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tricia.hofflinger\Downloads\"/>
    </mc:Choice>
  </mc:AlternateContent>
  <bookViews>
    <workbookView xWindow="0" yWindow="0" windowWidth="28800" windowHeight="12300" tabRatio="599"/>
  </bookViews>
  <sheets>
    <sheet name="NOV 2022" sheetId="31" r:id="rId1"/>
    <sheet name="AUD NOV" sheetId="18" state="hidden" r:id="rId2"/>
    <sheet name="Hoja1" sheetId="36" state="hidden" r:id="rId3"/>
    <sheet name="CUADRATURA" sheetId="29" state="hidden" r:id="rId4"/>
  </sheets>
  <definedNames>
    <definedName name="_xlnm._FilterDatabase" localSheetId="1" hidden="1">'AUD NOV'!$A$2:$AF$893</definedName>
    <definedName name="_xlnm._FilterDatabase" localSheetId="3" hidden="1">CUADRATURA!$A$1:$AC$286</definedName>
    <definedName name="_xlnm._FilterDatabase" localSheetId="0" hidden="1">'NOV 2022'!$A$7:$AC$289</definedName>
    <definedName name="Listado_web">#REF!</definedName>
  </definedNames>
  <calcPr calcId="162913"/>
  <pivotCaches>
    <pivotCache cacheId="5" r:id="rId5"/>
  </pivotCaches>
</workbook>
</file>

<file path=xl/calcChain.xml><?xml version="1.0" encoding="utf-8"?>
<calcChain xmlns="http://schemas.openxmlformats.org/spreadsheetml/2006/main">
  <c r="F290" i="31" l="1"/>
  <c r="G290" i="31"/>
  <c r="H290" i="31"/>
  <c r="I290" i="31"/>
  <c r="J290" i="31"/>
  <c r="K290" i="31"/>
  <c r="L290" i="31"/>
  <c r="M290" i="31"/>
  <c r="N290" i="31"/>
  <c r="O290" i="31"/>
  <c r="P290" i="31"/>
  <c r="Q290" i="31"/>
  <c r="R290" i="31"/>
  <c r="S290" i="31"/>
  <c r="T290" i="31"/>
  <c r="U290" i="31"/>
  <c r="V290" i="31"/>
  <c r="W290" i="31"/>
  <c r="F291" i="31"/>
  <c r="G291" i="31"/>
  <c r="H291" i="31"/>
  <c r="I291" i="31"/>
  <c r="J291" i="31"/>
  <c r="K291" i="31"/>
  <c r="L291" i="31"/>
  <c r="M291" i="31"/>
  <c r="N291" i="31"/>
  <c r="O291" i="31"/>
  <c r="P291" i="31"/>
  <c r="Q291" i="31"/>
  <c r="R291" i="31"/>
  <c r="S291" i="31"/>
  <c r="T291" i="31"/>
  <c r="U291" i="31"/>
  <c r="V291" i="31"/>
  <c r="W291" i="31"/>
  <c r="F292" i="31"/>
  <c r="G292" i="31"/>
  <c r="H292" i="31"/>
  <c r="I292" i="31"/>
  <c r="J292" i="31"/>
  <c r="K292" i="31"/>
  <c r="L292" i="31"/>
  <c r="M292" i="31"/>
  <c r="N292" i="31"/>
  <c r="O292" i="31"/>
  <c r="P292" i="31"/>
  <c r="Q292" i="31"/>
  <c r="R292" i="31"/>
  <c r="S292" i="31"/>
  <c r="T292" i="31"/>
  <c r="U292" i="31"/>
  <c r="V292" i="31"/>
  <c r="W292" i="31"/>
  <c r="AA287" i="29"/>
  <c r="AC286" i="29"/>
  <c r="AC3" i="29" l="1"/>
  <c r="AC4" i="29"/>
  <c r="AC5" i="29"/>
  <c r="AC6" i="29"/>
  <c r="AC7" i="29"/>
  <c r="AC8" i="29"/>
  <c r="AC9" i="29"/>
  <c r="AC10" i="29"/>
  <c r="AC11" i="29"/>
  <c r="AC12" i="29"/>
  <c r="AC13" i="29"/>
  <c r="AC14" i="29"/>
  <c r="AC15" i="29"/>
  <c r="AC16" i="29"/>
  <c r="AC17" i="29"/>
  <c r="AC18" i="29"/>
  <c r="AC19" i="29"/>
  <c r="AC20" i="29"/>
  <c r="AC22" i="29"/>
  <c r="AC23" i="29"/>
  <c r="AC24" i="29"/>
  <c r="AC25" i="29"/>
  <c r="AC26" i="29"/>
  <c r="AC27" i="29"/>
  <c r="AC28" i="29"/>
  <c r="AC29" i="29"/>
  <c r="AC30" i="29"/>
  <c r="AC31" i="29"/>
  <c r="AC32" i="29"/>
  <c r="AC33" i="29"/>
  <c r="AC34" i="29"/>
  <c r="AC35" i="29"/>
  <c r="AC36" i="29"/>
  <c r="AC37" i="29"/>
  <c r="AC38" i="29"/>
  <c r="AC39" i="29"/>
  <c r="AC40" i="29"/>
  <c r="AC41" i="29"/>
  <c r="AC42" i="29"/>
  <c r="AC43" i="29"/>
  <c r="AC44" i="29"/>
  <c r="AC45" i="29"/>
  <c r="AC46" i="29"/>
  <c r="AC47" i="29"/>
  <c r="AC48" i="29"/>
  <c r="AC49" i="29"/>
  <c r="AC50" i="29"/>
  <c r="AC51" i="29"/>
  <c r="AC52" i="29"/>
  <c r="AC53" i="29"/>
  <c r="AC54" i="29"/>
  <c r="AC55" i="29"/>
  <c r="AC56" i="29"/>
  <c r="AC57" i="29"/>
  <c r="AC58" i="29"/>
  <c r="AC59" i="29"/>
  <c r="AC60" i="29"/>
  <c r="AC61" i="29"/>
  <c r="AC62" i="29"/>
  <c r="AC63" i="29"/>
  <c r="AC64" i="29"/>
  <c r="AC66" i="29"/>
  <c r="AC67" i="29"/>
  <c r="AC69" i="29"/>
  <c r="AC70" i="29"/>
  <c r="AC71" i="29"/>
  <c r="AC72" i="29"/>
  <c r="AC73" i="29"/>
  <c r="AC74" i="29"/>
  <c r="AC75" i="29"/>
  <c r="AC76" i="29"/>
  <c r="AC77" i="29"/>
  <c r="AC78" i="29"/>
  <c r="AC79" i="29"/>
  <c r="AC80" i="29"/>
  <c r="AC81" i="29"/>
  <c r="AC82" i="29"/>
  <c r="AC83" i="29"/>
  <c r="AC84" i="29"/>
  <c r="AC85" i="29"/>
  <c r="AC86" i="29"/>
  <c r="AC87" i="29"/>
  <c r="AC88" i="29"/>
  <c r="AC89" i="29"/>
  <c r="AC90" i="29"/>
  <c r="AC91" i="29"/>
  <c r="AC92" i="29"/>
  <c r="AC93" i="29"/>
  <c r="AC94" i="29"/>
  <c r="AC95" i="29"/>
  <c r="AC96" i="29"/>
  <c r="AC97" i="29"/>
  <c r="AC98" i="29"/>
  <c r="AC99" i="29"/>
  <c r="AC100" i="29"/>
  <c r="AC101" i="29"/>
  <c r="AC102" i="29"/>
  <c r="AC103" i="29"/>
  <c r="AC104" i="29"/>
  <c r="AC105" i="29"/>
  <c r="AC106" i="29"/>
  <c r="AC107" i="29"/>
  <c r="AC108" i="29"/>
  <c r="AC109" i="29"/>
  <c r="AC110" i="29"/>
  <c r="AC111" i="29"/>
  <c r="AC112" i="29"/>
  <c r="AC113" i="29"/>
  <c r="AC114" i="29"/>
  <c r="AC115" i="29"/>
  <c r="AC116" i="29"/>
  <c r="AC117" i="29"/>
  <c r="AC118" i="29"/>
  <c r="AC119" i="29"/>
  <c r="AC120" i="29"/>
  <c r="AC121" i="29"/>
  <c r="AC122" i="29"/>
  <c r="AC123" i="29"/>
  <c r="AC124" i="29"/>
  <c r="AC125" i="29"/>
  <c r="AC126" i="29"/>
  <c r="AC127" i="29"/>
  <c r="AC128" i="29"/>
  <c r="AC129" i="29"/>
  <c r="AC130" i="29"/>
  <c r="AC131" i="29"/>
  <c r="AC132" i="29"/>
  <c r="AC133" i="29"/>
  <c r="AC134" i="29"/>
  <c r="AC135" i="29"/>
  <c r="AC136" i="29"/>
  <c r="AC138" i="29"/>
  <c r="AC139" i="29"/>
  <c r="AC140" i="29"/>
  <c r="AC141" i="29"/>
  <c r="AC142" i="29"/>
  <c r="AC143" i="29"/>
  <c r="AC144" i="29"/>
  <c r="AC145" i="29"/>
  <c r="AC146" i="29"/>
  <c r="AC147" i="29"/>
  <c r="AC148" i="29"/>
  <c r="AC149" i="29"/>
  <c r="AC151" i="29"/>
  <c r="AC152" i="29"/>
  <c r="AC153" i="29"/>
  <c r="AC154" i="29"/>
  <c r="AC155" i="29"/>
  <c r="AC156" i="29"/>
  <c r="AC157" i="29"/>
  <c r="AC158" i="29"/>
  <c r="AC159" i="29"/>
  <c r="AC160" i="29"/>
  <c r="AC161" i="29"/>
  <c r="AC162" i="29"/>
  <c r="AC163" i="29"/>
  <c r="AC164" i="29"/>
  <c r="AC165" i="29"/>
  <c r="AC166" i="29"/>
  <c r="AC167" i="29"/>
  <c r="AC168" i="29"/>
  <c r="AC169" i="29"/>
  <c r="AC170" i="29"/>
  <c r="AC171" i="29"/>
  <c r="AC172" i="29"/>
  <c r="AC173" i="29"/>
  <c r="AC174" i="29"/>
  <c r="AC175" i="29"/>
  <c r="AC176" i="29"/>
  <c r="AC177" i="29"/>
  <c r="AC178" i="29"/>
  <c r="AC179" i="29"/>
  <c r="AC180" i="29"/>
  <c r="AC181" i="29"/>
  <c r="AC182" i="29"/>
  <c r="AC183" i="29"/>
  <c r="AC184" i="29"/>
  <c r="AC185" i="29"/>
  <c r="AC186" i="29"/>
  <c r="AC187" i="29"/>
  <c r="AC188" i="29"/>
  <c r="AC189" i="29"/>
  <c r="AC190" i="29"/>
  <c r="AC191" i="29"/>
  <c r="AC192" i="29"/>
  <c r="AC193" i="29"/>
  <c r="AC194" i="29"/>
  <c r="AC195" i="29"/>
  <c r="AC196" i="29"/>
  <c r="AC197" i="29"/>
  <c r="AC198" i="29"/>
  <c r="AC199" i="29"/>
  <c r="AC200" i="29"/>
  <c r="AC201" i="29"/>
  <c r="AC203" i="29"/>
  <c r="AC204" i="29"/>
  <c r="AC205" i="29"/>
  <c r="AC206" i="29"/>
  <c r="AC207" i="29"/>
  <c r="AC208" i="29"/>
  <c r="AC209" i="29"/>
  <c r="AC210" i="29"/>
  <c r="AC211" i="29"/>
  <c r="AC212" i="29"/>
  <c r="AC213" i="29"/>
  <c r="AC214" i="29"/>
  <c r="AC215" i="29"/>
  <c r="AC216" i="29"/>
  <c r="AC217" i="29"/>
  <c r="AC218" i="29"/>
  <c r="AC219" i="29"/>
  <c r="AC220" i="29"/>
  <c r="AC221" i="29"/>
  <c r="AC222" i="29"/>
  <c r="AC223" i="29"/>
  <c r="AC224" i="29"/>
  <c r="AC225" i="29"/>
  <c r="AC226" i="29"/>
  <c r="AC227" i="29"/>
  <c r="AC228" i="29"/>
  <c r="AC229" i="29"/>
  <c r="AC230" i="29"/>
  <c r="AC231" i="29"/>
  <c r="AC232" i="29"/>
  <c r="AC233" i="29"/>
  <c r="AC234" i="29"/>
  <c r="AC235" i="29"/>
  <c r="AC236" i="29"/>
  <c r="AC237" i="29"/>
  <c r="AC238" i="29"/>
  <c r="AC239" i="29"/>
  <c r="AC240" i="29"/>
  <c r="AC241" i="29"/>
  <c r="AC242" i="29"/>
  <c r="AC243" i="29"/>
  <c r="AC244" i="29"/>
  <c r="AC245" i="29"/>
  <c r="AC246" i="29"/>
  <c r="AC247" i="29"/>
  <c r="AC248" i="29"/>
  <c r="AC249" i="29"/>
  <c r="AC250" i="29"/>
  <c r="AC251" i="29"/>
  <c r="AC252" i="29"/>
  <c r="AC253" i="29"/>
  <c r="AC254" i="29"/>
  <c r="AC255" i="29"/>
  <c r="AC256" i="29"/>
  <c r="AC257" i="29"/>
  <c r="AC258" i="29"/>
  <c r="AC259" i="29"/>
  <c r="AC260" i="29"/>
  <c r="AC261" i="29"/>
  <c r="AC262" i="29"/>
  <c r="AC263" i="29"/>
  <c r="AC264" i="29"/>
  <c r="AC265" i="29"/>
  <c r="AC266" i="29"/>
  <c r="AC267" i="29"/>
  <c r="AC268" i="29"/>
  <c r="AC269" i="29"/>
  <c r="AC270" i="29"/>
  <c r="AC271" i="29"/>
  <c r="AC272" i="29"/>
  <c r="AC273" i="29"/>
  <c r="AC274" i="29"/>
  <c r="AC276" i="29"/>
  <c r="AC278" i="29"/>
  <c r="AC279" i="29"/>
  <c r="AC280" i="29"/>
  <c r="AC281" i="29"/>
  <c r="AC282" i="29"/>
  <c r="AC283" i="29"/>
  <c r="AC284" i="29"/>
  <c r="AC285" i="29"/>
  <c r="AC2" i="29"/>
  <c r="AC277" i="29"/>
  <c r="AC275" i="29"/>
  <c r="AC202" i="29"/>
  <c r="AC150" i="29"/>
  <c r="AC137" i="29"/>
  <c r="AC68" i="29"/>
  <c r="AC65" i="29"/>
  <c r="AC21" i="29"/>
  <c r="AC287" i="29" l="1"/>
  <c r="F288" i="31"/>
  <c r="G288" i="31"/>
  <c r="H288" i="31"/>
  <c r="I288" i="31"/>
  <c r="J288" i="31"/>
  <c r="K288" i="31"/>
  <c r="L288" i="31"/>
  <c r="M288" i="31"/>
  <c r="N288" i="31"/>
  <c r="O288" i="31"/>
  <c r="P288" i="31"/>
  <c r="Q288" i="31"/>
  <c r="R288" i="31"/>
  <c r="S288" i="31"/>
  <c r="T288" i="31"/>
  <c r="U288" i="31"/>
  <c r="V288" i="31"/>
  <c r="W288" i="31"/>
  <c r="F289" i="31"/>
  <c r="G289" i="31"/>
  <c r="H289" i="31"/>
  <c r="I289" i="31"/>
  <c r="J289" i="31"/>
  <c r="K289" i="31"/>
  <c r="L289" i="31"/>
  <c r="M289" i="31"/>
  <c r="N289" i="31"/>
  <c r="O289" i="31"/>
  <c r="P289" i="31"/>
  <c r="Q289" i="31"/>
  <c r="R289" i="31"/>
  <c r="S289" i="31"/>
  <c r="T289" i="31"/>
  <c r="U289" i="31"/>
  <c r="V289" i="31"/>
  <c r="W289" i="31"/>
  <c r="F269" i="31" l="1"/>
  <c r="G269" i="31"/>
  <c r="H269" i="31"/>
  <c r="I269" i="31"/>
  <c r="J269" i="31"/>
  <c r="K269" i="31"/>
  <c r="L269" i="31"/>
  <c r="M269" i="31"/>
  <c r="N269" i="31"/>
  <c r="O269" i="31"/>
  <c r="P269" i="31"/>
  <c r="Q269" i="31"/>
  <c r="R269" i="31"/>
  <c r="S269" i="31"/>
  <c r="T269" i="31"/>
  <c r="U269" i="31"/>
  <c r="V269" i="31"/>
  <c r="W269" i="31"/>
  <c r="F270" i="31"/>
  <c r="G270" i="31"/>
  <c r="H270" i="31"/>
  <c r="I270" i="31"/>
  <c r="J270" i="31"/>
  <c r="K270" i="31"/>
  <c r="L270" i="31"/>
  <c r="M270" i="31"/>
  <c r="N270" i="31"/>
  <c r="O270" i="31"/>
  <c r="P270" i="31"/>
  <c r="Q270" i="31"/>
  <c r="R270" i="31"/>
  <c r="S270" i="31"/>
  <c r="T270" i="31"/>
  <c r="U270" i="31"/>
  <c r="V270" i="31"/>
  <c r="W270" i="31"/>
  <c r="F271" i="31"/>
  <c r="G271" i="31"/>
  <c r="H271" i="31"/>
  <c r="I271" i="31"/>
  <c r="J271" i="31"/>
  <c r="K271" i="31"/>
  <c r="L271" i="31"/>
  <c r="M271" i="31"/>
  <c r="N271" i="31"/>
  <c r="O271" i="31"/>
  <c r="P271" i="31"/>
  <c r="Q271" i="31"/>
  <c r="R271" i="31"/>
  <c r="S271" i="31"/>
  <c r="T271" i="31"/>
  <c r="U271" i="31"/>
  <c r="V271" i="31"/>
  <c r="W271" i="31"/>
  <c r="F272" i="31"/>
  <c r="G272" i="31"/>
  <c r="H272" i="31"/>
  <c r="I272" i="31"/>
  <c r="J272" i="31"/>
  <c r="K272" i="31"/>
  <c r="L272" i="31"/>
  <c r="M272" i="31"/>
  <c r="N272" i="31"/>
  <c r="O272" i="31"/>
  <c r="P272" i="31"/>
  <c r="Q272" i="31"/>
  <c r="R272" i="31"/>
  <c r="S272" i="31"/>
  <c r="T272" i="31"/>
  <c r="U272" i="31"/>
  <c r="V272" i="31"/>
  <c r="W272" i="31"/>
  <c r="F273" i="31"/>
  <c r="G273" i="31"/>
  <c r="H273" i="31"/>
  <c r="I273" i="31"/>
  <c r="J273" i="31"/>
  <c r="K273" i="31"/>
  <c r="L273" i="31"/>
  <c r="M273" i="31"/>
  <c r="N273" i="31"/>
  <c r="O273" i="31"/>
  <c r="P273" i="31"/>
  <c r="Q273" i="31"/>
  <c r="R273" i="31"/>
  <c r="S273" i="31"/>
  <c r="T273" i="31"/>
  <c r="U273" i="31"/>
  <c r="V273" i="31"/>
  <c r="W273" i="31"/>
  <c r="F274" i="31"/>
  <c r="G274" i="31"/>
  <c r="H274" i="31"/>
  <c r="I274" i="31"/>
  <c r="J274" i="31"/>
  <c r="K274" i="31"/>
  <c r="L274" i="31"/>
  <c r="M274" i="31"/>
  <c r="N274" i="31"/>
  <c r="O274" i="31"/>
  <c r="P274" i="31"/>
  <c r="Q274" i="31"/>
  <c r="R274" i="31"/>
  <c r="S274" i="31"/>
  <c r="T274" i="31"/>
  <c r="U274" i="31"/>
  <c r="V274" i="31"/>
  <c r="W274" i="31"/>
  <c r="F275" i="31"/>
  <c r="G275" i="31"/>
  <c r="H275" i="31"/>
  <c r="I275" i="31"/>
  <c r="J275" i="31"/>
  <c r="K275" i="31"/>
  <c r="L275" i="31"/>
  <c r="M275" i="31"/>
  <c r="N275" i="31"/>
  <c r="O275" i="31"/>
  <c r="P275" i="31"/>
  <c r="Q275" i="31"/>
  <c r="R275" i="31"/>
  <c r="S275" i="31"/>
  <c r="T275" i="31"/>
  <c r="U275" i="31"/>
  <c r="V275" i="31"/>
  <c r="W275" i="31"/>
  <c r="F276" i="31"/>
  <c r="G276" i="31"/>
  <c r="H276" i="31"/>
  <c r="I276" i="31"/>
  <c r="J276" i="31"/>
  <c r="K276" i="31"/>
  <c r="L276" i="31"/>
  <c r="M276" i="31"/>
  <c r="N276" i="31"/>
  <c r="O276" i="31"/>
  <c r="P276" i="31"/>
  <c r="Q276" i="31"/>
  <c r="R276" i="31"/>
  <c r="S276" i="31"/>
  <c r="T276" i="31"/>
  <c r="U276" i="31"/>
  <c r="V276" i="31"/>
  <c r="W276" i="31"/>
  <c r="F277" i="31"/>
  <c r="G277" i="31"/>
  <c r="H277" i="31"/>
  <c r="I277" i="31"/>
  <c r="J277" i="31"/>
  <c r="K277" i="31"/>
  <c r="L277" i="31"/>
  <c r="M277" i="31"/>
  <c r="N277" i="31"/>
  <c r="O277" i="31"/>
  <c r="P277" i="31"/>
  <c r="Q277" i="31"/>
  <c r="R277" i="31"/>
  <c r="S277" i="31"/>
  <c r="T277" i="31"/>
  <c r="U277" i="31"/>
  <c r="V277" i="31"/>
  <c r="W277" i="31"/>
  <c r="F278" i="31"/>
  <c r="G278" i="31"/>
  <c r="H278" i="31"/>
  <c r="I278" i="31"/>
  <c r="J278" i="31"/>
  <c r="K278" i="31"/>
  <c r="L278" i="31"/>
  <c r="M278" i="31"/>
  <c r="N278" i="31"/>
  <c r="O278" i="31"/>
  <c r="P278" i="31"/>
  <c r="Q278" i="31"/>
  <c r="R278" i="31"/>
  <c r="S278" i="31"/>
  <c r="T278" i="31"/>
  <c r="U278" i="31"/>
  <c r="V278" i="31"/>
  <c r="W278" i="31"/>
  <c r="F279" i="31"/>
  <c r="G279" i="31"/>
  <c r="H279" i="31"/>
  <c r="I279" i="31"/>
  <c r="J279" i="31"/>
  <c r="K279" i="31"/>
  <c r="L279" i="31"/>
  <c r="M279" i="31"/>
  <c r="N279" i="31"/>
  <c r="O279" i="31"/>
  <c r="P279" i="31"/>
  <c r="Q279" i="31"/>
  <c r="R279" i="31"/>
  <c r="S279" i="31"/>
  <c r="T279" i="31"/>
  <c r="U279" i="31"/>
  <c r="V279" i="31"/>
  <c r="W279" i="31"/>
  <c r="F280" i="31"/>
  <c r="G280" i="31"/>
  <c r="H280" i="31"/>
  <c r="I280" i="31"/>
  <c r="J280" i="31"/>
  <c r="K280" i="31"/>
  <c r="L280" i="31"/>
  <c r="M280" i="31"/>
  <c r="N280" i="31"/>
  <c r="O280" i="31"/>
  <c r="P280" i="31"/>
  <c r="Q280" i="31"/>
  <c r="R280" i="31"/>
  <c r="S280" i="31"/>
  <c r="T280" i="31"/>
  <c r="U280" i="31"/>
  <c r="V280" i="31"/>
  <c r="W280" i="31"/>
  <c r="F281" i="31"/>
  <c r="G281" i="31"/>
  <c r="H281" i="31"/>
  <c r="I281" i="31"/>
  <c r="J281" i="31"/>
  <c r="K281" i="31"/>
  <c r="L281" i="31"/>
  <c r="M281" i="31"/>
  <c r="N281" i="31"/>
  <c r="O281" i="31"/>
  <c r="P281" i="31"/>
  <c r="Q281" i="31"/>
  <c r="R281" i="31"/>
  <c r="S281" i="31"/>
  <c r="T281" i="31"/>
  <c r="U281" i="31"/>
  <c r="V281" i="31"/>
  <c r="W281" i="31"/>
  <c r="F282" i="31"/>
  <c r="G282" i="31"/>
  <c r="H282" i="31"/>
  <c r="I282" i="31"/>
  <c r="J282" i="31"/>
  <c r="K282" i="31"/>
  <c r="L282" i="31"/>
  <c r="M282" i="31"/>
  <c r="N282" i="31"/>
  <c r="O282" i="31"/>
  <c r="P282" i="31"/>
  <c r="Q282" i="31"/>
  <c r="R282" i="31"/>
  <c r="S282" i="31"/>
  <c r="T282" i="31"/>
  <c r="U282" i="31"/>
  <c r="V282" i="31"/>
  <c r="W282" i="31"/>
  <c r="F283" i="31"/>
  <c r="G283" i="31"/>
  <c r="H283" i="31"/>
  <c r="I283" i="31"/>
  <c r="J283" i="31"/>
  <c r="K283" i="31"/>
  <c r="L283" i="31"/>
  <c r="M283" i="31"/>
  <c r="N283" i="31"/>
  <c r="O283" i="31"/>
  <c r="P283" i="31"/>
  <c r="Q283" i="31"/>
  <c r="R283" i="31"/>
  <c r="S283" i="31"/>
  <c r="T283" i="31"/>
  <c r="U283" i="31"/>
  <c r="V283" i="31"/>
  <c r="W283" i="31"/>
  <c r="F284" i="31"/>
  <c r="G284" i="31"/>
  <c r="H284" i="31"/>
  <c r="I284" i="31"/>
  <c r="J284" i="31"/>
  <c r="K284" i="31"/>
  <c r="L284" i="31"/>
  <c r="M284" i="31"/>
  <c r="N284" i="31"/>
  <c r="O284" i="31"/>
  <c r="P284" i="31"/>
  <c r="Q284" i="31"/>
  <c r="R284" i="31"/>
  <c r="S284" i="31"/>
  <c r="T284" i="31"/>
  <c r="U284" i="31"/>
  <c r="V284" i="31"/>
  <c r="W284" i="31"/>
  <c r="F285" i="31"/>
  <c r="G285" i="31"/>
  <c r="H285" i="31"/>
  <c r="I285" i="31"/>
  <c r="J285" i="31"/>
  <c r="K285" i="31"/>
  <c r="L285" i="31"/>
  <c r="M285" i="31"/>
  <c r="N285" i="31"/>
  <c r="O285" i="31"/>
  <c r="P285" i="31"/>
  <c r="Q285" i="31"/>
  <c r="R285" i="31"/>
  <c r="S285" i="31"/>
  <c r="T285" i="31"/>
  <c r="U285" i="31"/>
  <c r="V285" i="31"/>
  <c r="W285" i="31"/>
  <c r="F286" i="31"/>
  <c r="G286" i="31"/>
  <c r="H286" i="31"/>
  <c r="I286" i="31"/>
  <c r="J286" i="31"/>
  <c r="K286" i="31"/>
  <c r="L286" i="31"/>
  <c r="M286" i="31"/>
  <c r="N286" i="31"/>
  <c r="O286" i="31"/>
  <c r="P286" i="31"/>
  <c r="Q286" i="31"/>
  <c r="R286" i="31"/>
  <c r="S286" i="31"/>
  <c r="T286" i="31"/>
  <c r="U286" i="31"/>
  <c r="V286" i="31"/>
  <c r="W286" i="31"/>
  <c r="F287" i="31"/>
  <c r="G287" i="31"/>
  <c r="H287" i="31"/>
  <c r="I287" i="31"/>
  <c r="J287" i="31"/>
  <c r="K287" i="31"/>
  <c r="L287" i="31"/>
  <c r="M287" i="31"/>
  <c r="N287" i="31"/>
  <c r="O287" i="31"/>
  <c r="P287" i="31"/>
  <c r="Q287" i="31"/>
  <c r="R287" i="31"/>
  <c r="S287" i="31"/>
  <c r="T287" i="31"/>
  <c r="U287" i="31"/>
  <c r="V287" i="31"/>
  <c r="W287" i="31"/>
  <c r="W267" i="31" l="1"/>
  <c r="V267" i="31"/>
  <c r="U267" i="31"/>
  <c r="T267" i="31"/>
  <c r="S267" i="31"/>
  <c r="R267" i="31"/>
  <c r="Q267" i="31"/>
  <c r="P267" i="31"/>
  <c r="O267" i="31"/>
  <c r="N267" i="31"/>
  <c r="M267" i="31"/>
  <c r="L267" i="31"/>
  <c r="K267" i="31"/>
  <c r="J267" i="31"/>
  <c r="I267" i="31"/>
  <c r="H267" i="31"/>
  <c r="G267" i="31"/>
  <c r="F267" i="31"/>
  <c r="F264" i="31" l="1"/>
  <c r="G264" i="31"/>
  <c r="H264" i="31"/>
  <c r="I264" i="31"/>
  <c r="J264" i="31"/>
  <c r="K264" i="31"/>
  <c r="L264" i="31"/>
  <c r="M264" i="31"/>
  <c r="N264" i="31"/>
  <c r="O264" i="31"/>
  <c r="P264" i="31"/>
  <c r="Q264" i="31"/>
  <c r="R264" i="31"/>
  <c r="S264" i="31"/>
  <c r="T264" i="31"/>
  <c r="U264" i="31"/>
  <c r="V264" i="31"/>
  <c r="W264" i="31"/>
  <c r="F265" i="31"/>
  <c r="G265" i="31"/>
  <c r="H265" i="31"/>
  <c r="I265" i="31"/>
  <c r="J265" i="31"/>
  <c r="K265" i="31"/>
  <c r="L265" i="31"/>
  <c r="M265" i="31"/>
  <c r="N265" i="31"/>
  <c r="O265" i="31"/>
  <c r="P265" i="31"/>
  <c r="Q265" i="31"/>
  <c r="R265" i="31"/>
  <c r="S265" i="31"/>
  <c r="T265" i="31"/>
  <c r="U265" i="31"/>
  <c r="V265" i="31"/>
  <c r="W265" i="31"/>
  <c r="F266" i="31"/>
  <c r="G266" i="31"/>
  <c r="H266" i="31"/>
  <c r="I266" i="31"/>
  <c r="J266" i="31"/>
  <c r="K266" i="31"/>
  <c r="L266" i="31"/>
  <c r="M266" i="31"/>
  <c r="N266" i="31"/>
  <c r="O266" i="31"/>
  <c r="P266" i="31"/>
  <c r="Q266" i="31"/>
  <c r="R266" i="31"/>
  <c r="S266" i="31"/>
  <c r="T266" i="31"/>
  <c r="U266" i="31"/>
  <c r="V266" i="31"/>
  <c r="W266" i="31"/>
  <c r="F268" i="31"/>
  <c r="G268" i="31"/>
  <c r="H268" i="31"/>
  <c r="I268" i="31"/>
  <c r="J268" i="31"/>
  <c r="K268" i="31"/>
  <c r="L268" i="31"/>
  <c r="M268" i="31"/>
  <c r="N268" i="31"/>
  <c r="O268" i="31"/>
  <c r="P268" i="31"/>
  <c r="Q268" i="31"/>
  <c r="R268" i="31"/>
  <c r="S268" i="31"/>
  <c r="T268" i="31"/>
  <c r="U268" i="31"/>
  <c r="V268" i="31"/>
  <c r="W268" i="31"/>
  <c r="F262" i="31" l="1"/>
  <c r="G262" i="31"/>
  <c r="H262" i="31"/>
  <c r="I262" i="31"/>
  <c r="J262" i="31"/>
  <c r="K262" i="31"/>
  <c r="L262" i="31"/>
  <c r="M262" i="31"/>
  <c r="N262" i="31"/>
  <c r="O262" i="31"/>
  <c r="P262" i="31"/>
  <c r="Q262" i="31"/>
  <c r="R262" i="31"/>
  <c r="S262" i="31"/>
  <c r="T262" i="31"/>
  <c r="U262" i="31"/>
  <c r="V262" i="31"/>
  <c r="W262" i="31"/>
  <c r="F263" i="31"/>
  <c r="G263" i="31"/>
  <c r="H263" i="31"/>
  <c r="I263" i="31"/>
  <c r="J263" i="31"/>
  <c r="K263" i="31"/>
  <c r="L263" i="31"/>
  <c r="M263" i="31"/>
  <c r="N263" i="31"/>
  <c r="O263" i="31"/>
  <c r="P263" i="31"/>
  <c r="Q263" i="31"/>
  <c r="R263" i="31"/>
  <c r="S263" i="31"/>
  <c r="T263" i="31"/>
  <c r="U263" i="31"/>
  <c r="V263" i="31"/>
  <c r="W263" i="31"/>
  <c r="F8" i="31"/>
  <c r="G8" i="31"/>
  <c r="H8" i="31"/>
  <c r="I8" i="31"/>
  <c r="F9" i="31"/>
  <c r="G9" i="31"/>
  <c r="H9" i="31"/>
  <c r="I9" i="31"/>
  <c r="F10" i="31"/>
  <c r="G10" i="31"/>
  <c r="H10" i="31"/>
  <c r="I10" i="31"/>
  <c r="F11" i="31"/>
  <c r="G11" i="31"/>
  <c r="H11" i="31"/>
  <c r="I11" i="31"/>
  <c r="F12" i="31"/>
  <c r="G12" i="31"/>
  <c r="H12" i="31"/>
  <c r="I12" i="31"/>
  <c r="F13" i="31"/>
  <c r="G13" i="31"/>
  <c r="H13" i="31"/>
  <c r="I13" i="31"/>
  <c r="F14" i="31"/>
  <c r="G14" i="31"/>
  <c r="H14" i="31"/>
  <c r="I14" i="31"/>
  <c r="F15" i="31"/>
  <c r="G15" i="31"/>
  <c r="H15" i="31"/>
  <c r="I15" i="31"/>
  <c r="F16" i="31"/>
  <c r="G16" i="31"/>
  <c r="H16" i="31"/>
  <c r="I16" i="31"/>
  <c r="F17" i="31"/>
  <c r="G17" i="31"/>
  <c r="H17" i="31"/>
  <c r="I17" i="31"/>
  <c r="F18" i="31"/>
  <c r="G18" i="31"/>
  <c r="H18" i="31"/>
  <c r="I18" i="31"/>
  <c r="F19" i="31"/>
  <c r="G19" i="31"/>
  <c r="H19" i="31"/>
  <c r="I19" i="31"/>
  <c r="F20" i="31"/>
  <c r="G20" i="31"/>
  <c r="H20" i="31"/>
  <c r="I20" i="31"/>
  <c r="F21" i="31"/>
  <c r="G21" i="31"/>
  <c r="H21" i="31"/>
  <c r="I21" i="31"/>
  <c r="F22" i="31"/>
  <c r="G22" i="31"/>
  <c r="H22" i="31"/>
  <c r="I22" i="31"/>
  <c r="F23" i="31"/>
  <c r="G23" i="31"/>
  <c r="H23" i="31"/>
  <c r="I23" i="31"/>
  <c r="F24" i="31"/>
  <c r="G24" i="31"/>
  <c r="H24" i="31"/>
  <c r="I24" i="31"/>
  <c r="F25" i="31"/>
  <c r="G25" i="31"/>
  <c r="H25" i="31"/>
  <c r="I25" i="31"/>
  <c r="F26" i="31"/>
  <c r="G26" i="31"/>
  <c r="H26" i="31"/>
  <c r="I26" i="31"/>
  <c r="F27" i="31"/>
  <c r="G27" i="31"/>
  <c r="H27" i="31"/>
  <c r="I27" i="31"/>
  <c r="F28" i="31"/>
  <c r="G28" i="31"/>
  <c r="H28" i="31"/>
  <c r="I28" i="31"/>
  <c r="F29" i="31"/>
  <c r="G29" i="31"/>
  <c r="H29" i="31"/>
  <c r="I29" i="31"/>
  <c r="F30" i="31"/>
  <c r="G30" i="31"/>
  <c r="H30" i="31"/>
  <c r="I30" i="31"/>
  <c r="F31" i="31"/>
  <c r="G31" i="31"/>
  <c r="H31" i="31"/>
  <c r="I31" i="31"/>
  <c r="F32" i="31"/>
  <c r="G32" i="31"/>
  <c r="H32" i="31"/>
  <c r="I32" i="31"/>
  <c r="F33" i="31"/>
  <c r="G33" i="31"/>
  <c r="H33" i="31"/>
  <c r="I33" i="31"/>
  <c r="F34" i="31"/>
  <c r="G34" i="31"/>
  <c r="H34" i="31"/>
  <c r="I34" i="31"/>
  <c r="F35" i="31"/>
  <c r="G35" i="31"/>
  <c r="H35" i="31"/>
  <c r="I35" i="31"/>
  <c r="F36" i="31"/>
  <c r="G36" i="31"/>
  <c r="H36" i="31"/>
  <c r="I36" i="31"/>
  <c r="F37" i="31"/>
  <c r="G37" i="31"/>
  <c r="H37" i="31"/>
  <c r="I37" i="31"/>
  <c r="F38" i="31"/>
  <c r="G38" i="31"/>
  <c r="H38" i="31"/>
  <c r="I38" i="31"/>
  <c r="F39" i="31"/>
  <c r="G39" i="31"/>
  <c r="H39" i="31"/>
  <c r="I39" i="31"/>
  <c r="F40" i="31"/>
  <c r="G40" i="31"/>
  <c r="H40" i="31"/>
  <c r="I40" i="31"/>
  <c r="F41" i="31"/>
  <c r="G41" i="31"/>
  <c r="H41" i="31"/>
  <c r="I41" i="31"/>
  <c r="F42" i="31"/>
  <c r="G42" i="31"/>
  <c r="H42" i="31"/>
  <c r="I42" i="31"/>
  <c r="F43" i="31"/>
  <c r="G43" i="31"/>
  <c r="H43" i="31"/>
  <c r="I43" i="31"/>
  <c r="F44" i="31"/>
  <c r="G44" i="31"/>
  <c r="H44" i="31"/>
  <c r="I44" i="31"/>
  <c r="F45" i="31"/>
  <c r="G45" i="31"/>
  <c r="H45" i="31"/>
  <c r="I45" i="31"/>
  <c r="F46" i="31"/>
  <c r="G46" i="31"/>
  <c r="H46" i="31"/>
  <c r="I46" i="31"/>
  <c r="F47" i="31"/>
  <c r="G47" i="31"/>
  <c r="H47" i="31"/>
  <c r="I47" i="31"/>
  <c r="F48" i="31"/>
  <c r="G48" i="31"/>
  <c r="H48" i="31"/>
  <c r="I48" i="31"/>
  <c r="F49" i="31"/>
  <c r="G49" i="31"/>
  <c r="H49" i="31"/>
  <c r="I49" i="31"/>
  <c r="F50" i="31"/>
  <c r="G50" i="31"/>
  <c r="H50" i="31"/>
  <c r="I50" i="31"/>
  <c r="F51" i="31"/>
  <c r="G51" i="31"/>
  <c r="H51" i="31"/>
  <c r="I51" i="31"/>
  <c r="F52" i="31"/>
  <c r="G52" i="31"/>
  <c r="H52" i="31"/>
  <c r="I52" i="31"/>
  <c r="F53" i="31"/>
  <c r="G53" i="31"/>
  <c r="H53" i="31"/>
  <c r="I53" i="31"/>
  <c r="F54" i="31"/>
  <c r="G54" i="31"/>
  <c r="H54" i="31"/>
  <c r="I54" i="31"/>
  <c r="F55" i="31"/>
  <c r="G55" i="31"/>
  <c r="H55" i="31"/>
  <c r="I55" i="31"/>
  <c r="F56" i="31"/>
  <c r="G56" i="31"/>
  <c r="H56" i="31"/>
  <c r="I56" i="31"/>
  <c r="F57" i="31"/>
  <c r="G57" i="31"/>
  <c r="H57" i="31"/>
  <c r="I57" i="31"/>
  <c r="F58" i="31"/>
  <c r="G58" i="31"/>
  <c r="H58" i="31"/>
  <c r="I58" i="31"/>
  <c r="F59" i="31"/>
  <c r="G59" i="31"/>
  <c r="H59" i="31"/>
  <c r="I59" i="31"/>
  <c r="F60" i="31"/>
  <c r="G60" i="31"/>
  <c r="H60" i="31"/>
  <c r="I60" i="31"/>
  <c r="F61" i="31"/>
  <c r="G61" i="31"/>
  <c r="H61" i="31"/>
  <c r="I61" i="31"/>
  <c r="F62" i="31"/>
  <c r="G62" i="31"/>
  <c r="H62" i="31"/>
  <c r="I62" i="31"/>
  <c r="F63" i="31"/>
  <c r="G63" i="31"/>
  <c r="H63" i="31"/>
  <c r="I63" i="31"/>
  <c r="F64" i="31"/>
  <c r="G64" i="31"/>
  <c r="H64" i="31"/>
  <c r="I64" i="31"/>
  <c r="F65" i="31"/>
  <c r="G65" i="31"/>
  <c r="H65" i="31"/>
  <c r="I65" i="31"/>
  <c r="F66" i="31"/>
  <c r="G66" i="31"/>
  <c r="H66" i="31"/>
  <c r="I66" i="31"/>
  <c r="F67" i="31"/>
  <c r="G67" i="31"/>
  <c r="H67" i="31"/>
  <c r="I67" i="31"/>
  <c r="F68" i="31"/>
  <c r="G68" i="31"/>
  <c r="H68" i="31"/>
  <c r="I68" i="31"/>
  <c r="F69" i="31"/>
  <c r="G69" i="31"/>
  <c r="H69" i="31"/>
  <c r="I69" i="31"/>
  <c r="F70" i="31"/>
  <c r="G70" i="31"/>
  <c r="H70" i="31"/>
  <c r="I70" i="31"/>
  <c r="F71" i="31"/>
  <c r="G71" i="31"/>
  <c r="H71" i="31"/>
  <c r="I71" i="31"/>
  <c r="F72" i="31"/>
  <c r="G72" i="31"/>
  <c r="H72" i="31"/>
  <c r="I72" i="31"/>
  <c r="F73" i="31"/>
  <c r="G73" i="31"/>
  <c r="H73" i="31"/>
  <c r="I73" i="31"/>
  <c r="F74" i="31"/>
  <c r="G74" i="31"/>
  <c r="H74" i="31"/>
  <c r="I74" i="31"/>
  <c r="F75" i="31"/>
  <c r="G75" i="31"/>
  <c r="H75" i="31"/>
  <c r="I75" i="31"/>
  <c r="F76" i="31"/>
  <c r="G76" i="31"/>
  <c r="H76" i="31"/>
  <c r="I76" i="31"/>
  <c r="F77" i="31"/>
  <c r="G77" i="31"/>
  <c r="H77" i="31"/>
  <c r="I77" i="31"/>
  <c r="F78" i="31"/>
  <c r="G78" i="31"/>
  <c r="H78" i="31"/>
  <c r="I78" i="31"/>
  <c r="F79" i="31"/>
  <c r="G79" i="31"/>
  <c r="H79" i="31"/>
  <c r="I79" i="31"/>
  <c r="F80" i="31"/>
  <c r="G80" i="31"/>
  <c r="H80" i="31"/>
  <c r="I80" i="31"/>
  <c r="F81" i="31"/>
  <c r="G81" i="31"/>
  <c r="H81" i="31"/>
  <c r="I81" i="31"/>
  <c r="F82" i="31"/>
  <c r="G82" i="31"/>
  <c r="H82" i="31"/>
  <c r="I82" i="31"/>
  <c r="F83" i="31"/>
  <c r="G83" i="31"/>
  <c r="H83" i="31"/>
  <c r="I83" i="31"/>
  <c r="F84" i="31"/>
  <c r="G84" i="31"/>
  <c r="H84" i="31"/>
  <c r="I84" i="31"/>
  <c r="F85" i="31"/>
  <c r="G85" i="31"/>
  <c r="H85" i="31"/>
  <c r="I85" i="31"/>
  <c r="F86" i="31"/>
  <c r="G86" i="31"/>
  <c r="H86" i="31"/>
  <c r="I86" i="31"/>
  <c r="F87" i="31"/>
  <c r="G87" i="31"/>
  <c r="H87" i="31"/>
  <c r="I87" i="31"/>
  <c r="F88" i="31"/>
  <c r="G88" i="31"/>
  <c r="H88" i="31"/>
  <c r="I88" i="31"/>
  <c r="F89" i="31"/>
  <c r="G89" i="31"/>
  <c r="H89" i="31"/>
  <c r="I89" i="31"/>
  <c r="F90" i="31"/>
  <c r="G90" i="31"/>
  <c r="H90" i="31"/>
  <c r="I90" i="31"/>
  <c r="F91" i="31"/>
  <c r="G91" i="31"/>
  <c r="H91" i="31"/>
  <c r="I91" i="31"/>
  <c r="F92" i="31"/>
  <c r="G92" i="31"/>
  <c r="H92" i="31"/>
  <c r="I92" i="31"/>
  <c r="F93" i="31"/>
  <c r="G93" i="31"/>
  <c r="H93" i="31"/>
  <c r="I93" i="31"/>
  <c r="F94" i="31"/>
  <c r="G94" i="31"/>
  <c r="H94" i="31"/>
  <c r="I94" i="31"/>
  <c r="F95" i="31"/>
  <c r="G95" i="31"/>
  <c r="H95" i="31"/>
  <c r="I95" i="31"/>
  <c r="F96" i="31"/>
  <c r="G96" i="31"/>
  <c r="H96" i="31"/>
  <c r="I96" i="31"/>
  <c r="F97" i="31"/>
  <c r="G97" i="31"/>
  <c r="H97" i="31"/>
  <c r="I97" i="31"/>
  <c r="F98" i="31"/>
  <c r="G98" i="31"/>
  <c r="H98" i="31"/>
  <c r="I98" i="31"/>
  <c r="F99" i="31"/>
  <c r="G99" i="31"/>
  <c r="H99" i="31"/>
  <c r="I99" i="31"/>
  <c r="F100" i="31"/>
  <c r="G100" i="31"/>
  <c r="H100" i="31"/>
  <c r="I100" i="31"/>
  <c r="F101" i="31"/>
  <c r="G101" i="31"/>
  <c r="H101" i="31"/>
  <c r="I101" i="31"/>
  <c r="F102" i="31"/>
  <c r="G102" i="31"/>
  <c r="H102" i="31"/>
  <c r="I102" i="31"/>
  <c r="F103" i="31"/>
  <c r="G103" i="31"/>
  <c r="H103" i="31"/>
  <c r="I103" i="31"/>
  <c r="F104" i="31"/>
  <c r="G104" i="31"/>
  <c r="H104" i="31"/>
  <c r="I104" i="31"/>
  <c r="F105" i="31"/>
  <c r="G105" i="31"/>
  <c r="H105" i="31"/>
  <c r="I105" i="31"/>
  <c r="F106" i="31"/>
  <c r="G106" i="31"/>
  <c r="H106" i="31"/>
  <c r="I106" i="31"/>
  <c r="F107" i="31"/>
  <c r="G107" i="31"/>
  <c r="H107" i="31"/>
  <c r="I107" i="31"/>
  <c r="F108" i="31"/>
  <c r="G108" i="31"/>
  <c r="H108" i="31"/>
  <c r="I108" i="31"/>
  <c r="F109" i="31"/>
  <c r="G109" i="31"/>
  <c r="H109" i="31"/>
  <c r="I109" i="31"/>
  <c r="F110" i="31"/>
  <c r="G110" i="31"/>
  <c r="H110" i="31"/>
  <c r="I110" i="31"/>
  <c r="F111" i="31"/>
  <c r="G111" i="31"/>
  <c r="H111" i="31"/>
  <c r="I111" i="31"/>
  <c r="F112" i="31"/>
  <c r="G112" i="31"/>
  <c r="H112" i="31"/>
  <c r="I112" i="31"/>
  <c r="F113" i="31"/>
  <c r="G113" i="31"/>
  <c r="H113" i="31"/>
  <c r="I113" i="31"/>
  <c r="F114" i="31"/>
  <c r="G114" i="31"/>
  <c r="H114" i="31"/>
  <c r="I114" i="31"/>
  <c r="F115" i="31"/>
  <c r="G115" i="31"/>
  <c r="H115" i="31"/>
  <c r="I115" i="31"/>
  <c r="F116" i="31"/>
  <c r="G116" i="31"/>
  <c r="H116" i="31"/>
  <c r="I116" i="31"/>
  <c r="F117" i="31"/>
  <c r="G117" i="31"/>
  <c r="H117" i="31"/>
  <c r="I117" i="31"/>
  <c r="F118" i="31"/>
  <c r="G118" i="31"/>
  <c r="H118" i="31"/>
  <c r="I118" i="31"/>
  <c r="F119" i="31"/>
  <c r="G119" i="31"/>
  <c r="H119" i="31"/>
  <c r="I119" i="31"/>
  <c r="F120" i="31"/>
  <c r="G120" i="31"/>
  <c r="H120" i="31"/>
  <c r="I120" i="31"/>
  <c r="F121" i="31"/>
  <c r="G121" i="31"/>
  <c r="H121" i="31"/>
  <c r="I121" i="31"/>
  <c r="F122" i="31"/>
  <c r="G122" i="31"/>
  <c r="H122" i="31"/>
  <c r="I122" i="31"/>
  <c r="F123" i="31"/>
  <c r="G123" i="31"/>
  <c r="H123" i="31"/>
  <c r="I123" i="31"/>
  <c r="F124" i="31"/>
  <c r="G124" i="31"/>
  <c r="H124" i="31"/>
  <c r="I124" i="31"/>
  <c r="F125" i="31"/>
  <c r="G125" i="31"/>
  <c r="H125" i="31"/>
  <c r="I125" i="31"/>
  <c r="F126" i="31"/>
  <c r="G126" i="31"/>
  <c r="H126" i="31"/>
  <c r="I126" i="31"/>
  <c r="F127" i="31"/>
  <c r="G127" i="31"/>
  <c r="H127" i="31"/>
  <c r="I127" i="31"/>
  <c r="F128" i="31"/>
  <c r="G128" i="31"/>
  <c r="H128" i="31"/>
  <c r="I128" i="31"/>
  <c r="F129" i="31"/>
  <c r="G129" i="31"/>
  <c r="H129" i="31"/>
  <c r="I129" i="31"/>
  <c r="F130" i="31"/>
  <c r="G130" i="31"/>
  <c r="H130" i="31"/>
  <c r="I130" i="31"/>
  <c r="F131" i="31"/>
  <c r="G131" i="31"/>
  <c r="H131" i="31"/>
  <c r="I131" i="31"/>
  <c r="F132" i="31"/>
  <c r="G132" i="31"/>
  <c r="H132" i="31"/>
  <c r="I132" i="31"/>
  <c r="F133" i="31"/>
  <c r="G133" i="31"/>
  <c r="H133" i="31"/>
  <c r="I133" i="31"/>
  <c r="F134" i="31"/>
  <c r="G134" i="31"/>
  <c r="H134" i="31"/>
  <c r="I134" i="31"/>
  <c r="F135" i="31"/>
  <c r="G135" i="31"/>
  <c r="H135" i="31"/>
  <c r="I135" i="31"/>
  <c r="F136" i="31"/>
  <c r="G136" i="31"/>
  <c r="H136" i="31"/>
  <c r="I136" i="31"/>
  <c r="F137" i="31"/>
  <c r="G137" i="31"/>
  <c r="H137" i="31"/>
  <c r="I137" i="31"/>
  <c r="F138" i="31"/>
  <c r="G138" i="31"/>
  <c r="H138" i="31"/>
  <c r="I138" i="31"/>
  <c r="F139" i="31"/>
  <c r="G139" i="31"/>
  <c r="H139" i="31"/>
  <c r="I139" i="31"/>
  <c r="F140" i="31"/>
  <c r="G140" i="31"/>
  <c r="H140" i="31"/>
  <c r="I140" i="31"/>
  <c r="F141" i="31"/>
  <c r="G141" i="31"/>
  <c r="H141" i="31"/>
  <c r="I141" i="31"/>
  <c r="F142" i="31"/>
  <c r="G142" i="31"/>
  <c r="H142" i="31"/>
  <c r="I142" i="31"/>
  <c r="F143" i="31"/>
  <c r="G143" i="31"/>
  <c r="H143" i="31"/>
  <c r="I143" i="31"/>
  <c r="F144" i="31"/>
  <c r="G144" i="31"/>
  <c r="H144" i="31"/>
  <c r="I144" i="31"/>
  <c r="F145" i="31"/>
  <c r="G145" i="31"/>
  <c r="H145" i="31"/>
  <c r="I145" i="31"/>
  <c r="F146" i="31"/>
  <c r="G146" i="31"/>
  <c r="H146" i="31"/>
  <c r="I146" i="31"/>
  <c r="F147" i="31"/>
  <c r="G147" i="31"/>
  <c r="H147" i="31"/>
  <c r="I147" i="31"/>
  <c r="F148" i="31"/>
  <c r="G148" i="31"/>
  <c r="H148" i="31"/>
  <c r="I148" i="31"/>
  <c r="F149" i="31"/>
  <c r="G149" i="31"/>
  <c r="H149" i="31"/>
  <c r="I149" i="31"/>
  <c r="F150" i="31"/>
  <c r="G150" i="31"/>
  <c r="H150" i="31"/>
  <c r="I150" i="31"/>
  <c r="F151" i="31"/>
  <c r="G151" i="31"/>
  <c r="H151" i="31"/>
  <c r="I151" i="31"/>
  <c r="F152" i="31"/>
  <c r="G152" i="31"/>
  <c r="H152" i="31"/>
  <c r="I152" i="31"/>
  <c r="F153" i="31"/>
  <c r="G153" i="31"/>
  <c r="H153" i="31"/>
  <c r="I153" i="31"/>
  <c r="F154" i="31"/>
  <c r="G154" i="31"/>
  <c r="H154" i="31"/>
  <c r="I154" i="31"/>
  <c r="F155" i="31"/>
  <c r="G155" i="31"/>
  <c r="H155" i="31"/>
  <c r="I155" i="31"/>
  <c r="F156" i="31"/>
  <c r="G156" i="31"/>
  <c r="H156" i="31"/>
  <c r="I156" i="31"/>
  <c r="F157" i="31"/>
  <c r="G157" i="31"/>
  <c r="H157" i="31"/>
  <c r="I157" i="31"/>
  <c r="F158" i="31"/>
  <c r="G158" i="31"/>
  <c r="H158" i="31"/>
  <c r="I158" i="31"/>
  <c r="F159" i="31"/>
  <c r="G159" i="31"/>
  <c r="H159" i="31"/>
  <c r="I159" i="31"/>
  <c r="F160" i="31"/>
  <c r="G160" i="31"/>
  <c r="H160" i="31"/>
  <c r="I160" i="31"/>
  <c r="F161" i="31"/>
  <c r="G161" i="31"/>
  <c r="H161" i="31"/>
  <c r="I161" i="31"/>
  <c r="F162" i="31"/>
  <c r="G162" i="31"/>
  <c r="H162" i="31"/>
  <c r="I162" i="31"/>
  <c r="F163" i="31"/>
  <c r="G163" i="31"/>
  <c r="H163" i="31"/>
  <c r="I163" i="31"/>
  <c r="F164" i="31"/>
  <c r="G164" i="31"/>
  <c r="H164" i="31"/>
  <c r="I164" i="31"/>
  <c r="F165" i="31"/>
  <c r="G165" i="31"/>
  <c r="H165" i="31"/>
  <c r="I165" i="31"/>
  <c r="F166" i="31"/>
  <c r="G166" i="31"/>
  <c r="H166" i="31"/>
  <c r="I166" i="31"/>
  <c r="F167" i="31"/>
  <c r="G167" i="31"/>
  <c r="H167" i="31"/>
  <c r="I167" i="31"/>
  <c r="F168" i="31"/>
  <c r="G168" i="31"/>
  <c r="H168" i="31"/>
  <c r="I168" i="31"/>
  <c r="F169" i="31"/>
  <c r="G169" i="31"/>
  <c r="H169" i="31"/>
  <c r="I169" i="31"/>
  <c r="F170" i="31"/>
  <c r="G170" i="31"/>
  <c r="H170" i="31"/>
  <c r="I170" i="31"/>
  <c r="F171" i="31"/>
  <c r="G171" i="31"/>
  <c r="H171" i="31"/>
  <c r="I171" i="31"/>
  <c r="F172" i="31"/>
  <c r="G172" i="31"/>
  <c r="H172" i="31"/>
  <c r="I172" i="31"/>
  <c r="F173" i="31"/>
  <c r="G173" i="31"/>
  <c r="H173" i="31"/>
  <c r="I173" i="31"/>
  <c r="F174" i="31"/>
  <c r="G174" i="31"/>
  <c r="H174" i="31"/>
  <c r="I174" i="31"/>
  <c r="F175" i="31"/>
  <c r="G175" i="31"/>
  <c r="H175" i="31"/>
  <c r="I175" i="31"/>
  <c r="F176" i="31"/>
  <c r="G176" i="31"/>
  <c r="H176" i="31"/>
  <c r="I176" i="31"/>
  <c r="F177" i="31"/>
  <c r="G177" i="31"/>
  <c r="H177" i="31"/>
  <c r="I177" i="31"/>
  <c r="F178" i="31"/>
  <c r="G178" i="31"/>
  <c r="H178" i="31"/>
  <c r="I178" i="31"/>
  <c r="F179" i="31"/>
  <c r="G179" i="31"/>
  <c r="H179" i="31"/>
  <c r="I179" i="31"/>
  <c r="F180" i="31"/>
  <c r="G180" i="31"/>
  <c r="H180" i="31"/>
  <c r="I180" i="31"/>
  <c r="F181" i="31"/>
  <c r="G181" i="31"/>
  <c r="H181" i="31"/>
  <c r="I181" i="31"/>
  <c r="F182" i="31"/>
  <c r="G182" i="31"/>
  <c r="H182" i="31"/>
  <c r="I182" i="31"/>
  <c r="F183" i="31"/>
  <c r="G183" i="31"/>
  <c r="H183" i="31"/>
  <c r="I183" i="31"/>
  <c r="F184" i="31"/>
  <c r="G184" i="31"/>
  <c r="H184" i="31"/>
  <c r="I184" i="31"/>
  <c r="F185" i="31"/>
  <c r="G185" i="31"/>
  <c r="H185" i="31"/>
  <c r="I185" i="31"/>
  <c r="F186" i="31"/>
  <c r="G186" i="31"/>
  <c r="H186" i="31"/>
  <c r="I186" i="31"/>
  <c r="F187" i="31"/>
  <c r="G187" i="31"/>
  <c r="H187" i="31"/>
  <c r="I187" i="31"/>
  <c r="F188" i="31"/>
  <c r="G188" i="31"/>
  <c r="H188" i="31"/>
  <c r="I188" i="31"/>
  <c r="F189" i="31"/>
  <c r="G189" i="31"/>
  <c r="H189" i="31"/>
  <c r="I189" i="31"/>
  <c r="F190" i="31"/>
  <c r="G190" i="31"/>
  <c r="H190" i="31"/>
  <c r="I190" i="31"/>
  <c r="F191" i="31"/>
  <c r="G191" i="31"/>
  <c r="H191" i="31"/>
  <c r="I191" i="31"/>
  <c r="F192" i="31"/>
  <c r="G192" i="31"/>
  <c r="H192" i="31"/>
  <c r="I192" i="31"/>
  <c r="F193" i="31"/>
  <c r="G193" i="31"/>
  <c r="H193" i="31"/>
  <c r="I193" i="31"/>
  <c r="F194" i="31"/>
  <c r="G194" i="31"/>
  <c r="H194" i="31"/>
  <c r="I194" i="31"/>
  <c r="F195" i="31"/>
  <c r="G195" i="31"/>
  <c r="H195" i="31"/>
  <c r="I195" i="31"/>
  <c r="F196" i="31"/>
  <c r="G196" i="31"/>
  <c r="H196" i="31"/>
  <c r="I196" i="31"/>
  <c r="F197" i="31"/>
  <c r="G197" i="31"/>
  <c r="H197" i="31"/>
  <c r="I197" i="31"/>
  <c r="F198" i="31"/>
  <c r="G198" i="31"/>
  <c r="H198" i="31"/>
  <c r="I198" i="31"/>
  <c r="F199" i="31"/>
  <c r="G199" i="31"/>
  <c r="H199" i="31"/>
  <c r="I199" i="31"/>
  <c r="F200" i="31"/>
  <c r="G200" i="31"/>
  <c r="H200" i="31"/>
  <c r="I200" i="31"/>
  <c r="F201" i="31"/>
  <c r="G201" i="31"/>
  <c r="H201" i="31"/>
  <c r="I201" i="31"/>
  <c r="F202" i="31"/>
  <c r="G202" i="31"/>
  <c r="H202" i="31"/>
  <c r="I202" i="31"/>
  <c r="F203" i="31"/>
  <c r="G203" i="31"/>
  <c r="H203" i="31"/>
  <c r="I203" i="31"/>
  <c r="F204" i="31"/>
  <c r="G204" i="31"/>
  <c r="H204" i="31"/>
  <c r="I204" i="31"/>
  <c r="F205" i="31"/>
  <c r="G205" i="31"/>
  <c r="H205" i="31"/>
  <c r="I205" i="31"/>
  <c r="F206" i="31"/>
  <c r="G206" i="31"/>
  <c r="H206" i="31"/>
  <c r="I206" i="31"/>
  <c r="F207" i="31"/>
  <c r="G207" i="31"/>
  <c r="H207" i="31"/>
  <c r="I207" i="31"/>
  <c r="F208" i="31"/>
  <c r="G208" i="31"/>
  <c r="H208" i="31"/>
  <c r="I208" i="31"/>
  <c r="F209" i="31"/>
  <c r="G209" i="31"/>
  <c r="H209" i="31"/>
  <c r="I209" i="31"/>
  <c r="F210" i="31"/>
  <c r="G210" i="31"/>
  <c r="H210" i="31"/>
  <c r="I210" i="31"/>
  <c r="F211" i="31"/>
  <c r="G211" i="31"/>
  <c r="H211" i="31"/>
  <c r="I211" i="31"/>
  <c r="F212" i="31"/>
  <c r="G212" i="31"/>
  <c r="H212" i="31"/>
  <c r="I212" i="31"/>
  <c r="F213" i="31"/>
  <c r="G213" i="31"/>
  <c r="H213" i="31"/>
  <c r="I213" i="31"/>
  <c r="F214" i="31"/>
  <c r="G214" i="31"/>
  <c r="H214" i="31"/>
  <c r="I214" i="31"/>
  <c r="F215" i="31"/>
  <c r="G215" i="31"/>
  <c r="H215" i="31"/>
  <c r="I215" i="31"/>
  <c r="F216" i="31"/>
  <c r="G216" i="31"/>
  <c r="H216" i="31"/>
  <c r="I216" i="31"/>
  <c r="F217" i="31"/>
  <c r="G217" i="31"/>
  <c r="H217" i="31"/>
  <c r="I217" i="31"/>
  <c r="F218" i="31"/>
  <c r="G218" i="31"/>
  <c r="H218" i="31"/>
  <c r="I218" i="31"/>
  <c r="F219" i="31"/>
  <c r="G219" i="31"/>
  <c r="H219" i="31"/>
  <c r="I219" i="31"/>
  <c r="F220" i="31"/>
  <c r="G220" i="31"/>
  <c r="H220" i="31"/>
  <c r="I220" i="31"/>
  <c r="F221" i="31"/>
  <c r="G221" i="31"/>
  <c r="H221" i="31"/>
  <c r="I221" i="31"/>
  <c r="F222" i="31"/>
  <c r="G222" i="31"/>
  <c r="H222" i="31"/>
  <c r="I222" i="31"/>
  <c r="F223" i="31"/>
  <c r="G223" i="31"/>
  <c r="H223" i="31"/>
  <c r="I223" i="31"/>
  <c r="F224" i="31"/>
  <c r="G224" i="31"/>
  <c r="H224" i="31"/>
  <c r="I224" i="31"/>
  <c r="F225" i="31"/>
  <c r="G225" i="31"/>
  <c r="H225" i="31"/>
  <c r="I225" i="31"/>
  <c r="F226" i="31"/>
  <c r="G226" i="31"/>
  <c r="H226" i="31"/>
  <c r="I226" i="31"/>
  <c r="F227" i="31"/>
  <c r="G227" i="31"/>
  <c r="H227" i="31"/>
  <c r="I227" i="31"/>
  <c r="F228" i="31"/>
  <c r="G228" i="31"/>
  <c r="H228" i="31"/>
  <c r="I228" i="31"/>
  <c r="F229" i="31"/>
  <c r="G229" i="31"/>
  <c r="H229" i="31"/>
  <c r="I229" i="31"/>
  <c r="F230" i="31"/>
  <c r="G230" i="31"/>
  <c r="H230" i="31"/>
  <c r="I230" i="31"/>
  <c r="F231" i="31"/>
  <c r="G231" i="31"/>
  <c r="H231" i="31"/>
  <c r="I231" i="31"/>
  <c r="F232" i="31"/>
  <c r="G232" i="31"/>
  <c r="H232" i="31"/>
  <c r="I232" i="31"/>
  <c r="F233" i="31"/>
  <c r="G233" i="31"/>
  <c r="H233" i="31"/>
  <c r="I233" i="31"/>
  <c r="F234" i="31"/>
  <c r="G234" i="31"/>
  <c r="H234" i="31"/>
  <c r="I234" i="31"/>
  <c r="F235" i="31"/>
  <c r="G235" i="31"/>
  <c r="H235" i="31"/>
  <c r="I235" i="31"/>
  <c r="F236" i="31"/>
  <c r="G236" i="31"/>
  <c r="H236" i="31"/>
  <c r="I236" i="31"/>
  <c r="F237" i="31"/>
  <c r="G237" i="31"/>
  <c r="H237" i="31"/>
  <c r="I237" i="31"/>
  <c r="F238" i="31"/>
  <c r="G238" i="31"/>
  <c r="H238" i="31"/>
  <c r="I238" i="31"/>
  <c r="F239" i="31"/>
  <c r="G239" i="31"/>
  <c r="H239" i="31"/>
  <c r="I239" i="31"/>
  <c r="F240" i="31"/>
  <c r="G240" i="31"/>
  <c r="H240" i="31"/>
  <c r="I240" i="31"/>
  <c r="F241" i="31"/>
  <c r="G241" i="31"/>
  <c r="H241" i="31"/>
  <c r="I241" i="31"/>
  <c r="F242" i="31"/>
  <c r="G242" i="31"/>
  <c r="H242" i="31"/>
  <c r="I242" i="31"/>
  <c r="F243" i="31"/>
  <c r="G243" i="31"/>
  <c r="H243" i="31"/>
  <c r="I243" i="31"/>
  <c r="F244" i="31"/>
  <c r="G244" i="31"/>
  <c r="H244" i="31"/>
  <c r="I244" i="31"/>
  <c r="F245" i="31"/>
  <c r="G245" i="31"/>
  <c r="H245" i="31"/>
  <c r="I245" i="31"/>
  <c r="F246" i="31"/>
  <c r="G246" i="31"/>
  <c r="H246" i="31"/>
  <c r="I246" i="31"/>
  <c r="F247" i="31"/>
  <c r="G247" i="31"/>
  <c r="H247" i="31"/>
  <c r="I247" i="31"/>
  <c r="F248" i="31"/>
  <c r="G248" i="31"/>
  <c r="H248" i="31"/>
  <c r="I248" i="31"/>
  <c r="F249" i="31"/>
  <c r="G249" i="31"/>
  <c r="H249" i="31"/>
  <c r="I249" i="31"/>
  <c r="F250" i="31"/>
  <c r="G250" i="31"/>
  <c r="H250" i="31"/>
  <c r="I250" i="31"/>
  <c r="F251" i="31"/>
  <c r="G251" i="31"/>
  <c r="H251" i="31"/>
  <c r="I251" i="31"/>
  <c r="F252" i="31"/>
  <c r="G252" i="31"/>
  <c r="H252" i="31"/>
  <c r="I252" i="31"/>
  <c r="F253" i="31"/>
  <c r="G253" i="31"/>
  <c r="H253" i="31"/>
  <c r="I253" i="31"/>
  <c r="F254" i="31"/>
  <c r="G254" i="31"/>
  <c r="H254" i="31"/>
  <c r="I254" i="31"/>
  <c r="F255" i="31"/>
  <c r="G255" i="31"/>
  <c r="H255" i="31"/>
  <c r="I255" i="31"/>
  <c r="F256" i="31"/>
  <c r="G256" i="31"/>
  <c r="H256" i="31"/>
  <c r="I256" i="31"/>
  <c r="F257" i="31"/>
  <c r="G257" i="31"/>
  <c r="H257" i="31"/>
  <c r="I257" i="31"/>
  <c r="F258" i="31"/>
  <c r="G258" i="31"/>
  <c r="H258" i="31"/>
  <c r="I258" i="31"/>
  <c r="F259" i="31"/>
  <c r="G259" i="31"/>
  <c r="H259" i="31"/>
  <c r="I259" i="31"/>
  <c r="F260" i="31"/>
  <c r="G260" i="31"/>
  <c r="H260" i="31"/>
  <c r="I260" i="31"/>
  <c r="F261" i="31"/>
  <c r="G261" i="31"/>
  <c r="H261" i="31"/>
  <c r="I261" i="31"/>
  <c r="J261" i="31" l="1"/>
  <c r="K261" i="31"/>
  <c r="L261" i="31"/>
  <c r="M261" i="31"/>
  <c r="N261" i="31"/>
  <c r="O261" i="31"/>
  <c r="P261" i="31"/>
  <c r="Q261" i="31"/>
  <c r="R261" i="31"/>
  <c r="S261" i="31"/>
  <c r="T261" i="31"/>
  <c r="U261" i="31"/>
  <c r="V261" i="31"/>
  <c r="W261" i="31"/>
  <c r="J242" i="31" l="1"/>
  <c r="K242" i="31"/>
  <c r="L242" i="31"/>
  <c r="M242" i="31"/>
  <c r="N242" i="31"/>
  <c r="O242" i="31"/>
  <c r="P242" i="31"/>
  <c r="Q242" i="31"/>
  <c r="R242" i="31"/>
  <c r="S242" i="31"/>
  <c r="T242" i="31"/>
  <c r="U242" i="31"/>
  <c r="V242" i="31"/>
  <c r="W242" i="31"/>
  <c r="J243" i="31"/>
  <c r="K243" i="31"/>
  <c r="L243" i="31"/>
  <c r="M243" i="31"/>
  <c r="N243" i="31"/>
  <c r="O243" i="31"/>
  <c r="P243" i="31"/>
  <c r="Q243" i="31"/>
  <c r="R243" i="31"/>
  <c r="S243" i="31"/>
  <c r="T243" i="31"/>
  <c r="U243" i="31"/>
  <c r="V243" i="31"/>
  <c r="W243" i="31"/>
  <c r="J244" i="31"/>
  <c r="K244" i="31"/>
  <c r="L244" i="31"/>
  <c r="M244" i="31"/>
  <c r="N244" i="31"/>
  <c r="O244" i="31"/>
  <c r="P244" i="31"/>
  <c r="Q244" i="31"/>
  <c r="R244" i="31"/>
  <c r="S244" i="31"/>
  <c r="T244" i="31"/>
  <c r="U244" i="31"/>
  <c r="V244" i="31"/>
  <c r="W244" i="31"/>
  <c r="J245" i="31"/>
  <c r="K245" i="31"/>
  <c r="L245" i="31"/>
  <c r="M245" i="31"/>
  <c r="N245" i="31"/>
  <c r="O245" i="31"/>
  <c r="P245" i="31"/>
  <c r="Q245" i="31"/>
  <c r="R245" i="31"/>
  <c r="S245" i="31"/>
  <c r="T245" i="31"/>
  <c r="U245" i="31"/>
  <c r="V245" i="31"/>
  <c r="W245" i="31"/>
  <c r="J246" i="31"/>
  <c r="K246" i="31"/>
  <c r="L246" i="31"/>
  <c r="M246" i="31"/>
  <c r="N246" i="31"/>
  <c r="O246" i="31"/>
  <c r="P246" i="31"/>
  <c r="Q246" i="31"/>
  <c r="R246" i="31"/>
  <c r="S246" i="31"/>
  <c r="T246" i="31"/>
  <c r="U246" i="31"/>
  <c r="V246" i="31"/>
  <c r="W246" i="31"/>
  <c r="J247" i="31"/>
  <c r="K247" i="31"/>
  <c r="L247" i="31"/>
  <c r="M247" i="31"/>
  <c r="N247" i="31"/>
  <c r="O247" i="31"/>
  <c r="P247" i="31"/>
  <c r="Q247" i="31"/>
  <c r="R247" i="31"/>
  <c r="S247" i="31"/>
  <c r="T247" i="31"/>
  <c r="U247" i="31"/>
  <c r="V247" i="31"/>
  <c r="W247" i="31"/>
  <c r="J248" i="31"/>
  <c r="K248" i="31"/>
  <c r="L248" i="31"/>
  <c r="M248" i="31"/>
  <c r="N248" i="31"/>
  <c r="O248" i="31"/>
  <c r="P248" i="31"/>
  <c r="Q248" i="31"/>
  <c r="R248" i="31"/>
  <c r="S248" i="31"/>
  <c r="T248" i="31"/>
  <c r="U248" i="31"/>
  <c r="V248" i="31"/>
  <c r="W248" i="31"/>
  <c r="J249" i="31"/>
  <c r="K249" i="31"/>
  <c r="L249" i="31"/>
  <c r="M249" i="31"/>
  <c r="N249" i="31"/>
  <c r="O249" i="31"/>
  <c r="P249" i="31"/>
  <c r="Q249" i="31"/>
  <c r="R249" i="31"/>
  <c r="S249" i="31"/>
  <c r="T249" i="31"/>
  <c r="U249" i="31"/>
  <c r="V249" i="31"/>
  <c r="W249" i="31"/>
  <c r="J250" i="31"/>
  <c r="K250" i="31"/>
  <c r="L250" i="31"/>
  <c r="M250" i="31"/>
  <c r="N250" i="31"/>
  <c r="O250" i="31"/>
  <c r="P250" i="31"/>
  <c r="Q250" i="31"/>
  <c r="R250" i="31"/>
  <c r="S250" i="31"/>
  <c r="T250" i="31"/>
  <c r="U250" i="31"/>
  <c r="V250" i="31"/>
  <c r="W250" i="31"/>
  <c r="J251" i="31"/>
  <c r="K251" i="31"/>
  <c r="L251" i="31"/>
  <c r="M251" i="31"/>
  <c r="N251" i="31"/>
  <c r="O251" i="31"/>
  <c r="P251" i="31"/>
  <c r="Q251" i="31"/>
  <c r="R251" i="31"/>
  <c r="S251" i="31"/>
  <c r="T251" i="31"/>
  <c r="U251" i="31"/>
  <c r="V251" i="31"/>
  <c r="W251" i="31"/>
  <c r="J252" i="31"/>
  <c r="K252" i="31"/>
  <c r="L252" i="31"/>
  <c r="M252" i="31"/>
  <c r="N252" i="31"/>
  <c r="O252" i="31"/>
  <c r="P252" i="31"/>
  <c r="Q252" i="31"/>
  <c r="R252" i="31"/>
  <c r="S252" i="31"/>
  <c r="T252" i="31"/>
  <c r="U252" i="31"/>
  <c r="V252" i="31"/>
  <c r="W252" i="31"/>
  <c r="J253" i="31"/>
  <c r="K253" i="31"/>
  <c r="L253" i="31"/>
  <c r="M253" i="31"/>
  <c r="N253" i="31"/>
  <c r="O253" i="31"/>
  <c r="P253" i="31"/>
  <c r="Q253" i="31"/>
  <c r="R253" i="31"/>
  <c r="S253" i="31"/>
  <c r="T253" i="31"/>
  <c r="U253" i="31"/>
  <c r="V253" i="31"/>
  <c r="W253" i="31"/>
  <c r="J254" i="31"/>
  <c r="K254" i="31"/>
  <c r="L254" i="31"/>
  <c r="M254" i="31"/>
  <c r="N254" i="31"/>
  <c r="O254" i="31"/>
  <c r="P254" i="31"/>
  <c r="Q254" i="31"/>
  <c r="R254" i="31"/>
  <c r="S254" i="31"/>
  <c r="T254" i="31"/>
  <c r="U254" i="31"/>
  <c r="V254" i="31"/>
  <c r="W254" i="31"/>
  <c r="J255" i="31"/>
  <c r="K255" i="31"/>
  <c r="L255" i="31"/>
  <c r="M255" i="31"/>
  <c r="N255" i="31"/>
  <c r="O255" i="31"/>
  <c r="P255" i="31"/>
  <c r="Q255" i="31"/>
  <c r="R255" i="31"/>
  <c r="S255" i="31"/>
  <c r="T255" i="31"/>
  <c r="U255" i="31"/>
  <c r="V255" i="31"/>
  <c r="W255" i="31"/>
  <c r="J256" i="31"/>
  <c r="K256" i="31"/>
  <c r="L256" i="31"/>
  <c r="M256" i="31"/>
  <c r="N256" i="31"/>
  <c r="O256" i="31"/>
  <c r="P256" i="31"/>
  <c r="Q256" i="31"/>
  <c r="R256" i="31"/>
  <c r="S256" i="31"/>
  <c r="T256" i="31"/>
  <c r="U256" i="31"/>
  <c r="V256" i="31"/>
  <c r="W256" i="31"/>
  <c r="J257" i="31"/>
  <c r="K257" i="31"/>
  <c r="L257" i="31"/>
  <c r="M257" i="31"/>
  <c r="N257" i="31"/>
  <c r="O257" i="31"/>
  <c r="P257" i="31"/>
  <c r="Q257" i="31"/>
  <c r="R257" i="31"/>
  <c r="S257" i="31"/>
  <c r="T257" i="31"/>
  <c r="U257" i="31"/>
  <c r="V257" i="31"/>
  <c r="W257" i="31"/>
  <c r="J258" i="31"/>
  <c r="K258" i="31"/>
  <c r="L258" i="31"/>
  <c r="M258" i="31"/>
  <c r="N258" i="31"/>
  <c r="O258" i="31"/>
  <c r="P258" i="31"/>
  <c r="Q258" i="31"/>
  <c r="R258" i="31"/>
  <c r="S258" i="31"/>
  <c r="T258" i="31"/>
  <c r="U258" i="31"/>
  <c r="V258" i="31"/>
  <c r="W258" i="31"/>
  <c r="J259" i="31"/>
  <c r="K259" i="31"/>
  <c r="L259" i="31"/>
  <c r="M259" i="31"/>
  <c r="N259" i="31"/>
  <c r="O259" i="31"/>
  <c r="P259" i="31"/>
  <c r="Q259" i="31"/>
  <c r="R259" i="31"/>
  <c r="S259" i="31"/>
  <c r="T259" i="31"/>
  <c r="U259" i="31"/>
  <c r="V259" i="31"/>
  <c r="W259" i="31"/>
  <c r="J260" i="31"/>
  <c r="K260" i="31"/>
  <c r="L260" i="31"/>
  <c r="M260" i="31"/>
  <c r="N260" i="31"/>
  <c r="O260" i="31"/>
  <c r="P260" i="31"/>
  <c r="Q260" i="31"/>
  <c r="R260" i="31"/>
  <c r="S260" i="31"/>
  <c r="T260" i="31"/>
  <c r="U260" i="31"/>
  <c r="V260" i="31"/>
  <c r="W260" i="31"/>
  <c r="J9" i="31"/>
  <c r="K9" i="31"/>
  <c r="L9" i="31"/>
  <c r="M9" i="31"/>
  <c r="N9" i="31"/>
  <c r="O9" i="31"/>
  <c r="P9" i="31"/>
  <c r="Q9" i="31"/>
  <c r="R9" i="31"/>
  <c r="S9" i="31"/>
  <c r="T9" i="31"/>
  <c r="U9" i="31"/>
  <c r="V9" i="31"/>
  <c r="J10" i="31"/>
  <c r="K10" i="31"/>
  <c r="L10" i="31"/>
  <c r="M10" i="31"/>
  <c r="N10" i="31"/>
  <c r="O10" i="31"/>
  <c r="P10" i="31"/>
  <c r="Q10" i="31"/>
  <c r="R10" i="31"/>
  <c r="S10" i="31"/>
  <c r="T10" i="31"/>
  <c r="U10" i="31"/>
  <c r="V10" i="31"/>
  <c r="J11" i="31"/>
  <c r="K11" i="31"/>
  <c r="L11" i="31"/>
  <c r="M11" i="31"/>
  <c r="N11" i="31"/>
  <c r="O11" i="31"/>
  <c r="P11" i="31"/>
  <c r="Q11" i="31"/>
  <c r="R11" i="31"/>
  <c r="S11" i="31"/>
  <c r="T11" i="31"/>
  <c r="U11" i="31"/>
  <c r="V11" i="31"/>
  <c r="J12" i="31"/>
  <c r="K12" i="31"/>
  <c r="L12" i="31"/>
  <c r="M12" i="31"/>
  <c r="N12" i="31"/>
  <c r="O12" i="31"/>
  <c r="P12" i="31"/>
  <c r="Q12" i="31"/>
  <c r="R12" i="31"/>
  <c r="S12" i="31"/>
  <c r="T12" i="31"/>
  <c r="U12" i="31"/>
  <c r="V12" i="31"/>
  <c r="J13" i="31"/>
  <c r="K13" i="31"/>
  <c r="L13" i="31"/>
  <c r="M13" i="31"/>
  <c r="N13" i="31"/>
  <c r="O13" i="31"/>
  <c r="P13" i="31"/>
  <c r="Q13" i="31"/>
  <c r="R13" i="31"/>
  <c r="S13" i="31"/>
  <c r="T13" i="31"/>
  <c r="U13" i="31"/>
  <c r="V13" i="31"/>
  <c r="J14" i="31"/>
  <c r="K14" i="31"/>
  <c r="L14" i="31"/>
  <c r="M14" i="31"/>
  <c r="N14" i="31"/>
  <c r="O14" i="31"/>
  <c r="P14" i="31"/>
  <c r="Q14" i="31"/>
  <c r="R14" i="31"/>
  <c r="S14" i="31"/>
  <c r="T14" i="31"/>
  <c r="U14" i="31"/>
  <c r="V14" i="31"/>
  <c r="J15" i="31"/>
  <c r="K15" i="31"/>
  <c r="L15" i="31"/>
  <c r="M15" i="31"/>
  <c r="N15" i="31"/>
  <c r="O15" i="31"/>
  <c r="P15" i="31"/>
  <c r="Q15" i="31"/>
  <c r="R15" i="31"/>
  <c r="S15" i="31"/>
  <c r="T15" i="31"/>
  <c r="U15" i="31"/>
  <c r="V15" i="31"/>
  <c r="J16" i="31"/>
  <c r="K16" i="31"/>
  <c r="L16" i="31"/>
  <c r="M16" i="31"/>
  <c r="N16" i="31"/>
  <c r="O16" i="31"/>
  <c r="P16" i="31"/>
  <c r="Q16" i="31"/>
  <c r="R16" i="31"/>
  <c r="S16" i="31"/>
  <c r="T16" i="31"/>
  <c r="U16" i="31"/>
  <c r="V16" i="31"/>
  <c r="J17" i="31"/>
  <c r="K17" i="31"/>
  <c r="L17" i="31"/>
  <c r="M17" i="31"/>
  <c r="N17" i="31"/>
  <c r="O17" i="31"/>
  <c r="P17" i="31"/>
  <c r="Q17" i="31"/>
  <c r="R17" i="31"/>
  <c r="S17" i="31"/>
  <c r="T17" i="31"/>
  <c r="U17" i="31"/>
  <c r="V17" i="31"/>
  <c r="J18" i="31"/>
  <c r="K18" i="31"/>
  <c r="L18" i="31"/>
  <c r="M18" i="31"/>
  <c r="N18" i="31"/>
  <c r="O18" i="31"/>
  <c r="P18" i="31"/>
  <c r="Q18" i="31"/>
  <c r="R18" i="31"/>
  <c r="S18" i="31"/>
  <c r="T18" i="31"/>
  <c r="U18" i="31"/>
  <c r="V18" i="31"/>
  <c r="J19" i="31"/>
  <c r="K19" i="31"/>
  <c r="L19" i="31"/>
  <c r="M19" i="31"/>
  <c r="N19" i="31"/>
  <c r="O19" i="31"/>
  <c r="P19" i="31"/>
  <c r="Q19" i="31"/>
  <c r="R19" i="31"/>
  <c r="S19" i="31"/>
  <c r="T19" i="31"/>
  <c r="U19" i="31"/>
  <c r="V19" i="31"/>
  <c r="J20" i="31"/>
  <c r="K20" i="31"/>
  <c r="L20" i="31"/>
  <c r="M20" i="31"/>
  <c r="N20" i="31"/>
  <c r="O20" i="31"/>
  <c r="P20" i="31"/>
  <c r="Q20" i="31"/>
  <c r="R20" i="31"/>
  <c r="S20" i="31"/>
  <c r="T20" i="31"/>
  <c r="U20" i="31"/>
  <c r="V20" i="31"/>
  <c r="J21" i="31"/>
  <c r="K21" i="31"/>
  <c r="L21" i="31"/>
  <c r="M21" i="31"/>
  <c r="N21" i="31"/>
  <c r="O21" i="31"/>
  <c r="P21" i="31"/>
  <c r="Q21" i="31"/>
  <c r="R21" i="31"/>
  <c r="S21" i="31"/>
  <c r="T21" i="31"/>
  <c r="U21" i="31"/>
  <c r="V21" i="31"/>
  <c r="J22" i="31"/>
  <c r="K22" i="31"/>
  <c r="L22" i="31"/>
  <c r="M22" i="31"/>
  <c r="N22" i="31"/>
  <c r="O22" i="31"/>
  <c r="P22" i="31"/>
  <c r="Q22" i="31"/>
  <c r="R22" i="31"/>
  <c r="S22" i="31"/>
  <c r="T22" i="31"/>
  <c r="U22" i="31"/>
  <c r="V22" i="31"/>
  <c r="J23" i="31"/>
  <c r="K23" i="31"/>
  <c r="L23" i="31"/>
  <c r="M23" i="31"/>
  <c r="N23" i="31"/>
  <c r="O23" i="31"/>
  <c r="P23" i="31"/>
  <c r="Q23" i="31"/>
  <c r="R23" i="31"/>
  <c r="S23" i="31"/>
  <c r="T23" i="31"/>
  <c r="U23" i="31"/>
  <c r="V23" i="31"/>
  <c r="J24" i="31"/>
  <c r="K24" i="31"/>
  <c r="L24" i="31"/>
  <c r="M24" i="31"/>
  <c r="N24" i="31"/>
  <c r="O24" i="31"/>
  <c r="P24" i="31"/>
  <c r="Q24" i="31"/>
  <c r="R24" i="31"/>
  <c r="S24" i="31"/>
  <c r="T24" i="31"/>
  <c r="U24" i="31"/>
  <c r="V24" i="31"/>
  <c r="J25" i="31"/>
  <c r="K25" i="31"/>
  <c r="L25" i="31"/>
  <c r="M25" i="31"/>
  <c r="N25" i="31"/>
  <c r="O25" i="31"/>
  <c r="P25" i="31"/>
  <c r="Q25" i="31"/>
  <c r="R25" i="31"/>
  <c r="S25" i="31"/>
  <c r="T25" i="31"/>
  <c r="U25" i="31"/>
  <c r="V25" i="31"/>
  <c r="J26" i="31"/>
  <c r="K26" i="31"/>
  <c r="L26" i="31"/>
  <c r="M26" i="31"/>
  <c r="N26" i="31"/>
  <c r="O26" i="31"/>
  <c r="P26" i="31"/>
  <c r="Q26" i="31"/>
  <c r="R26" i="31"/>
  <c r="S26" i="31"/>
  <c r="T26" i="31"/>
  <c r="U26" i="31"/>
  <c r="V26" i="31"/>
  <c r="J27" i="31"/>
  <c r="K27" i="31"/>
  <c r="L27" i="31"/>
  <c r="M27" i="31"/>
  <c r="N27" i="31"/>
  <c r="O27" i="31"/>
  <c r="P27" i="31"/>
  <c r="Q27" i="31"/>
  <c r="R27" i="31"/>
  <c r="S27" i="31"/>
  <c r="T27" i="31"/>
  <c r="U27" i="31"/>
  <c r="V27" i="31"/>
  <c r="J28" i="31"/>
  <c r="K28" i="31"/>
  <c r="L28" i="31"/>
  <c r="M28" i="31"/>
  <c r="N28" i="31"/>
  <c r="O28" i="31"/>
  <c r="P28" i="31"/>
  <c r="Q28" i="31"/>
  <c r="R28" i="31"/>
  <c r="S28" i="31"/>
  <c r="T28" i="31"/>
  <c r="U28" i="31"/>
  <c r="V28" i="31"/>
  <c r="J29" i="31"/>
  <c r="K29" i="31"/>
  <c r="L29" i="31"/>
  <c r="M29" i="31"/>
  <c r="N29" i="31"/>
  <c r="O29" i="31"/>
  <c r="P29" i="31"/>
  <c r="Q29" i="31"/>
  <c r="R29" i="31"/>
  <c r="S29" i="31"/>
  <c r="T29" i="31"/>
  <c r="U29" i="31"/>
  <c r="V29" i="31"/>
  <c r="J30" i="31"/>
  <c r="K30" i="31"/>
  <c r="L30" i="31"/>
  <c r="M30" i="31"/>
  <c r="N30" i="31"/>
  <c r="O30" i="31"/>
  <c r="P30" i="31"/>
  <c r="Q30" i="31"/>
  <c r="R30" i="31"/>
  <c r="S30" i="31"/>
  <c r="T30" i="31"/>
  <c r="U30" i="31"/>
  <c r="V30" i="31"/>
  <c r="J31" i="31"/>
  <c r="K31" i="31"/>
  <c r="L31" i="31"/>
  <c r="M31" i="31"/>
  <c r="N31" i="31"/>
  <c r="O31" i="31"/>
  <c r="P31" i="31"/>
  <c r="Q31" i="31"/>
  <c r="R31" i="31"/>
  <c r="S31" i="31"/>
  <c r="T31" i="31"/>
  <c r="U31" i="31"/>
  <c r="V31" i="31"/>
  <c r="J32" i="31"/>
  <c r="K32" i="31"/>
  <c r="L32" i="31"/>
  <c r="M32" i="31"/>
  <c r="N32" i="31"/>
  <c r="O32" i="31"/>
  <c r="P32" i="31"/>
  <c r="Q32" i="31"/>
  <c r="R32" i="31"/>
  <c r="S32" i="31"/>
  <c r="T32" i="31"/>
  <c r="U32" i="31"/>
  <c r="V32" i="31"/>
  <c r="J33" i="31"/>
  <c r="K33" i="31"/>
  <c r="L33" i="31"/>
  <c r="M33" i="31"/>
  <c r="N33" i="31"/>
  <c r="O33" i="31"/>
  <c r="P33" i="31"/>
  <c r="Q33" i="31"/>
  <c r="R33" i="31"/>
  <c r="S33" i="31"/>
  <c r="T33" i="31"/>
  <c r="U33" i="31"/>
  <c r="V33" i="31"/>
  <c r="J34" i="31"/>
  <c r="K34" i="31"/>
  <c r="L34" i="31"/>
  <c r="M34" i="31"/>
  <c r="N34" i="31"/>
  <c r="O34" i="31"/>
  <c r="P34" i="31"/>
  <c r="Q34" i="31"/>
  <c r="R34" i="31"/>
  <c r="S34" i="31"/>
  <c r="T34" i="31"/>
  <c r="U34" i="31"/>
  <c r="V34" i="31"/>
  <c r="J35" i="31"/>
  <c r="K35" i="31"/>
  <c r="L35" i="31"/>
  <c r="M35" i="31"/>
  <c r="N35" i="31"/>
  <c r="O35" i="31"/>
  <c r="P35" i="31"/>
  <c r="Q35" i="31"/>
  <c r="R35" i="31"/>
  <c r="S35" i="31"/>
  <c r="T35" i="31"/>
  <c r="U35" i="31"/>
  <c r="V35" i="31"/>
  <c r="J36" i="31"/>
  <c r="K36" i="31"/>
  <c r="L36" i="31"/>
  <c r="M36" i="31"/>
  <c r="N36" i="31"/>
  <c r="O36" i="31"/>
  <c r="P36" i="31"/>
  <c r="Q36" i="31"/>
  <c r="R36" i="31"/>
  <c r="S36" i="31"/>
  <c r="T36" i="31"/>
  <c r="U36" i="31"/>
  <c r="V36" i="31"/>
  <c r="J37" i="31"/>
  <c r="K37" i="31"/>
  <c r="L37" i="31"/>
  <c r="M37" i="31"/>
  <c r="N37" i="31"/>
  <c r="O37" i="31"/>
  <c r="P37" i="31"/>
  <c r="Q37" i="31"/>
  <c r="R37" i="31"/>
  <c r="S37" i="31"/>
  <c r="T37" i="31"/>
  <c r="U37" i="31"/>
  <c r="V37" i="31"/>
  <c r="J38" i="31"/>
  <c r="K38" i="31"/>
  <c r="L38" i="31"/>
  <c r="M38" i="31"/>
  <c r="N38" i="31"/>
  <c r="O38" i="31"/>
  <c r="P38" i="31"/>
  <c r="Q38" i="31"/>
  <c r="R38" i="31"/>
  <c r="S38" i="31"/>
  <c r="T38" i="31"/>
  <c r="U38" i="31"/>
  <c r="V38" i="31"/>
  <c r="J39" i="31"/>
  <c r="K39" i="31"/>
  <c r="L39" i="31"/>
  <c r="M39" i="31"/>
  <c r="N39" i="31"/>
  <c r="O39" i="31"/>
  <c r="P39" i="31"/>
  <c r="Q39" i="31"/>
  <c r="R39" i="31"/>
  <c r="S39" i="31"/>
  <c r="T39" i="31"/>
  <c r="U39" i="31"/>
  <c r="V39" i="31"/>
  <c r="J40" i="31"/>
  <c r="K40" i="31"/>
  <c r="L40" i="31"/>
  <c r="M40" i="31"/>
  <c r="N40" i="31"/>
  <c r="O40" i="31"/>
  <c r="P40" i="31"/>
  <c r="Q40" i="31"/>
  <c r="R40" i="31"/>
  <c r="S40" i="31"/>
  <c r="T40" i="31"/>
  <c r="U40" i="31"/>
  <c r="V40" i="31"/>
  <c r="J41" i="31"/>
  <c r="K41" i="31"/>
  <c r="L41" i="31"/>
  <c r="M41" i="31"/>
  <c r="N41" i="31"/>
  <c r="O41" i="31"/>
  <c r="P41" i="31"/>
  <c r="Q41" i="31"/>
  <c r="R41" i="31"/>
  <c r="S41" i="31"/>
  <c r="T41" i="31"/>
  <c r="U41" i="31"/>
  <c r="V41" i="31"/>
  <c r="J42" i="31"/>
  <c r="K42" i="31"/>
  <c r="L42" i="31"/>
  <c r="M42" i="31"/>
  <c r="N42" i="31"/>
  <c r="O42" i="31"/>
  <c r="P42" i="31"/>
  <c r="Q42" i="31"/>
  <c r="R42" i="31"/>
  <c r="S42" i="31"/>
  <c r="T42" i="31"/>
  <c r="U42" i="31"/>
  <c r="V42" i="31"/>
  <c r="J43" i="31"/>
  <c r="K43" i="31"/>
  <c r="L43" i="31"/>
  <c r="M43" i="31"/>
  <c r="N43" i="31"/>
  <c r="O43" i="31"/>
  <c r="P43" i="31"/>
  <c r="Q43" i="31"/>
  <c r="R43" i="31"/>
  <c r="S43" i="31"/>
  <c r="T43" i="31"/>
  <c r="U43" i="31"/>
  <c r="V43" i="31"/>
  <c r="J44" i="31"/>
  <c r="K44" i="31"/>
  <c r="L44" i="31"/>
  <c r="M44" i="31"/>
  <c r="N44" i="31"/>
  <c r="O44" i="31"/>
  <c r="P44" i="31"/>
  <c r="Q44" i="31"/>
  <c r="R44" i="31"/>
  <c r="S44" i="31"/>
  <c r="T44" i="31"/>
  <c r="U44" i="31"/>
  <c r="V44" i="31"/>
  <c r="J45" i="31"/>
  <c r="K45" i="31"/>
  <c r="L45" i="31"/>
  <c r="M45" i="31"/>
  <c r="N45" i="31"/>
  <c r="O45" i="31"/>
  <c r="P45" i="31"/>
  <c r="Q45" i="31"/>
  <c r="R45" i="31"/>
  <c r="S45" i="31"/>
  <c r="T45" i="31"/>
  <c r="U45" i="31"/>
  <c r="V45" i="31"/>
  <c r="J46" i="31"/>
  <c r="K46" i="31"/>
  <c r="L46" i="31"/>
  <c r="M46" i="31"/>
  <c r="N46" i="31"/>
  <c r="O46" i="31"/>
  <c r="P46" i="31"/>
  <c r="Q46" i="31"/>
  <c r="R46" i="31"/>
  <c r="S46" i="31"/>
  <c r="T46" i="31"/>
  <c r="U46" i="31"/>
  <c r="V46" i="31"/>
  <c r="J47" i="31"/>
  <c r="K47" i="31"/>
  <c r="L47" i="31"/>
  <c r="M47" i="31"/>
  <c r="N47" i="31"/>
  <c r="O47" i="31"/>
  <c r="P47" i="31"/>
  <c r="Q47" i="31"/>
  <c r="R47" i="31"/>
  <c r="S47" i="31"/>
  <c r="T47" i="31"/>
  <c r="U47" i="31"/>
  <c r="V47" i="31"/>
  <c r="J48" i="31"/>
  <c r="K48" i="31"/>
  <c r="L48" i="31"/>
  <c r="M48" i="31"/>
  <c r="N48" i="31"/>
  <c r="O48" i="31"/>
  <c r="P48" i="31"/>
  <c r="Q48" i="31"/>
  <c r="R48" i="31"/>
  <c r="S48" i="31"/>
  <c r="T48" i="31"/>
  <c r="U48" i="31"/>
  <c r="V48" i="31"/>
  <c r="J49" i="31"/>
  <c r="K49" i="31"/>
  <c r="L49" i="31"/>
  <c r="M49" i="31"/>
  <c r="N49" i="31"/>
  <c r="O49" i="31"/>
  <c r="P49" i="31"/>
  <c r="Q49" i="31"/>
  <c r="R49" i="31"/>
  <c r="S49" i="31"/>
  <c r="T49" i="31"/>
  <c r="U49" i="31"/>
  <c r="V49" i="31"/>
  <c r="J50" i="31"/>
  <c r="K50" i="31"/>
  <c r="L50" i="31"/>
  <c r="M50" i="31"/>
  <c r="N50" i="31"/>
  <c r="O50" i="31"/>
  <c r="P50" i="31"/>
  <c r="Q50" i="31"/>
  <c r="R50" i="31"/>
  <c r="S50" i="31"/>
  <c r="T50" i="31"/>
  <c r="U50" i="31"/>
  <c r="V50" i="31"/>
  <c r="J51" i="31"/>
  <c r="K51" i="31"/>
  <c r="L51" i="31"/>
  <c r="M51" i="31"/>
  <c r="N51" i="31"/>
  <c r="O51" i="31"/>
  <c r="P51" i="31"/>
  <c r="Q51" i="31"/>
  <c r="R51" i="31"/>
  <c r="S51" i="31"/>
  <c r="T51" i="31"/>
  <c r="U51" i="31"/>
  <c r="V51" i="31"/>
  <c r="J52" i="31"/>
  <c r="K52" i="31"/>
  <c r="L52" i="31"/>
  <c r="M52" i="31"/>
  <c r="N52" i="31"/>
  <c r="O52" i="31"/>
  <c r="P52" i="31"/>
  <c r="Q52" i="31"/>
  <c r="R52" i="31"/>
  <c r="S52" i="31"/>
  <c r="T52" i="31"/>
  <c r="U52" i="31"/>
  <c r="V52" i="31"/>
  <c r="J53" i="31"/>
  <c r="K53" i="31"/>
  <c r="L53" i="31"/>
  <c r="M53" i="31"/>
  <c r="N53" i="31"/>
  <c r="O53" i="31"/>
  <c r="P53" i="31"/>
  <c r="Q53" i="31"/>
  <c r="R53" i="31"/>
  <c r="S53" i="31"/>
  <c r="T53" i="31"/>
  <c r="U53" i="31"/>
  <c r="V53" i="31"/>
  <c r="J54" i="31"/>
  <c r="K54" i="31"/>
  <c r="L54" i="31"/>
  <c r="M54" i="31"/>
  <c r="N54" i="31"/>
  <c r="O54" i="31"/>
  <c r="P54" i="31"/>
  <c r="Q54" i="31"/>
  <c r="R54" i="31"/>
  <c r="S54" i="31"/>
  <c r="T54" i="31"/>
  <c r="U54" i="31"/>
  <c r="V54" i="31"/>
  <c r="J55" i="31"/>
  <c r="K55" i="31"/>
  <c r="L55" i="31"/>
  <c r="M55" i="31"/>
  <c r="N55" i="31"/>
  <c r="O55" i="31"/>
  <c r="P55" i="31"/>
  <c r="Q55" i="31"/>
  <c r="R55" i="31"/>
  <c r="S55" i="31"/>
  <c r="T55" i="31"/>
  <c r="U55" i="31"/>
  <c r="V55" i="31"/>
  <c r="J56" i="31"/>
  <c r="K56" i="31"/>
  <c r="L56" i="31"/>
  <c r="M56" i="31"/>
  <c r="N56" i="31"/>
  <c r="O56" i="31"/>
  <c r="P56" i="31"/>
  <c r="Q56" i="31"/>
  <c r="R56" i="31"/>
  <c r="S56" i="31"/>
  <c r="T56" i="31"/>
  <c r="U56" i="31"/>
  <c r="V56" i="31"/>
  <c r="J57" i="31"/>
  <c r="K57" i="31"/>
  <c r="L57" i="31"/>
  <c r="M57" i="31"/>
  <c r="N57" i="31"/>
  <c r="O57" i="31"/>
  <c r="P57" i="31"/>
  <c r="Q57" i="31"/>
  <c r="R57" i="31"/>
  <c r="S57" i="31"/>
  <c r="T57" i="31"/>
  <c r="U57" i="31"/>
  <c r="V57" i="31"/>
  <c r="J58" i="31"/>
  <c r="K58" i="31"/>
  <c r="L58" i="31"/>
  <c r="M58" i="31"/>
  <c r="N58" i="31"/>
  <c r="O58" i="31"/>
  <c r="P58" i="31"/>
  <c r="Q58" i="31"/>
  <c r="R58" i="31"/>
  <c r="S58" i="31"/>
  <c r="T58" i="31"/>
  <c r="U58" i="31"/>
  <c r="V58" i="31"/>
  <c r="J59" i="31"/>
  <c r="K59" i="31"/>
  <c r="L59" i="31"/>
  <c r="M59" i="31"/>
  <c r="N59" i="31"/>
  <c r="O59" i="31"/>
  <c r="P59" i="31"/>
  <c r="Q59" i="31"/>
  <c r="R59" i="31"/>
  <c r="S59" i="31"/>
  <c r="T59" i="31"/>
  <c r="U59" i="31"/>
  <c r="V59" i="31"/>
  <c r="J60" i="31"/>
  <c r="K60" i="31"/>
  <c r="L60" i="31"/>
  <c r="M60" i="31"/>
  <c r="N60" i="31"/>
  <c r="O60" i="31"/>
  <c r="P60" i="31"/>
  <c r="Q60" i="31"/>
  <c r="R60" i="31"/>
  <c r="S60" i="31"/>
  <c r="T60" i="31"/>
  <c r="U60" i="31"/>
  <c r="V60" i="31"/>
  <c r="J61" i="31"/>
  <c r="K61" i="31"/>
  <c r="L61" i="31"/>
  <c r="M61" i="31"/>
  <c r="N61" i="31"/>
  <c r="O61" i="31"/>
  <c r="P61" i="31"/>
  <c r="Q61" i="31"/>
  <c r="R61" i="31"/>
  <c r="S61" i="31"/>
  <c r="T61" i="31"/>
  <c r="U61" i="31"/>
  <c r="V61" i="31"/>
  <c r="J62" i="31"/>
  <c r="K62" i="31"/>
  <c r="L62" i="31"/>
  <c r="M62" i="31"/>
  <c r="N62" i="31"/>
  <c r="O62" i="31"/>
  <c r="P62" i="31"/>
  <c r="Q62" i="31"/>
  <c r="R62" i="31"/>
  <c r="S62" i="31"/>
  <c r="T62" i="31"/>
  <c r="U62" i="31"/>
  <c r="V62" i="31"/>
  <c r="J63" i="31"/>
  <c r="K63" i="31"/>
  <c r="L63" i="31"/>
  <c r="M63" i="31"/>
  <c r="N63" i="31"/>
  <c r="O63" i="31"/>
  <c r="P63" i="31"/>
  <c r="Q63" i="31"/>
  <c r="R63" i="31"/>
  <c r="S63" i="31"/>
  <c r="T63" i="31"/>
  <c r="U63" i="31"/>
  <c r="V63" i="31"/>
  <c r="J64" i="31"/>
  <c r="K64" i="31"/>
  <c r="L64" i="31"/>
  <c r="M64" i="31"/>
  <c r="N64" i="31"/>
  <c r="O64" i="31"/>
  <c r="P64" i="31"/>
  <c r="Q64" i="31"/>
  <c r="R64" i="31"/>
  <c r="S64" i="31"/>
  <c r="T64" i="31"/>
  <c r="U64" i="31"/>
  <c r="V64" i="31"/>
  <c r="J65" i="31"/>
  <c r="K65" i="31"/>
  <c r="L65" i="31"/>
  <c r="M65" i="31"/>
  <c r="N65" i="31"/>
  <c r="O65" i="31"/>
  <c r="P65" i="31"/>
  <c r="Q65" i="31"/>
  <c r="R65" i="31"/>
  <c r="S65" i="31"/>
  <c r="T65" i="31"/>
  <c r="U65" i="31"/>
  <c r="V65" i="31"/>
  <c r="J66" i="31"/>
  <c r="K66" i="31"/>
  <c r="L66" i="31"/>
  <c r="M66" i="31"/>
  <c r="N66" i="31"/>
  <c r="O66" i="31"/>
  <c r="P66" i="31"/>
  <c r="Q66" i="31"/>
  <c r="R66" i="31"/>
  <c r="S66" i="31"/>
  <c r="T66" i="31"/>
  <c r="U66" i="31"/>
  <c r="V66" i="31"/>
  <c r="J67" i="31"/>
  <c r="K67" i="31"/>
  <c r="L67" i="31"/>
  <c r="M67" i="31"/>
  <c r="N67" i="31"/>
  <c r="O67" i="31"/>
  <c r="P67" i="31"/>
  <c r="Q67" i="31"/>
  <c r="R67" i="31"/>
  <c r="S67" i="31"/>
  <c r="T67" i="31"/>
  <c r="U67" i="31"/>
  <c r="V67" i="31"/>
  <c r="J68" i="31"/>
  <c r="K68" i="31"/>
  <c r="L68" i="31"/>
  <c r="M68" i="31"/>
  <c r="N68" i="31"/>
  <c r="O68" i="31"/>
  <c r="P68" i="31"/>
  <c r="Q68" i="31"/>
  <c r="R68" i="31"/>
  <c r="S68" i="31"/>
  <c r="T68" i="31"/>
  <c r="U68" i="31"/>
  <c r="V68" i="31"/>
  <c r="J69" i="31"/>
  <c r="K69" i="31"/>
  <c r="L69" i="31"/>
  <c r="M69" i="31"/>
  <c r="N69" i="31"/>
  <c r="O69" i="31"/>
  <c r="P69" i="31"/>
  <c r="Q69" i="31"/>
  <c r="R69" i="31"/>
  <c r="S69" i="31"/>
  <c r="T69" i="31"/>
  <c r="U69" i="31"/>
  <c r="V69" i="31"/>
  <c r="J70" i="31"/>
  <c r="K70" i="31"/>
  <c r="L70" i="31"/>
  <c r="M70" i="31"/>
  <c r="N70" i="31"/>
  <c r="O70" i="31"/>
  <c r="P70" i="31"/>
  <c r="Q70" i="31"/>
  <c r="R70" i="31"/>
  <c r="S70" i="31"/>
  <c r="T70" i="31"/>
  <c r="U70" i="31"/>
  <c r="V70" i="31"/>
  <c r="J71" i="31"/>
  <c r="K71" i="31"/>
  <c r="L71" i="31"/>
  <c r="M71" i="31"/>
  <c r="N71" i="31"/>
  <c r="O71" i="31"/>
  <c r="P71" i="31"/>
  <c r="Q71" i="31"/>
  <c r="R71" i="31"/>
  <c r="S71" i="31"/>
  <c r="T71" i="31"/>
  <c r="U71" i="31"/>
  <c r="V71" i="31"/>
  <c r="J72" i="31"/>
  <c r="K72" i="31"/>
  <c r="L72" i="31"/>
  <c r="M72" i="31"/>
  <c r="N72" i="31"/>
  <c r="O72" i="31"/>
  <c r="P72" i="31"/>
  <c r="Q72" i="31"/>
  <c r="R72" i="31"/>
  <c r="S72" i="31"/>
  <c r="T72" i="31"/>
  <c r="U72" i="31"/>
  <c r="V72" i="31"/>
  <c r="J73" i="31"/>
  <c r="K73" i="31"/>
  <c r="L73" i="31"/>
  <c r="M73" i="31"/>
  <c r="N73" i="31"/>
  <c r="O73" i="31"/>
  <c r="P73" i="31"/>
  <c r="Q73" i="31"/>
  <c r="R73" i="31"/>
  <c r="S73" i="31"/>
  <c r="T73" i="31"/>
  <c r="U73" i="31"/>
  <c r="V73" i="31"/>
  <c r="J74" i="31"/>
  <c r="K74" i="31"/>
  <c r="L74" i="31"/>
  <c r="M74" i="31"/>
  <c r="N74" i="31"/>
  <c r="O74" i="31"/>
  <c r="P74" i="31"/>
  <c r="Q74" i="31"/>
  <c r="R74" i="31"/>
  <c r="S74" i="31"/>
  <c r="T74" i="31"/>
  <c r="U74" i="31"/>
  <c r="V74" i="31"/>
  <c r="J75" i="31"/>
  <c r="K75" i="31"/>
  <c r="L75" i="31"/>
  <c r="M75" i="31"/>
  <c r="N75" i="31"/>
  <c r="O75" i="31"/>
  <c r="P75" i="31"/>
  <c r="Q75" i="31"/>
  <c r="R75" i="31"/>
  <c r="S75" i="31"/>
  <c r="T75" i="31"/>
  <c r="U75" i="31"/>
  <c r="V75" i="31"/>
  <c r="J76" i="31"/>
  <c r="K76" i="31"/>
  <c r="L76" i="31"/>
  <c r="M76" i="31"/>
  <c r="N76" i="31"/>
  <c r="O76" i="31"/>
  <c r="P76" i="31"/>
  <c r="Q76" i="31"/>
  <c r="R76" i="31"/>
  <c r="S76" i="31"/>
  <c r="T76" i="31"/>
  <c r="U76" i="31"/>
  <c r="V76" i="31"/>
  <c r="J77" i="31"/>
  <c r="K77" i="31"/>
  <c r="L77" i="31"/>
  <c r="M77" i="31"/>
  <c r="N77" i="31"/>
  <c r="O77" i="31"/>
  <c r="P77" i="31"/>
  <c r="Q77" i="31"/>
  <c r="R77" i="31"/>
  <c r="S77" i="31"/>
  <c r="T77" i="31"/>
  <c r="U77" i="31"/>
  <c r="V77" i="31"/>
  <c r="J78" i="31"/>
  <c r="K78" i="31"/>
  <c r="L78" i="31"/>
  <c r="M78" i="31"/>
  <c r="N78" i="31"/>
  <c r="O78" i="31"/>
  <c r="P78" i="31"/>
  <c r="Q78" i="31"/>
  <c r="R78" i="31"/>
  <c r="S78" i="31"/>
  <c r="T78" i="31"/>
  <c r="U78" i="31"/>
  <c r="V78" i="31"/>
  <c r="J79" i="31"/>
  <c r="K79" i="31"/>
  <c r="L79" i="31"/>
  <c r="M79" i="31"/>
  <c r="N79" i="31"/>
  <c r="O79" i="31"/>
  <c r="P79" i="31"/>
  <c r="Q79" i="31"/>
  <c r="R79" i="31"/>
  <c r="S79" i="31"/>
  <c r="T79" i="31"/>
  <c r="U79" i="31"/>
  <c r="V79" i="31"/>
  <c r="J80" i="31"/>
  <c r="K80" i="31"/>
  <c r="L80" i="31"/>
  <c r="M80" i="31"/>
  <c r="N80" i="31"/>
  <c r="O80" i="31"/>
  <c r="P80" i="31"/>
  <c r="Q80" i="31"/>
  <c r="R80" i="31"/>
  <c r="S80" i="31"/>
  <c r="T80" i="31"/>
  <c r="U80" i="31"/>
  <c r="V80" i="31"/>
  <c r="J81" i="31"/>
  <c r="K81" i="31"/>
  <c r="L81" i="31"/>
  <c r="M81" i="31"/>
  <c r="N81" i="31"/>
  <c r="O81" i="31"/>
  <c r="P81" i="31"/>
  <c r="Q81" i="31"/>
  <c r="R81" i="31"/>
  <c r="S81" i="31"/>
  <c r="T81" i="31"/>
  <c r="U81" i="31"/>
  <c r="V81" i="31"/>
  <c r="J82" i="31"/>
  <c r="K82" i="31"/>
  <c r="L82" i="31"/>
  <c r="M82" i="31"/>
  <c r="N82" i="31"/>
  <c r="O82" i="31"/>
  <c r="P82" i="31"/>
  <c r="Q82" i="31"/>
  <c r="R82" i="31"/>
  <c r="S82" i="31"/>
  <c r="T82" i="31"/>
  <c r="U82" i="31"/>
  <c r="V82" i="31"/>
  <c r="J83" i="31"/>
  <c r="K83" i="31"/>
  <c r="L83" i="31"/>
  <c r="M83" i="31"/>
  <c r="N83" i="31"/>
  <c r="O83" i="31"/>
  <c r="P83" i="31"/>
  <c r="Q83" i="31"/>
  <c r="R83" i="31"/>
  <c r="S83" i="31"/>
  <c r="T83" i="31"/>
  <c r="U83" i="31"/>
  <c r="V83" i="31"/>
  <c r="J84" i="31"/>
  <c r="K84" i="31"/>
  <c r="L84" i="31"/>
  <c r="M84" i="31"/>
  <c r="N84" i="31"/>
  <c r="O84" i="31"/>
  <c r="P84" i="31"/>
  <c r="Q84" i="31"/>
  <c r="R84" i="31"/>
  <c r="S84" i="31"/>
  <c r="T84" i="31"/>
  <c r="U84" i="31"/>
  <c r="V84" i="31"/>
  <c r="J85" i="31"/>
  <c r="K85" i="31"/>
  <c r="L85" i="31"/>
  <c r="M85" i="31"/>
  <c r="N85" i="31"/>
  <c r="O85" i="31"/>
  <c r="P85" i="31"/>
  <c r="Q85" i="31"/>
  <c r="R85" i="31"/>
  <c r="S85" i="31"/>
  <c r="T85" i="31"/>
  <c r="U85" i="31"/>
  <c r="V85" i="31"/>
  <c r="J86" i="31"/>
  <c r="K86" i="31"/>
  <c r="L86" i="31"/>
  <c r="M86" i="31"/>
  <c r="N86" i="31"/>
  <c r="O86" i="31"/>
  <c r="P86" i="31"/>
  <c r="Q86" i="31"/>
  <c r="R86" i="31"/>
  <c r="S86" i="31"/>
  <c r="T86" i="31"/>
  <c r="U86" i="31"/>
  <c r="V86" i="31"/>
  <c r="J87" i="31"/>
  <c r="K87" i="31"/>
  <c r="L87" i="31"/>
  <c r="M87" i="31"/>
  <c r="N87" i="31"/>
  <c r="O87" i="31"/>
  <c r="P87" i="31"/>
  <c r="Q87" i="31"/>
  <c r="R87" i="31"/>
  <c r="S87" i="31"/>
  <c r="T87" i="31"/>
  <c r="U87" i="31"/>
  <c r="V87" i="31"/>
  <c r="J88" i="31"/>
  <c r="K88" i="31"/>
  <c r="L88" i="31"/>
  <c r="M88" i="31"/>
  <c r="N88" i="31"/>
  <c r="O88" i="31"/>
  <c r="P88" i="31"/>
  <c r="Q88" i="31"/>
  <c r="R88" i="31"/>
  <c r="S88" i="31"/>
  <c r="T88" i="31"/>
  <c r="U88" i="31"/>
  <c r="V88" i="31"/>
  <c r="J89" i="31"/>
  <c r="K89" i="31"/>
  <c r="L89" i="31"/>
  <c r="M89" i="31"/>
  <c r="N89" i="31"/>
  <c r="O89" i="31"/>
  <c r="P89" i="31"/>
  <c r="Q89" i="31"/>
  <c r="R89" i="31"/>
  <c r="S89" i="31"/>
  <c r="T89" i="31"/>
  <c r="U89" i="31"/>
  <c r="V89" i="31"/>
  <c r="J90" i="31"/>
  <c r="K90" i="31"/>
  <c r="L90" i="31"/>
  <c r="M90" i="31"/>
  <c r="N90" i="31"/>
  <c r="O90" i="31"/>
  <c r="P90" i="31"/>
  <c r="Q90" i="31"/>
  <c r="R90" i="31"/>
  <c r="S90" i="31"/>
  <c r="T90" i="31"/>
  <c r="U90" i="31"/>
  <c r="V90" i="31"/>
  <c r="J91" i="31"/>
  <c r="K91" i="31"/>
  <c r="L91" i="31"/>
  <c r="M91" i="31"/>
  <c r="N91" i="31"/>
  <c r="O91" i="31"/>
  <c r="P91" i="31"/>
  <c r="Q91" i="31"/>
  <c r="R91" i="31"/>
  <c r="S91" i="31"/>
  <c r="T91" i="31"/>
  <c r="U91" i="31"/>
  <c r="V91" i="31"/>
  <c r="J92" i="31"/>
  <c r="K92" i="31"/>
  <c r="L92" i="31"/>
  <c r="M92" i="31"/>
  <c r="N92" i="31"/>
  <c r="O92" i="31"/>
  <c r="P92" i="31"/>
  <c r="Q92" i="31"/>
  <c r="R92" i="31"/>
  <c r="S92" i="31"/>
  <c r="T92" i="31"/>
  <c r="U92" i="31"/>
  <c r="V92" i="31"/>
  <c r="J93" i="31"/>
  <c r="K93" i="31"/>
  <c r="L93" i="31"/>
  <c r="M93" i="31"/>
  <c r="N93" i="31"/>
  <c r="O93" i="31"/>
  <c r="P93" i="31"/>
  <c r="Q93" i="31"/>
  <c r="R93" i="31"/>
  <c r="S93" i="31"/>
  <c r="T93" i="31"/>
  <c r="U93" i="31"/>
  <c r="V93" i="31"/>
  <c r="J94" i="31"/>
  <c r="K94" i="31"/>
  <c r="L94" i="31"/>
  <c r="M94" i="31"/>
  <c r="N94" i="31"/>
  <c r="O94" i="31"/>
  <c r="P94" i="31"/>
  <c r="Q94" i="31"/>
  <c r="R94" i="31"/>
  <c r="S94" i="31"/>
  <c r="T94" i="31"/>
  <c r="U94" i="31"/>
  <c r="V94" i="31"/>
  <c r="J95" i="31"/>
  <c r="K95" i="31"/>
  <c r="L95" i="31"/>
  <c r="M95" i="31"/>
  <c r="N95" i="31"/>
  <c r="O95" i="31"/>
  <c r="P95" i="31"/>
  <c r="Q95" i="31"/>
  <c r="R95" i="31"/>
  <c r="S95" i="31"/>
  <c r="T95" i="31"/>
  <c r="U95" i="31"/>
  <c r="V95" i="31"/>
  <c r="J96" i="31"/>
  <c r="K96" i="31"/>
  <c r="L96" i="31"/>
  <c r="M96" i="31"/>
  <c r="N96" i="31"/>
  <c r="O96" i="31"/>
  <c r="P96" i="31"/>
  <c r="Q96" i="31"/>
  <c r="R96" i="31"/>
  <c r="S96" i="31"/>
  <c r="T96" i="31"/>
  <c r="U96" i="31"/>
  <c r="V96" i="31"/>
  <c r="J97" i="31"/>
  <c r="K97" i="31"/>
  <c r="L97" i="31"/>
  <c r="M97" i="31"/>
  <c r="N97" i="31"/>
  <c r="O97" i="31"/>
  <c r="P97" i="31"/>
  <c r="Q97" i="31"/>
  <c r="R97" i="31"/>
  <c r="S97" i="31"/>
  <c r="T97" i="31"/>
  <c r="U97" i="31"/>
  <c r="V97" i="31"/>
  <c r="J98" i="31"/>
  <c r="K98" i="31"/>
  <c r="L98" i="31"/>
  <c r="M98" i="31"/>
  <c r="N98" i="31"/>
  <c r="O98" i="31"/>
  <c r="P98" i="31"/>
  <c r="Q98" i="31"/>
  <c r="R98" i="31"/>
  <c r="S98" i="31"/>
  <c r="T98" i="31"/>
  <c r="U98" i="31"/>
  <c r="V98" i="31"/>
  <c r="J99" i="31"/>
  <c r="K99" i="31"/>
  <c r="L99" i="31"/>
  <c r="M99" i="31"/>
  <c r="N99" i="31"/>
  <c r="O99" i="31"/>
  <c r="P99" i="31"/>
  <c r="Q99" i="31"/>
  <c r="R99" i="31"/>
  <c r="S99" i="31"/>
  <c r="T99" i="31"/>
  <c r="U99" i="31"/>
  <c r="V99" i="31"/>
  <c r="J100" i="31"/>
  <c r="K100" i="31"/>
  <c r="L100" i="31"/>
  <c r="M100" i="31"/>
  <c r="N100" i="31"/>
  <c r="O100" i="31"/>
  <c r="P100" i="31"/>
  <c r="Q100" i="31"/>
  <c r="R100" i="31"/>
  <c r="S100" i="31"/>
  <c r="T100" i="31"/>
  <c r="U100" i="31"/>
  <c r="V100" i="31"/>
  <c r="J101" i="31"/>
  <c r="K101" i="31"/>
  <c r="L101" i="31"/>
  <c r="M101" i="31"/>
  <c r="N101" i="31"/>
  <c r="O101" i="31"/>
  <c r="P101" i="31"/>
  <c r="Q101" i="31"/>
  <c r="R101" i="31"/>
  <c r="S101" i="31"/>
  <c r="T101" i="31"/>
  <c r="U101" i="31"/>
  <c r="V101" i="31"/>
  <c r="J102" i="31"/>
  <c r="K102" i="31"/>
  <c r="L102" i="31"/>
  <c r="M102" i="31"/>
  <c r="N102" i="31"/>
  <c r="O102" i="31"/>
  <c r="P102" i="31"/>
  <c r="Q102" i="31"/>
  <c r="R102" i="31"/>
  <c r="S102" i="31"/>
  <c r="T102" i="31"/>
  <c r="U102" i="31"/>
  <c r="V102" i="31"/>
  <c r="J103" i="31"/>
  <c r="K103" i="31"/>
  <c r="L103" i="31"/>
  <c r="M103" i="31"/>
  <c r="N103" i="31"/>
  <c r="O103" i="31"/>
  <c r="P103" i="31"/>
  <c r="Q103" i="31"/>
  <c r="R103" i="31"/>
  <c r="S103" i="31"/>
  <c r="T103" i="31"/>
  <c r="U103" i="31"/>
  <c r="V103" i="31"/>
  <c r="J104" i="31"/>
  <c r="K104" i="31"/>
  <c r="L104" i="31"/>
  <c r="M104" i="31"/>
  <c r="N104" i="31"/>
  <c r="O104" i="31"/>
  <c r="P104" i="31"/>
  <c r="Q104" i="31"/>
  <c r="R104" i="31"/>
  <c r="S104" i="31"/>
  <c r="T104" i="31"/>
  <c r="U104" i="31"/>
  <c r="V104" i="31"/>
  <c r="J105" i="31"/>
  <c r="K105" i="31"/>
  <c r="L105" i="31"/>
  <c r="M105" i="31"/>
  <c r="N105" i="31"/>
  <c r="O105" i="31"/>
  <c r="P105" i="31"/>
  <c r="Q105" i="31"/>
  <c r="R105" i="31"/>
  <c r="S105" i="31"/>
  <c r="T105" i="31"/>
  <c r="U105" i="31"/>
  <c r="V105" i="31"/>
  <c r="J106" i="31"/>
  <c r="K106" i="31"/>
  <c r="L106" i="31"/>
  <c r="M106" i="31"/>
  <c r="N106" i="31"/>
  <c r="O106" i="31"/>
  <c r="P106" i="31"/>
  <c r="Q106" i="31"/>
  <c r="R106" i="31"/>
  <c r="S106" i="31"/>
  <c r="T106" i="31"/>
  <c r="U106" i="31"/>
  <c r="V106" i="31"/>
  <c r="J107" i="31"/>
  <c r="K107" i="31"/>
  <c r="L107" i="31"/>
  <c r="M107" i="31"/>
  <c r="N107" i="31"/>
  <c r="O107" i="31"/>
  <c r="P107" i="31"/>
  <c r="Q107" i="31"/>
  <c r="R107" i="31"/>
  <c r="S107" i="31"/>
  <c r="T107" i="31"/>
  <c r="U107" i="31"/>
  <c r="V107" i="31"/>
  <c r="J108" i="31"/>
  <c r="K108" i="31"/>
  <c r="L108" i="31"/>
  <c r="M108" i="31"/>
  <c r="N108" i="31"/>
  <c r="O108" i="31"/>
  <c r="P108" i="31"/>
  <c r="Q108" i="31"/>
  <c r="R108" i="31"/>
  <c r="S108" i="31"/>
  <c r="T108" i="31"/>
  <c r="U108" i="31"/>
  <c r="V108" i="31"/>
  <c r="J109" i="31"/>
  <c r="K109" i="31"/>
  <c r="L109" i="31"/>
  <c r="M109" i="31"/>
  <c r="N109" i="31"/>
  <c r="O109" i="31"/>
  <c r="P109" i="31"/>
  <c r="Q109" i="31"/>
  <c r="R109" i="31"/>
  <c r="S109" i="31"/>
  <c r="T109" i="31"/>
  <c r="U109" i="31"/>
  <c r="V109" i="31"/>
  <c r="J110" i="31"/>
  <c r="K110" i="31"/>
  <c r="L110" i="31"/>
  <c r="M110" i="31"/>
  <c r="N110" i="31"/>
  <c r="O110" i="31"/>
  <c r="P110" i="31"/>
  <c r="Q110" i="31"/>
  <c r="R110" i="31"/>
  <c r="S110" i="31"/>
  <c r="T110" i="31"/>
  <c r="U110" i="31"/>
  <c r="V110" i="31"/>
  <c r="J111" i="31"/>
  <c r="K111" i="31"/>
  <c r="L111" i="31"/>
  <c r="M111" i="31"/>
  <c r="N111" i="31"/>
  <c r="O111" i="31"/>
  <c r="P111" i="31"/>
  <c r="Q111" i="31"/>
  <c r="R111" i="31"/>
  <c r="S111" i="31"/>
  <c r="T111" i="31"/>
  <c r="U111" i="31"/>
  <c r="V111" i="31"/>
  <c r="J112" i="31"/>
  <c r="K112" i="31"/>
  <c r="L112" i="31"/>
  <c r="M112" i="31"/>
  <c r="N112" i="31"/>
  <c r="O112" i="31"/>
  <c r="P112" i="31"/>
  <c r="Q112" i="31"/>
  <c r="R112" i="31"/>
  <c r="S112" i="31"/>
  <c r="T112" i="31"/>
  <c r="U112" i="31"/>
  <c r="V112" i="31"/>
  <c r="J113" i="31"/>
  <c r="K113" i="31"/>
  <c r="L113" i="31"/>
  <c r="M113" i="31"/>
  <c r="N113" i="31"/>
  <c r="O113" i="31"/>
  <c r="P113" i="31"/>
  <c r="Q113" i="31"/>
  <c r="R113" i="31"/>
  <c r="S113" i="31"/>
  <c r="T113" i="31"/>
  <c r="U113" i="31"/>
  <c r="V113" i="31"/>
  <c r="J114" i="31"/>
  <c r="K114" i="31"/>
  <c r="L114" i="31"/>
  <c r="M114" i="31"/>
  <c r="N114" i="31"/>
  <c r="O114" i="31"/>
  <c r="P114" i="31"/>
  <c r="Q114" i="31"/>
  <c r="R114" i="31"/>
  <c r="S114" i="31"/>
  <c r="T114" i="31"/>
  <c r="U114" i="31"/>
  <c r="V114" i="31"/>
  <c r="J115" i="31"/>
  <c r="K115" i="31"/>
  <c r="L115" i="31"/>
  <c r="M115" i="31"/>
  <c r="N115" i="31"/>
  <c r="O115" i="31"/>
  <c r="P115" i="31"/>
  <c r="Q115" i="31"/>
  <c r="R115" i="31"/>
  <c r="S115" i="31"/>
  <c r="T115" i="31"/>
  <c r="U115" i="31"/>
  <c r="V115" i="31"/>
  <c r="J116" i="31"/>
  <c r="K116" i="31"/>
  <c r="L116" i="31"/>
  <c r="M116" i="31"/>
  <c r="N116" i="31"/>
  <c r="O116" i="31"/>
  <c r="P116" i="31"/>
  <c r="Q116" i="31"/>
  <c r="R116" i="31"/>
  <c r="S116" i="31"/>
  <c r="T116" i="31"/>
  <c r="U116" i="31"/>
  <c r="V116" i="31"/>
  <c r="J117" i="31"/>
  <c r="K117" i="31"/>
  <c r="L117" i="31"/>
  <c r="M117" i="31"/>
  <c r="N117" i="31"/>
  <c r="O117" i="31"/>
  <c r="P117" i="31"/>
  <c r="Q117" i="31"/>
  <c r="R117" i="31"/>
  <c r="S117" i="31"/>
  <c r="T117" i="31"/>
  <c r="U117" i="31"/>
  <c r="V117" i="31"/>
  <c r="J118" i="31"/>
  <c r="K118" i="31"/>
  <c r="L118" i="31"/>
  <c r="M118" i="31"/>
  <c r="N118" i="31"/>
  <c r="O118" i="31"/>
  <c r="P118" i="31"/>
  <c r="Q118" i="31"/>
  <c r="R118" i="31"/>
  <c r="S118" i="31"/>
  <c r="T118" i="31"/>
  <c r="U118" i="31"/>
  <c r="V118" i="31"/>
  <c r="J119" i="31"/>
  <c r="K119" i="31"/>
  <c r="L119" i="31"/>
  <c r="M119" i="31"/>
  <c r="N119" i="31"/>
  <c r="O119" i="31"/>
  <c r="P119" i="31"/>
  <c r="Q119" i="31"/>
  <c r="R119" i="31"/>
  <c r="S119" i="31"/>
  <c r="T119" i="31"/>
  <c r="U119" i="31"/>
  <c r="V119" i="31"/>
  <c r="J120" i="31"/>
  <c r="K120" i="31"/>
  <c r="L120" i="31"/>
  <c r="M120" i="31"/>
  <c r="N120" i="31"/>
  <c r="O120" i="31"/>
  <c r="P120" i="31"/>
  <c r="Q120" i="31"/>
  <c r="R120" i="31"/>
  <c r="S120" i="31"/>
  <c r="T120" i="31"/>
  <c r="U120" i="31"/>
  <c r="V120" i="31"/>
  <c r="J121" i="31"/>
  <c r="K121" i="31"/>
  <c r="L121" i="31"/>
  <c r="M121" i="31"/>
  <c r="N121" i="31"/>
  <c r="O121" i="31"/>
  <c r="P121" i="31"/>
  <c r="Q121" i="31"/>
  <c r="R121" i="31"/>
  <c r="S121" i="31"/>
  <c r="T121" i="31"/>
  <c r="U121" i="31"/>
  <c r="V121" i="31"/>
  <c r="J122" i="31"/>
  <c r="K122" i="31"/>
  <c r="L122" i="31"/>
  <c r="M122" i="31"/>
  <c r="N122" i="31"/>
  <c r="O122" i="31"/>
  <c r="P122" i="31"/>
  <c r="Q122" i="31"/>
  <c r="R122" i="31"/>
  <c r="S122" i="31"/>
  <c r="T122" i="31"/>
  <c r="U122" i="31"/>
  <c r="V122" i="31"/>
  <c r="J123" i="31"/>
  <c r="K123" i="31"/>
  <c r="L123" i="31"/>
  <c r="M123" i="31"/>
  <c r="N123" i="31"/>
  <c r="O123" i="31"/>
  <c r="P123" i="31"/>
  <c r="Q123" i="31"/>
  <c r="R123" i="31"/>
  <c r="S123" i="31"/>
  <c r="T123" i="31"/>
  <c r="U123" i="31"/>
  <c r="V123" i="31"/>
  <c r="J124" i="31"/>
  <c r="K124" i="31"/>
  <c r="L124" i="31"/>
  <c r="M124" i="31"/>
  <c r="N124" i="31"/>
  <c r="O124" i="31"/>
  <c r="P124" i="31"/>
  <c r="Q124" i="31"/>
  <c r="R124" i="31"/>
  <c r="S124" i="31"/>
  <c r="T124" i="31"/>
  <c r="U124" i="31"/>
  <c r="V124" i="31"/>
  <c r="J125" i="31"/>
  <c r="K125" i="31"/>
  <c r="L125" i="31"/>
  <c r="M125" i="31"/>
  <c r="N125" i="31"/>
  <c r="O125" i="31"/>
  <c r="P125" i="31"/>
  <c r="Q125" i="31"/>
  <c r="R125" i="31"/>
  <c r="S125" i="31"/>
  <c r="T125" i="31"/>
  <c r="U125" i="31"/>
  <c r="V125" i="31"/>
  <c r="J126" i="31"/>
  <c r="K126" i="31"/>
  <c r="L126" i="31"/>
  <c r="M126" i="31"/>
  <c r="N126" i="31"/>
  <c r="O126" i="31"/>
  <c r="P126" i="31"/>
  <c r="Q126" i="31"/>
  <c r="R126" i="31"/>
  <c r="S126" i="31"/>
  <c r="T126" i="31"/>
  <c r="U126" i="31"/>
  <c r="V126" i="31"/>
  <c r="J127" i="31"/>
  <c r="K127" i="31"/>
  <c r="L127" i="31"/>
  <c r="M127" i="31"/>
  <c r="N127" i="31"/>
  <c r="O127" i="31"/>
  <c r="P127" i="31"/>
  <c r="Q127" i="31"/>
  <c r="R127" i="31"/>
  <c r="S127" i="31"/>
  <c r="T127" i="31"/>
  <c r="U127" i="31"/>
  <c r="V127" i="31"/>
  <c r="J128" i="31"/>
  <c r="K128" i="31"/>
  <c r="L128" i="31"/>
  <c r="M128" i="31"/>
  <c r="N128" i="31"/>
  <c r="O128" i="31"/>
  <c r="P128" i="31"/>
  <c r="Q128" i="31"/>
  <c r="R128" i="31"/>
  <c r="S128" i="31"/>
  <c r="T128" i="31"/>
  <c r="U128" i="31"/>
  <c r="V128" i="31"/>
  <c r="J129" i="31"/>
  <c r="K129" i="31"/>
  <c r="L129" i="31"/>
  <c r="M129" i="31"/>
  <c r="N129" i="31"/>
  <c r="O129" i="31"/>
  <c r="P129" i="31"/>
  <c r="Q129" i="31"/>
  <c r="R129" i="31"/>
  <c r="S129" i="31"/>
  <c r="T129" i="31"/>
  <c r="U129" i="31"/>
  <c r="V129" i="31"/>
  <c r="J130" i="31"/>
  <c r="K130" i="31"/>
  <c r="L130" i="31"/>
  <c r="M130" i="31"/>
  <c r="N130" i="31"/>
  <c r="O130" i="31"/>
  <c r="P130" i="31"/>
  <c r="Q130" i="31"/>
  <c r="R130" i="31"/>
  <c r="S130" i="31"/>
  <c r="T130" i="31"/>
  <c r="U130" i="31"/>
  <c r="V130" i="31"/>
  <c r="J131" i="31"/>
  <c r="K131" i="31"/>
  <c r="L131" i="31"/>
  <c r="M131" i="31"/>
  <c r="N131" i="31"/>
  <c r="O131" i="31"/>
  <c r="P131" i="31"/>
  <c r="Q131" i="31"/>
  <c r="R131" i="31"/>
  <c r="S131" i="31"/>
  <c r="T131" i="31"/>
  <c r="U131" i="31"/>
  <c r="V131" i="31"/>
  <c r="J132" i="31"/>
  <c r="K132" i="31"/>
  <c r="L132" i="31"/>
  <c r="M132" i="31"/>
  <c r="N132" i="31"/>
  <c r="O132" i="31"/>
  <c r="P132" i="31"/>
  <c r="Q132" i="31"/>
  <c r="R132" i="31"/>
  <c r="S132" i="31"/>
  <c r="T132" i="31"/>
  <c r="U132" i="31"/>
  <c r="V132" i="31"/>
  <c r="J133" i="31"/>
  <c r="K133" i="31"/>
  <c r="L133" i="31"/>
  <c r="M133" i="31"/>
  <c r="N133" i="31"/>
  <c r="O133" i="31"/>
  <c r="P133" i="31"/>
  <c r="Q133" i="31"/>
  <c r="R133" i="31"/>
  <c r="S133" i="31"/>
  <c r="T133" i="31"/>
  <c r="U133" i="31"/>
  <c r="V133" i="31"/>
  <c r="J134" i="31"/>
  <c r="K134" i="31"/>
  <c r="L134" i="31"/>
  <c r="M134" i="31"/>
  <c r="N134" i="31"/>
  <c r="O134" i="31"/>
  <c r="P134" i="31"/>
  <c r="Q134" i="31"/>
  <c r="R134" i="31"/>
  <c r="S134" i="31"/>
  <c r="T134" i="31"/>
  <c r="U134" i="31"/>
  <c r="V134" i="31"/>
  <c r="J135" i="31"/>
  <c r="K135" i="31"/>
  <c r="L135" i="31"/>
  <c r="M135" i="31"/>
  <c r="N135" i="31"/>
  <c r="O135" i="31"/>
  <c r="P135" i="31"/>
  <c r="Q135" i="31"/>
  <c r="R135" i="31"/>
  <c r="S135" i="31"/>
  <c r="T135" i="31"/>
  <c r="U135" i="31"/>
  <c r="V135" i="31"/>
  <c r="J136" i="31"/>
  <c r="K136" i="31"/>
  <c r="L136" i="31"/>
  <c r="M136" i="31"/>
  <c r="N136" i="31"/>
  <c r="O136" i="31"/>
  <c r="P136" i="31"/>
  <c r="Q136" i="31"/>
  <c r="R136" i="31"/>
  <c r="S136" i="31"/>
  <c r="T136" i="31"/>
  <c r="U136" i="31"/>
  <c r="V136" i="31"/>
  <c r="J137" i="31"/>
  <c r="K137" i="31"/>
  <c r="L137" i="31"/>
  <c r="M137" i="31"/>
  <c r="N137" i="31"/>
  <c r="O137" i="31"/>
  <c r="P137" i="31"/>
  <c r="Q137" i="31"/>
  <c r="R137" i="31"/>
  <c r="S137" i="31"/>
  <c r="T137" i="31"/>
  <c r="U137" i="31"/>
  <c r="V137" i="31"/>
  <c r="J138" i="31"/>
  <c r="K138" i="31"/>
  <c r="L138" i="31"/>
  <c r="M138" i="31"/>
  <c r="N138" i="31"/>
  <c r="O138" i="31"/>
  <c r="P138" i="31"/>
  <c r="Q138" i="31"/>
  <c r="R138" i="31"/>
  <c r="S138" i="31"/>
  <c r="T138" i="31"/>
  <c r="U138" i="31"/>
  <c r="V138" i="31"/>
  <c r="J139" i="31"/>
  <c r="K139" i="31"/>
  <c r="L139" i="31"/>
  <c r="M139" i="31"/>
  <c r="N139" i="31"/>
  <c r="O139" i="31"/>
  <c r="P139" i="31"/>
  <c r="Q139" i="31"/>
  <c r="R139" i="31"/>
  <c r="S139" i="31"/>
  <c r="T139" i="31"/>
  <c r="U139" i="31"/>
  <c r="V139" i="31"/>
  <c r="J140" i="31"/>
  <c r="K140" i="31"/>
  <c r="L140" i="31"/>
  <c r="M140" i="31"/>
  <c r="N140" i="31"/>
  <c r="O140" i="31"/>
  <c r="P140" i="31"/>
  <c r="Q140" i="31"/>
  <c r="R140" i="31"/>
  <c r="S140" i="31"/>
  <c r="T140" i="31"/>
  <c r="U140" i="31"/>
  <c r="V140" i="31"/>
  <c r="J141" i="31"/>
  <c r="K141" i="31"/>
  <c r="L141" i="31"/>
  <c r="M141" i="31"/>
  <c r="N141" i="31"/>
  <c r="O141" i="31"/>
  <c r="P141" i="31"/>
  <c r="Q141" i="31"/>
  <c r="R141" i="31"/>
  <c r="S141" i="31"/>
  <c r="T141" i="31"/>
  <c r="U141" i="31"/>
  <c r="V141" i="31"/>
  <c r="J142" i="31"/>
  <c r="K142" i="31"/>
  <c r="L142" i="31"/>
  <c r="M142" i="31"/>
  <c r="N142" i="31"/>
  <c r="O142" i="31"/>
  <c r="P142" i="31"/>
  <c r="Q142" i="31"/>
  <c r="R142" i="31"/>
  <c r="S142" i="31"/>
  <c r="T142" i="31"/>
  <c r="U142" i="31"/>
  <c r="V142" i="31"/>
  <c r="J143" i="31"/>
  <c r="K143" i="31"/>
  <c r="L143" i="31"/>
  <c r="M143" i="31"/>
  <c r="N143" i="31"/>
  <c r="O143" i="31"/>
  <c r="P143" i="31"/>
  <c r="Q143" i="31"/>
  <c r="R143" i="31"/>
  <c r="S143" i="31"/>
  <c r="T143" i="31"/>
  <c r="U143" i="31"/>
  <c r="V143" i="31"/>
  <c r="J144" i="31"/>
  <c r="K144" i="31"/>
  <c r="L144" i="31"/>
  <c r="M144" i="31"/>
  <c r="N144" i="31"/>
  <c r="O144" i="31"/>
  <c r="P144" i="31"/>
  <c r="Q144" i="31"/>
  <c r="R144" i="31"/>
  <c r="S144" i="31"/>
  <c r="T144" i="31"/>
  <c r="U144" i="31"/>
  <c r="V144" i="31"/>
  <c r="J145" i="31"/>
  <c r="K145" i="31"/>
  <c r="L145" i="31"/>
  <c r="M145" i="31"/>
  <c r="N145" i="31"/>
  <c r="O145" i="31"/>
  <c r="P145" i="31"/>
  <c r="Q145" i="31"/>
  <c r="R145" i="31"/>
  <c r="S145" i="31"/>
  <c r="T145" i="31"/>
  <c r="U145" i="31"/>
  <c r="V145" i="31"/>
  <c r="J146" i="31"/>
  <c r="K146" i="31"/>
  <c r="L146" i="31"/>
  <c r="M146" i="31"/>
  <c r="N146" i="31"/>
  <c r="O146" i="31"/>
  <c r="P146" i="31"/>
  <c r="Q146" i="31"/>
  <c r="R146" i="31"/>
  <c r="S146" i="31"/>
  <c r="T146" i="31"/>
  <c r="U146" i="31"/>
  <c r="V146" i="31"/>
  <c r="J147" i="31"/>
  <c r="K147" i="31"/>
  <c r="L147" i="31"/>
  <c r="M147" i="31"/>
  <c r="N147" i="31"/>
  <c r="O147" i="31"/>
  <c r="P147" i="31"/>
  <c r="Q147" i="31"/>
  <c r="R147" i="31"/>
  <c r="S147" i="31"/>
  <c r="T147" i="31"/>
  <c r="U147" i="31"/>
  <c r="V147" i="31"/>
  <c r="J148" i="31"/>
  <c r="K148" i="31"/>
  <c r="L148" i="31"/>
  <c r="M148" i="31"/>
  <c r="N148" i="31"/>
  <c r="O148" i="31"/>
  <c r="P148" i="31"/>
  <c r="Q148" i="31"/>
  <c r="R148" i="31"/>
  <c r="S148" i="31"/>
  <c r="T148" i="31"/>
  <c r="U148" i="31"/>
  <c r="V148" i="31"/>
  <c r="J149" i="31"/>
  <c r="K149" i="31"/>
  <c r="L149" i="31"/>
  <c r="M149" i="31"/>
  <c r="N149" i="31"/>
  <c r="O149" i="31"/>
  <c r="P149" i="31"/>
  <c r="Q149" i="31"/>
  <c r="R149" i="31"/>
  <c r="S149" i="31"/>
  <c r="T149" i="31"/>
  <c r="U149" i="31"/>
  <c r="V149" i="31"/>
  <c r="J150" i="31"/>
  <c r="K150" i="31"/>
  <c r="L150" i="31"/>
  <c r="M150" i="31"/>
  <c r="N150" i="31"/>
  <c r="O150" i="31"/>
  <c r="P150" i="31"/>
  <c r="Q150" i="31"/>
  <c r="R150" i="31"/>
  <c r="S150" i="31"/>
  <c r="T150" i="31"/>
  <c r="U150" i="31"/>
  <c r="V150" i="31"/>
  <c r="J151" i="31"/>
  <c r="K151" i="31"/>
  <c r="L151" i="31"/>
  <c r="M151" i="31"/>
  <c r="N151" i="31"/>
  <c r="O151" i="31"/>
  <c r="P151" i="31"/>
  <c r="Q151" i="31"/>
  <c r="R151" i="31"/>
  <c r="S151" i="31"/>
  <c r="T151" i="31"/>
  <c r="U151" i="31"/>
  <c r="V151" i="31"/>
  <c r="J152" i="31"/>
  <c r="K152" i="31"/>
  <c r="L152" i="31"/>
  <c r="M152" i="31"/>
  <c r="N152" i="31"/>
  <c r="O152" i="31"/>
  <c r="P152" i="31"/>
  <c r="Q152" i="31"/>
  <c r="R152" i="31"/>
  <c r="S152" i="31"/>
  <c r="T152" i="31"/>
  <c r="U152" i="31"/>
  <c r="V152" i="31"/>
  <c r="J153" i="31"/>
  <c r="K153" i="31"/>
  <c r="L153" i="31"/>
  <c r="M153" i="31"/>
  <c r="N153" i="31"/>
  <c r="O153" i="31"/>
  <c r="P153" i="31"/>
  <c r="Q153" i="31"/>
  <c r="R153" i="31"/>
  <c r="S153" i="31"/>
  <c r="T153" i="31"/>
  <c r="U153" i="31"/>
  <c r="V153" i="31"/>
  <c r="J154" i="31"/>
  <c r="K154" i="31"/>
  <c r="L154" i="31"/>
  <c r="M154" i="31"/>
  <c r="N154" i="31"/>
  <c r="O154" i="31"/>
  <c r="P154" i="31"/>
  <c r="Q154" i="31"/>
  <c r="R154" i="31"/>
  <c r="S154" i="31"/>
  <c r="T154" i="31"/>
  <c r="U154" i="31"/>
  <c r="V154" i="31"/>
  <c r="J155" i="31"/>
  <c r="K155" i="31"/>
  <c r="L155" i="31"/>
  <c r="M155" i="31"/>
  <c r="N155" i="31"/>
  <c r="O155" i="31"/>
  <c r="P155" i="31"/>
  <c r="Q155" i="31"/>
  <c r="R155" i="31"/>
  <c r="S155" i="31"/>
  <c r="T155" i="31"/>
  <c r="U155" i="31"/>
  <c r="V155" i="31"/>
  <c r="J156" i="31"/>
  <c r="K156" i="31"/>
  <c r="L156" i="31"/>
  <c r="M156" i="31"/>
  <c r="N156" i="31"/>
  <c r="O156" i="31"/>
  <c r="P156" i="31"/>
  <c r="Q156" i="31"/>
  <c r="R156" i="31"/>
  <c r="S156" i="31"/>
  <c r="T156" i="31"/>
  <c r="U156" i="31"/>
  <c r="V156" i="31"/>
  <c r="J157" i="31"/>
  <c r="K157" i="31"/>
  <c r="L157" i="31"/>
  <c r="M157" i="31"/>
  <c r="N157" i="31"/>
  <c r="O157" i="31"/>
  <c r="P157" i="31"/>
  <c r="Q157" i="31"/>
  <c r="R157" i="31"/>
  <c r="S157" i="31"/>
  <c r="T157" i="31"/>
  <c r="U157" i="31"/>
  <c r="V157" i="31"/>
  <c r="J158" i="31"/>
  <c r="K158" i="31"/>
  <c r="L158" i="31"/>
  <c r="M158" i="31"/>
  <c r="N158" i="31"/>
  <c r="O158" i="31"/>
  <c r="P158" i="31"/>
  <c r="Q158" i="31"/>
  <c r="R158" i="31"/>
  <c r="S158" i="31"/>
  <c r="T158" i="31"/>
  <c r="U158" i="31"/>
  <c r="V158" i="31"/>
  <c r="J159" i="31"/>
  <c r="K159" i="31"/>
  <c r="L159" i="31"/>
  <c r="M159" i="31"/>
  <c r="N159" i="31"/>
  <c r="O159" i="31"/>
  <c r="P159" i="31"/>
  <c r="Q159" i="31"/>
  <c r="R159" i="31"/>
  <c r="S159" i="31"/>
  <c r="T159" i="31"/>
  <c r="U159" i="31"/>
  <c r="V159" i="31"/>
  <c r="J160" i="31"/>
  <c r="K160" i="31"/>
  <c r="L160" i="31"/>
  <c r="M160" i="31"/>
  <c r="N160" i="31"/>
  <c r="O160" i="31"/>
  <c r="P160" i="31"/>
  <c r="Q160" i="31"/>
  <c r="R160" i="31"/>
  <c r="S160" i="31"/>
  <c r="T160" i="31"/>
  <c r="U160" i="31"/>
  <c r="V160" i="31"/>
  <c r="J161" i="31"/>
  <c r="K161" i="31"/>
  <c r="L161" i="31"/>
  <c r="M161" i="31"/>
  <c r="N161" i="31"/>
  <c r="O161" i="31"/>
  <c r="P161" i="31"/>
  <c r="Q161" i="31"/>
  <c r="R161" i="31"/>
  <c r="S161" i="31"/>
  <c r="T161" i="31"/>
  <c r="U161" i="31"/>
  <c r="V161" i="31"/>
  <c r="J162" i="31"/>
  <c r="K162" i="31"/>
  <c r="L162" i="31"/>
  <c r="M162" i="31"/>
  <c r="N162" i="31"/>
  <c r="O162" i="31"/>
  <c r="P162" i="31"/>
  <c r="Q162" i="31"/>
  <c r="R162" i="31"/>
  <c r="S162" i="31"/>
  <c r="T162" i="31"/>
  <c r="U162" i="31"/>
  <c r="V162" i="31"/>
  <c r="J163" i="31"/>
  <c r="K163" i="31"/>
  <c r="L163" i="31"/>
  <c r="M163" i="31"/>
  <c r="N163" i="31"/>
  <c r="O163" i="31"/>
  <c r="P163" i="31"/>
  <c r="Q163" i="31"/>
  <c r="R163" i="31"/>
  <c r="S163" i="31"/>
  <c r="T163" i="31"/>
  <c r="U163" i="31"/>
  <c r="V163" i="31"/>
  <c r="J164" i="31"/>
  <c r="K164" i="31"/>
  <c r="L164" i="31"/>
  <c r="M164" i="31"/>
  <c r="N164" i="31"/>
  <c r="O164" i="31"/>
  <c r="P164" i="31"/>
  <c r="Q164" i="31"/>
  <c r="R164" i="31"/>
  <c r="S164" i="31"/>
  <c r="T164" i="31"/>
  <c r="U164" i="31"/>
  <c r="V164" i="31"/>
  <c r="J165" i="31"/>
  <c r="K165" i="31"/>
  <c r="L165" i="31"/>
  <c r="M165" i="31"/>
  <c r="N165" i="31"/>
  <c r="O165" i="31"/>
  <c r="P165" i="31"/>
  <c r="Q165" i="31"/>
  <c r="R165" i="31"/>
  <c r="S165" i="31"/>
  <c r="T165" i="31"/>
  <c r="U165" i="31"/>
  <c r="V165" i="31"/>
  <c r="J166" i="31"/>
  <c r="K166" i="31"/>
  <c r="L166" i="31"/>
  <c r="M166" i="31"/>
  <c r="N166" i="31"/>
  <c r="O166" i="31"/>
  <c r="P166" i="31"/>
  <c r="Q166" i="31"/>
  <c r="R166" i="31"/>
  <c r="S166" i="31"/>
  <c r="T166" i="31"/>
  <c r="U166" i="31"/>
  <c r="V166" i="31"/>
  <c r="J167" i="31"/>
  <c r="K167" i="31"/>
  <c r="L167" i="31"/>
  <c r="M167" i="31"/>
  <c r="N167" i="31"/>
  <c r="O167" i="31"/>
  <c r="P167" i="31"/>
  <c r="Q167" i="31"/>
  <c r="R167" i="31"/>
  <c r="S167" i="31"/>
  <c r="T167" i="31"/>
  <c r="U167" i="31"/>
  <c r="V167" i="31"/>
  <c r="J168" i="31"/>
  <c r="K168" i="31"/>
  <c r="L168" i="31"/>
  <c r="M168" i="31"/>
  <c r="N168" i="31"/>
  <c r="O168" i="31"/>
  <c r="P168" i="31"/>
  <c r="Q168" i="31"/>
  <c r="R168" i="31"/>
  <c r="S168" i="31"/>
  <c r="T168" i="31"/>
  <c r="U168" i="31"/>
  <c r="V168" i="31"/>
  <c r="J169" i="31"/>
  <c r="K169" i="31"/>
  <c r="L169" i="31"/>
  <c r="M169" i="31"/>
  <c r="N169" i="31"/>
  <c r="O169" i="31"/>
  <c r="P169" i="31"/>
  <c r="Q169" i="31"/>
  <c r="R169" i="31"/>
  <c r="S169" i="31"/>
  <c r="T169" i="31"/>
  <c r="U169" i="31"/>
  <c r="V169" i="31"/>
  <c r="J170" i="31"/>
  <c r="K170" i="31"/>
  <c r="L170" i="31"/>
  <c r="M170" i="31"/>
  <c r="N170" i="31"/>
  <c r="O170" i="31"/>
  <c r="P170" i="31"/>
  <c r="Q170" i="31"/>
  <c r="R170" i="31"/>
  <c r="S170" i="31"/>
  <c r="T170" i="31"/>
  <c r="U170" i="31"/>
  <c r="V170" i="31"/>
  <c r="J171" i="31"/>
  <c r="K171" i="31"/>
  <c r="L171" i="31"/>
  <c r="M171" i="31"/>
  <c r="N171" i="31"/>
  <c r="O171" i="31"/>
  <c r="P171" i="31"/>
  <c r="Q171" i="31"/>
  <c r="R171" i="31"/>
  <c r="S171" i="31"/>
  <c r="T171" i="31"/>
  <c r="U171" i="31"/>
  <c r="V171" i="31"/>
  <c r="J172" i="31"/>
  <c r="K172" i="31"/>
  <c r="L172" i="31"/>
  <c r="M172" i="31"/>
  <c r="N172" i="31"/>
  <c r="O172" i="31"/>
  <c r="P172" i="31"/>
  <c r="Q172" i="31"/>
  <c r="R172" i="31"/>
  <c r="S172" i="31"/>
  <c r="T172" i="31"/>
  <c r="U172" i="31"/>
  <c r="V172" i="31"/>
  <c r="J173" i="31"/>
  <c r="K173" i="31"/>
  <c r="L173" i="31"/>
  <c r="M173" i="31"/>
  <c r="N173" i="31"/>
  <c r="O173" i="31"/>
  <c r="P173" i="31"/>
  <c r="Q173" i="31"/>
  <c r="R173" i="31"/>
  <c r="S173" i="31"/>
  <c r="T173" i="31"/>
  <c r="U173" i="31"/>
  <c r="V173" i="31"/>
  <c r="J174" i="31"/>
  <c r="K174" i="31"/>
  <c r="L174" i="31"/>
  <c r="M174" i="31"/>
  <c r="N174" i="31"/>
  <c r="O174" i="31"/>
  <c r="P174" i="31"/>
  <c r="Q174" i="31"/>
  <c r="R174" i="31"/>
  <c r="S174" i="31"/>
  <c r="T174" i="31"/>
  <c r="U174" i="31"/>
  <c r="V174" i="31"/>
  <c r="J175" i="31"/>
  <c r="K175" i="31"/>
  <c r="L175" i="31"/>
  <c r="M175" i="31"/>
  <c r="N175" i="31"/>
  <c r="O175" i="31"/>
  <c r="P175" i="31"/>
  <c r="Q175" i="31"/>
  <c r="R175" i="31"/>
  <c r="S175" i="31"/>
  <c r="T175" i="31"/>
  <c r="U175" i="31"/>
  <c r="V175" i="31"/>
  <c r="J176" i="31"/>
  <c r="K176" i="31"/>
  <c r="L176" i="31"/>
  <c r="M176" i="31"/>
  <c r="N176" i="31"/>
  <c r="O176" i="31"/>
  <c r="P176" i="31"/>
  <c r="Q176" i="31"/>
  <c r="R176" i="31"/>
  <c r="S176" i="31"/>
  <c r="T176" i="31"/>
  <c r="U176" i="31"/>
  <c r="V176" i="31"/>
  <c r="J177" i="31"/>
  <c r="K177" i="31"/>
  <c r="L177" i="31"/>
  <c r="M177" i="31"/>
  <c r="N177" i="31"/>
  <c r="O177" i="31"/>
  <c r="P177" i="31"/>
  <c r="Q177" i="31"/>
  <c r="R177" i="31"/>
  <c r="S177" i="31"/>
  <c r="T177" i="31"/>
  <c r="U177" i="31"/>
  <c r="V177" i="31"/>
  <c r="J178" i="31"/>
  <c r="K178" i="31"/>
  <c r="L178" i="31"/>
  <c r="M178" i="31"/>
  <c r="N178" i="31"/>
  <c r="O178" i="31"/>
  <c r="P178" i="31"/>
  <c r="Q178" i="31"/>
  <c r="R178" i="31"/>
  <c r="S178" i="31"/>
  <c r="T178" i="31"/>
  <c r="U178" i="31"/>
  <c r="V178" i="31"/>
  <c r="J179" i="31"/>
  <c r="K179" i="31"/>
  <c r="L179" i="31"/>
  <c r="M179" i="31"/>
  <c r="N179" i="31"/>
  <c r="O179" i="31"/>
  <c r="P179" i="31"/>
  <c r="Q179" i="31"/>
  <c r="R179" i="31"/>
  <c r="S179" i="31"/>
  <c r="T179" i="31"/>
  <c r="U179" i="31"/>
  <c r="V179" i="31"/>
  <c r="J180" i="31"/>
  <c r="K180" i="31"/>
  <c r="L180" i="31"/>
  <c r="M180" i="31"/>
  <c r="N180" i="31"/>
  <c r="O180" i="31"/>
  <c r="P180" i="31"/>
  <c r="Q180" i="31"/>
  <c r="R180" i="31"/>
  <c r="S180" i="31"/>
  <c r="T180" i="31"/>
  <c r="U180" i="31"/>
  <c r="V180" i="31"/>
  <c r="J181" i="31"/>
  <c r="K181" i="31"/>
  <c r="L181" i="31"/>
  <c r="M181" i="31"/>
  <c r="N181" i="31"/>
  <c r="O181" i="31"/>
  <c r="P181" i="31"/>
  <c r="Q181" i="31"/>
  <c r="R181" i="31"/>
  <c r="S181" i="31"/>
  <c r="T181" i="31"/>
  <c r="U181" i="31"/>
  <c r="V181" i="31"/>
  <c r="J182" i="31"/>
  <c r="K182" i="31"/>
  <c r="L182" i="31"/>
  <c r="M182" i="31"/>
  <c r="N182" i="31"/>
  <c r="O182" i="31"/>
  <c r="P182" i="31"/>
  <c r="Q182" i="31"/>
  <c r="R182" i="31"/>
  <c r="S182" i="31"/>
  <c r="T182" i="31"/>
  <c r="U182" i="31"/>
  <c r="V182" i="31"/>
  <c r="J183" i="31"/>
  <c r="K183" i="31"/>
  <c r="L183" i="31"/>
  <c r="M183" i="31"/>
  <c r="N183" i="31"/>
  <c r="O183" i="31"/>
  <c r="P183" i="31"/>
  <c r="Q183" i="31"/>
  <c r="R183" i="31"/>
  <c r="S183" i="31"/>
  <c r="T183" i="31"/>
  <c r="U183" i="31"/>
  <c r="V183" i="31"/>
  <c r="J184" i="31"/>
  <c r="K184" i="31"/>
  <c r="L184" i="31"/>
  <c r="M184" i="31"/>
  <c r="N184" i="31"/>
  <c r="O184" i="31"/>
  <c r="P184" i="31"/>
  <c r="Q184" i="31"/>
  <c r="R184" i="31"/>
  <c r="S184" i="31"/>
  <c r="T184" i="31"/>
  <c r="U184" i="31"/>
  <c r="V184" i="31"/>
  <c r="J185" i="31"/>
  <c r="K185" i="31"/>
  <c r="L185" i="31"/>
  <c r="M185" i="31"/>
  <c r="N185" i="31"/>
  <c r="O185" i="31"/>
  <c r="P185" i="31"/>
  <c r="Q185" i="31"/>
  <c r="R185" i="31"/>
  <c r="S185" i="31"/>
  <c r="T185" i="31"/>
  <c r="U185" i="31"/>
  <c r="V185" i="31"/>
  <c r="J186" i="31"/>
  <c r="K186" i="31"/>
  <c r="L186" i="31"/>
  <c r="M186" i="31"/>
  <c r="N186" i="31"/>
  <c r="O186" i="31"/>
  <c r="P186" i="31"/>
  <c r="Q186" i="31"/>
  <c r="R186" i="31"/>
  <c r="S186" i="31"/>
  <c r="T186" i="31"/>
  <c r="U186" i="31"/>
  <c r="V186" i="31"/>
  <c r="J187" i="31"/>
  <c r="K187" i="31"/>
  <c r="L187" i="31"/>
  <c r="M187" i="31"/>
  <c r="N187" i="31"/>
  <c r="O187" i="31"/>
  <c r="P187" i="31"/>
  <c r="Q187" i="31"/>
  <c r="R187" i="31"/>
  <c r="S187" i="31"/>
  <c r="T187" i="31"/>
  <c r="U187" i="31"/>
  <c r="V187" i="31"/>
  <c r="J188" i="31"/>
  <c r="K188" i="31"/>
  <c r="L188" i="31"/>
  <c r="M188" i="31"/>
  <c r="N188" i="31"/>
  <c r="O188" i="31"/>
  <c r="P188" i="31"/>
  <c r="Q188" i="31"/>
  <c r="R188" i="31"/>
  <c r="S188" i="31"/>
  <c r="T188" i="31"/>
  <c r="U188" i="31"/>
  <c r="V188" i="31"/>
  <c r="J189" i="31"/>
  <c r="K189" i="31"/>
  <c r="L189" i="31"/>
  <c r="M189" i="31"/>
  <c r="N189" i="31"/>
  <c r="O189" i="31"/>
  <c r="P189" i="31"/>
  <c r="Q189" i="31"/>
  <c r="R189" i="31"/>
  <c r="S189" i="31"/>
  <c r="T189" i="31"/>
  <c r="U189" i="31"/>
  <c r="V189" i="31"/>
  <c r="J190" i="31"/>
  <c r="K190" i="31"/>
  <c r="L190" i="31"/>
  <c r="M190" i="31"/>
  <c r="N190" i="31"/>
  <c r="O190" i="31"/>
  <c r="P190" i="31"/>
  <c r="Q190" i="31"/>
  <c r="R190" i="31"/>
  <c r="S190" i="31"/>
  <c r="T190" i="31"/>
  <c r="U190" i="31"/>
  <c r="V190" i="31"/>
  <c r="J191" i="31"/>
  <c r="K191" i="31"/>
  <c r="L191" i="31"/>
  <c r="M191" i="31"/>
  <c r="N191" i="31"/>
  <c r="O191" i="31"/>
  <c r="P191" i="31"/>
  <c r="Q191" i="31"/>
  <c r="R191" i="31"/>
  <c r="S191" i="31"/>
  <c r="T191" i="31"/>
  <c r="U191" i="31"/>
  <c r="V191" i="31"/>
  <c r="J192" i="31"/>
  <c r="K192" i="31"/>
  <c r="L192" i="31"/>
  <c r="M192" i="31"/>
  <c r="N192" i="31"/>
  <c r="O192" i="31"/>
  <c r="P192" i="31"/>
  <c r="Q192" i="31"/>
  <c r="R192" i="31"/>
  <c r="S192" i="31"/>
  <c r="T192" i="31"/>
  <c r="U192" i="31"/>
  <c r="V192" i="31"/>
  <c r="J193" i="31"/>
  <c r="K193" i="31"/>
  <c r="L193" i="31"/>
  <c r="M193" i="31"/>
  <c r="N193" i="31"/>
  <c r="O193" i="31"/>
  <c r="P193" i="31"/>
  <c r="Q193" i="31"/>
  <c r="R193" i="31"/>
  <c r="S193" i="31"/>
  <c r="T193" i="31"/>
  <c r="U193" i="31"/>
  <c r="V193" i="31"/>
  <c r="J194" i="31"/>
  <c r="K194" i="31"/>
  <c r="L194" i="31"/>
  <c r="M194" i="31"/>
  <c r="N194" i="31"/>
  <c r="O194" i="31"/>
  <c r="P194" i="31"/>
  <c r="Q194" i="31"/>
  <c r="R194" i="31"/>
  <c r="S194" i="31"/>
  <c r="T194" i="31"/>
  <c r="U194" i="31"/>
  <c r="V194" i="31"/>
  <c r="J195" i="31"/>
  <c r="K195" i="31"/>
  <c r="L195" i="31"/>
  <c r="M195" i="31"/>
  <c r="N195" i="31"/>
  <c r="O195" i="31"/>
  <c r="P195" i="31"/>
  <c r="Q195" i="31"/>
  <c r="R195" i="31"/>
  <c r="S195" i="31"/>
  <c r="T195" i="31"/>
  <c r="U195" i="31"/>
  <c r="V195" i="31"/>
  <c r="J196" i="31"/>
  <c r="K196" i="31"/>
  <c r="L196" i="31"/>
  <c r="M196" i="31"/>
  <c r="N196" i="31"/>
  <c r="O196" i="31"/>
  <c r="P196" i="31"/>
  <c r="Q196" i="31"/>
  <c r="R196" i="31"/>
  <c r="S196" i="31"/>
  <c r="T196" i="31"/>
  <c r="U196" i="31"/>
  <c r="V196" i="31"/>
  <c r="J197" i="31"/>
  <c r="K197" i="31"/>
  <c r="L197" i="31"/>
  <c r="M197" i="31"/>
  <c r="N197" i="31"/>
  <c r="O197" i="31"/>
  <c r="P197" i="31"/>
  <c r="Q197" i="31"/>
  <c r="R197" i="31"/>
  <c r="S197" i="31"/>
  <c r="T197" i="31"/>
  <c r="U197" i="31"/>
  <c r="V197" i="31"/>
  <c r="J198" i="31"/>
  <c r="K198" i="31"/>
  <c r="L198" i="31"/>
  <c r="M198" i="31"/>
  <c r="N198" i="31"/>
  <c r="O198" i="31"/>
  <c r="P198" i="31"/>
  <c r="Q198" i="31"/>
  <c r="R198" i="31"/>
  <c r="S198" i="31"/>
  <c r="T198" i="31"/>
  <c r="U198" i="31"/>
  <c r="V198" i="31"/>
  <c r="J199" i="31"/>
  <c r="K199" i="31"/>
  <c r="L199" i="31"/>
  <c r="M199" i="31"/>
  <c r="N199" i="31"/>
  <c r="O199" i="31"/>
  <c r="P199" i="31"/>
  <c r="Q199" i="31"/>
  <c r="R199" i="31"/>
  <c r="S199" i="31"/>
  <c r="T199" i="31"/>
  <c r="U199" i="31"/>
  <c r="V199" i="31"/>
  <c r="J200" i="31"/>
  <c r="K200" i="31"/>
  <c r="L200" i="31"/>
  <c r="M200" i="31"/>
  <c r="N200" i="31"/>
  <c r="O200" i="31"/>
  <c r="P200" i="31"/>
  <c r="Q200" i="31"/>
  <c r="R200" i="31"/>
  <c r="S200" i="31"/>
  <c r="T200" i="31"/>
  <c r="U200" i="31"/>
  <c r="V200" i="31"/>
  <c r="J201" i="31"/>
  <c r="K201" i="31"/>
  <c r="L201" i="31"/>
  <c r="M201" i="31"/>
  <c r="N201" i="31"/>
  <c r="O201" i="31"/>
  <c r="P201" i="31"/>
  <c r="Q201" i="31"/>
  <c r="R201" i="31"/>
  <c r="S201" i="31"/>
  <c r="T201" i="31"/>
  <c r="U201" i="31"/>
  <c r="V201" i="31"/>
  <c r="J202" i="31"/>
  <c r="K202" i="31"/>
  <c r="L202" i="31"/>
  <c r="M202" i="31"/>
  <c r="N202" i="31"/>
  <c r="O202" i="31"/>
  <c r="P202" i="31"/>
  <c r="Q202" i="31"/>
  <c r="R202" i="31"/>
  <c r="S202" i="31"/>
  <c r="T202" i="31"/>
  <c r="U202" i="31"/>
  <c r="V202" i="31"/>
  <c r="J203" i="31"/>
  <c r="K203" i="31"/>
  <c r="L203" i="31"/>
  <c r="M203" i="31"/>
  <c r="N203" i="31"/>
  <c r="O203" i="31"/>
  <c r="P203" i="31"/>
  <c r="Q203" i="31"/>
  <c r="R203" i="31"/>
  <c r="S203" i="31"/>
  <c r="T203" i="31"/>
  <c r="U203" i="31"/>
  <c r="V203" i="31"/>
  <c r="J204" i="31"/>
  <c r="K204" i="31"/>
  <c r="L204" i="31"/>
  <c r="M204" i="31"/>
  <c r="N204" i="31"/>
  <c r="O204" i="31"/>
  <c r="P204" i="31"/>
  <c r="Q204" i="31"/>
  <c r="R204" i="31"/>
  <c r="S204" i="31"/>
  <c r="T204" i="31"/>
  <c r="U204" i="31"/>
  <c r="V204" i="31"/>
  <c r="J205" i="31"/>
  <c r="K205" i="31"/>
  <c r="L205" i="31"/>
  <c r="M205" i="31"/>
  <c r="N205" i="31"/>
  <c r="O205" i="31"/>
  <c r="P205" i="31"/>
  <c r="Q205" i="31"/>
  <c r="R205" i="31"/>
  <c r="S205" i="31"/>
  <c r="T205" i="31"/>
  <c r="U205" i="31"/>
  <c r="V205" i="31"/>
  <c r="J206" i="31"/>
  <c r="K206" i="31"/>
  <c r="L206" i="31"/>
  <c r="M206" i="31"/>
  <c r="N206" i="31"/>
  <c r="O206" i="31"/>
  <c r="P206" i="31"/>
  <c r="Q206" i="31"/>
  <c r="R206" i="31"/>
  <c r="S206" i="31"/>
  <c r="T206" i="31"/>
  <c r="U206" i="31"/>
  <c r="V206" i="31"/>
  <c r="J207" i="31"/>
  <c r="K207" i="31"/>
  <c r="L207" i="31"/>
  <c r="M207" i="31"/>
  <c r="N207" i="31"/>
  <c r="O207" i="31"/>
  <c r="P207" i="31"/>
  <c r="Q207" i="31"/>
  <c r="R207" i="31"/>
  <c r="S207" i="31"/>
  <c r="T207" i="31"/>
  <c r="U207" i="31"/>
  <c r="V207" i="31"/>
  <c r="J208" i="31"/>
  <c r="K208" i="31"/>
  <c r="L208" i="31"/>
  <c r="M208" i="31"/>
  <c r="N208" i="31"/>
  <c r="O208" i="31"/>
  <c r="P208" i="31"/>
  <c r="Q208" i="31"/>
  <c r="R208" i="31"/>
  <c r="S208" i="31"/>
  <c r="T208" i="31"/>
  <c r="U208" i="31"/>
  <c r="V208" i="31"/>
  <c r="J209" i="31"/>
  <c r="K209" i="31"/>
  <c r="L209" i="31"/>
  <c r="M209" i="31"/>
  <c r="N209" i="31"/>
  <c r="O209" i="31"/>
  <c r="P209" i="31"/>
  <c r="Q209" i="31"/>
  <c r="R209" i="31"/>
  <c r="S209" i="31"/>
  <c r="T209" i="31"/>
  <c r="U209" i="31"/>
  <c r="V209" i="31"/>
  <c r="J210" i="31"/>
  <c r="K210" i="31"/>
  <c r="L210" i="31"/>
  <c r="M210" i="31"/>
  <c r="N210" i="31"/>
  <c r="O210" i="31"/>
  <c r="P210" i="31"/>
  <c r="Q210" i="31"/>
  <c r="R210" i="31"/>
  <c r="S210" i="31"/>
  <c r="T210" i="31"/>
  <c r="U210" i="31"/>
  <c r="V210" i="31"/>
  <c r="J211" i="31"/>
  <c r="K211" i="31"/>
  <c r="L211" i="31"/>
  <c r="M211" i="31"/>
  <c r="N211" i="31"/>
  <c r="O211" i="31"/>
  <c r="P211" i="31"/>
  <c r="Q211" i="31"/>
  <c r="R211" i="31"/>
  <c r="S211" i="31"/>
  <c r="T211" i="31"/>
  <c r="U211" i="31"/>
  <c r="V211" i="31"/>
  <c r="J212" i="31"/>
  <c r="K212" i="31"/>
  <c r="L212" i="31"/>
  <c r="M212" i="31"/>
  <c r="N212" i="31"/>
  <c r="O212" i="31"/>
  <c r="P212" i="31"/>
  <c r="Q212" i="31"/>
  <c r="R212" i="31"/>
  <c r="S212" i="31"/>
  <c r="T212" i="31"/>
  <c r="U212" i="31"/>
  <c r="V212" i="31"/>
  <c r="J213" i="31"/>
  <c r="K213" i="31"/>
  <c r="L213" i="31"/>
  <c r="M213" i="31"/>
  <c r="N213" i="31"/>
  <c r="O213" i="31"/>
  <c r="P213" i="31"/>
  <c r="Q213" i="31"/>
  <c r="R213" i="31"/>
  <c r="S213" i="31"/>
  <c r="T213" i="31"/>
  <c r="U213" i="31"/>
  <c r="V213" i="31"/>
  <c r="J214" i="31"/>
  <c r="K214" i="31"/>
  <c r="L214" i="31"/>
  <c r="M214" i="31"/>
  <c r="N214" i="31"/>
  <c r="O214" i="31"/>
  <c r="P214" i="31"/>
  <c r="Q214" i="31"/>
  <c r="R214" i="31"/>
  <c r="S214" i="31"/>
  <c r="T214" i="31"/>
  <c r="U214" i="31"/>
  <c r="V214" i="31"/>
  <c r="J215" i="31"/>
  <c r="K215" i="31"/>
  <c r="L215" i="31"/>
  <c r="M215" i="31"/>
  <c r="N215" i="31"/>
  <c r="O215" i="31"/>
  <c r="P215" i="31"/>
  <c r="Q215" i="31"/>
  <c r="R215" i="31"/>
  <c r="S215" i="31"/>
  <c r="T215" i="31"/>
  <c r="U215" i="31"/>
  <c r="V215" i="31"/>
  <c r="J216" i="31"/>
  <c r="K216" i="31"/>
  <c r="L216" i="31"/>
  <c r="M216" i="31"/>
  <c r="N216" i="31"/>
  <c r="O216" i="31"/>
  <c r="P216" i="31"/>
  <c r="Q216" i="31"/>
  <c r="R216" i="31"/>
  <c r="S216" i="31"/>
  <c r="T216" i="31"/>
  <c r="U216" i="31"/>
  <c r="V216" i="31"/>
  <c r="J217" i="31"/>
  <c r="K217" i="31"/>
  <c r="L217" i="31"/>
  <c r="M217" i="31"/>
  <c r="N217" i="31"/>
  <c r="O217" i="31"/>
  <c r="P217" i="31"/>
  <c r="Q217" i="31"/>
  <c r="R217" i="31"/>
  <c r="S217" i="31"/>
  <c r="T217" i="31"/>
  <c r="U217" i="31"/>
  <c r="V217" i="31"/>
  <c r="J218" i="31"/>
  <c r="K218" i="31"/>
  <c r="L218" i="31"/>
  <c r="M218" i="31"/>
  <c r="N218" i="31"/>
  <c r="O218" i="31"/>
  <c r="P218" i="31"/>
  <c r="Q218" i="31"/>
  <c r="R218" i="31"/>
  <c r="S218" i="31"/>
  <c r="T218" i="31"/>
  <c r="U218" i="31"/>
  <c r="V218" i="31"/>
  <c r="J219" i="31"/>
  <c r="K219" i="31"/>
  <c r="L219" i="31"/>
  <c r="M219" i="31"/>
  <c r="N219" i="31"/>
  <c r="O219" i="31"/>
  <c r="P219" i="31"/>
  <c r="Q219" i="31"/>
  <c r="R219" i="31"/>
  <c r="S219" i="31"/>
  <c r="T219" i="31"/>
  <c r="U219" i="31"/>
  <c r="V219" i="31"/>
  <c r="J220" i="31"/>
  <c r="K220" i="31"/>
  <c r="L220" i="31"/>
  <c r="M220" i="31"/>
  <c r="N220" i="31"/>
  <c r="O220" i="31"/>
  <c r="P220" i="31"/>
  <c r="Q220" i="31"/>
  <c r="R220" i="31"/>
  <c r="S220" i="31"/>
  <c r="T220" i="31"/>
  <c r="U220" i="31"/>
  <c r="V220" i="31"/>
  <c r="J221" i="31"/>
  <c r="K221" i="31"/>
  <c r="L221" i="31"/>
  <c r="M221" i="31"/>
  <c r="N221" i="31"/>
  <c r="O221" i="31"/>
  <c r="P221" i="31"/>
  <c r="Q221" i="31"/>
  <c r="R221" i="31"/>
  <c r="S221" i="31"/>
  <c r="T221" i="31"/>
  <c r="U221" i="31"/>
  <c r="V221" i="31"/>
  <c r="J222" i="31"/>
  <c r="K222" i="31"/>
  <c r="L222" i="31"/>
  <c r="M222" i="31"/>
  <c r="N222" i="31"/>
  <c r="O222" i="31"/>
  <c r="P222" i="31"/>
  <c r="Q222" i="31"/>
  <c r="R222" i="31"/>
  <c r="S222" i="31"/>
  <c r="T222" i="31"/>
  <c r="U222" i="31"/>
  <c r="V222" i="31"/>
  <c r="J223" i="31"/>
  <c r="K223" i="31"/>
  <c r="L223" i="31"/>
  <c r="M223" i="31"/>
  <c r="N223" i="31"/>
  <c r="O223" i="31"/>
  <c r="P223" i="31"/>
  <c r="Q223" i="31"/>
  <c r="R223" i="31"/>
  <c r="S223" i="31"/>
  <c r="T223" i="31"/>
  <c r="U223" i="31"/>
  <c r="V223" i="31"/>
  <c r="J224" i="31"/>
  <c r="K224" i="31"/>
  <c r="L224" i="31"/>
  <c r="M224" i="31"/>
  <c r="N224" i="31"/>
  <c r="O224" i="31"/>
  <c r="P224" i="31"/>
  <c r="Q224" i="31"/>
  <c r="R224" i="31"/>
  <c r="S224" i="31"/>
  <c r="T224" i="31"/>
  <c r="U224" i="31"/>
  <c r="V224" i="31"/>
  <c r="J225" i="31"/>
  <c r="K225" i="31"/>
  <c r="L225" i="31"/>
  <c r="M225" i="31"/>
  <c r="N225" i="31"/>
  <c r="O225" i="31"/>
  <c r="P225" i="31"/>
  <c r="Q225" i="31"/>
  <c r="R225" i="31"/>
  <c r="S225" i="31"/>
  <c r="T225" i="31"/>
  <c r="U225" i="31"/>
  <c r="V225" i="31"/>
  <c r="J226" i="31"/>
  <c r="K226" i="31"/>
  <c r="L226" i="31"/>
  <c r="M226" i="31"/>
  <c r="N226" i="31"/>
  <c r="O226" i="31"/>
  <c r="P226" i="31"/>
  <c r="Q226" i="31"/>
  <c r="R226" i="31"/>
  <c r="S226" i="31"/>
  <c r="T226" i="31"/>
  <c r="U226" i="31"/>
  <c r="V226" i="31"/>
  <c r="J227" i="31"/>
  <c r="K227" i="31"/>
  <c r="L227" i="31"/>
  <c r="M227" i="31"/>
  <c r="N227" i="31"/>
  <c r="O227" i="31"/>
  <c r="P227" i="31"/>
  <c r="Q227" i="31"/>
  <c r="R227" i="31"/>
  <c r="S227" i="31"/>
  <c r="T227" i="31"/>
  <c r="U227" i="31"/>
  <c r="V227" i="31"/>
  <c r="J228" i="31"/>
  <c r="K228" i="31"/>
  <c r="L228" i="31"/>
  <c r="M228" i="31"/>
  <c r="N228" i="31"/>
  <c r="O228" i="31"/>
  <c r="P228" i="31"/>
  <c r="Q228" i="31"/>
  <c r="R228" i="31"/>
  <c r="S228" i="31"/>
  <c r="T228" i="31"/>
  <c r="U228" i="31"/>
  <c r="V228" i="31"/>
  <c r="J229" i="31"/>
  <c r="K229" i="31"/>
  <c r="L229" i="31"/>
  <c r="M229" i="31"/>
  <c r="N229" i="31"/>
  <c r="O229" i="31"/>
  <c r="P229" i="31"/>
  <c r="Q229" i="31"/>
  <c r="R229" i="31"/>
  <c r="S229" i="31"/>
  <c r="T229" i="31"/>
  <c r="U229" i="31"/>
  <c r="V229" i="31"/>
  <c r="J230" i="31"/>
  <c r="K230" i="31"/>
  <c r="L230" i="31"/>
  <c r="M230" i="31"/>
  <c r="N230" i="31"/>
  <c r="O230" i="31"/>
  <c r="P230" i="31"/>
  <c r="Q230" i="31"/>
  <c r="R230" i="31"/>
  <c r="S230" i="31"/>
  <c r="T230" i="31"/>
  <c r="U230" i="31"/>
  <c r="V230" i="31"/>
  <c r="J231" i="31"/>
  <c r="K231" i="31"/>
  <c r="L231" i="31"/>
  <c r="M231" i="31"/>
  <c r="N231" i="31"/>
  <c r="O231" i="31"/>
  <c r="P231" i="31"/>
  <c r="Q231" i="31"/>
  <c r="R231" i="31"/>
  <c r="S231" i="31"/>
  <c r="T231" i="31"/>
  <c r="U231" i="31"/>
  <c r="V231" i="31"/>
  <c r="J232" i="31"/>
  <c r="K232" i="31"/>
  <c r="L232" i="31"/>
  <c r="M232" i="31"/>
  <c r="N232" i="31"/>
  <c r="O232" i="31"/>
  <c r="P232" i="31"/>
  <c r="Q232" i="31"/>
  <c r="R232" i="31"/>
  <c r="S232" i="31"/>
  <c r="T232" i="31"/>
  <c r="U232" i="31"/>
  <c r="V232" i="31"/>
  <c r="J233" i="31"/>
  <c r="K233" i="31"/>
  <c r="L233" i="31"/>
  <c r="M233" i="31"/>
  <c r="N233" i="31"/>
  <c r="O233" i="31"/>
  <c r="P233" i="31"/>
  <c r="Q233" i="31"/>
  <c r="R233" i="31"/>
  <c r="S233" i="31"/>
  <c r="T233" i="31"/>
  <c r="U233" i="31"/>
  <c r="V233" i="31"/>
  <c r="J234" i="31"/>
  <c r="K234" i="31"/>
  <c r="L234" i="31"/>
  <c r="M234" i="31"/>
  <c r="N234" i="31"/>
  <c r="O234" i="31"/>
  <c r="P234" i="31"/>
  <c r="Q234" i="31"/>
  <c r="R234" i="31"/>
  <c r="S234" i="31"/>
  <c r="T234" i="31"/>
  <c r="U234" i="31"/>
  <c r="V234" i="31"/>
  <c r="J235" i="31"/>
  <c r="K235" i="31"/>
  <c r="L235" i="31"/>
  <c r="M235" i="31"/>
  <c r="N235" i="31"/>
  <c r="O235" i="31"/>
  <c r="P235" i="31"/>
  <c r="Q235" i="31"/>
  <c r="R235" i="31"/>
  <c r="S235" i="31"/>
  <c r="T235" i="31"/>
  <c r="U235" i="31"/>
  <c r="V235" i="31"/>
  <c r="J236" i="31"/>
  <c r="K236" i="31"/>
  <c r="L236" i="31"/>
  <c r="M236" i="31"/>
  <c r="N236" i="31"/>
  <c r="O236" i="31"/>
  <c r="P236" i="31"/>
  <c r="Q236" i="31"/>
  <c r="R236" i="31"/>
  <c r="S236" i="31"/>
  <c r="T236" i="31"/>
  <c r="U236" i="31"/>
  <c r="V236" i="31"/>
  <c r="J237" i="31"/>
  <c r="K237" i="31"/>
  <c r="L237" i="31"/>
  <c r="M237" i="31"/>
  <c r="N237" i="31"/>
  <c r="O237" i="31"/>
  <c r="P237" i="31"/>
  <c r="Q237" i="31"/>
  <c r="R237" i="31"/>
  <c r="S237" i="31"/>
  <c r="T237" i="31"/>
  <c r="U237" i="31"/>
  <c r="V237" i="31"/>
  <c r="J238" i="31"/>
  <c r="K238" i="31"/>
  <c r="L238" i="31"/>
  <c r="M238" i="31"/>
  <c r="N238" i="31"/>
  <c r="O238" i="31"/>
  <c r="P238" i="31"/>
  <c r="Q238" i="31"/>
  <c r="R238" i="31"/>
  <c r="S238" i="31"/>
  <c r="T238" i="31"/>
  <c r="U238" i="31"/>
  <c r="V238" i="31"/>
  <c r="J239" i="31"/>
  <c r="K239" i="31"/>
  <c r="L239" i="31"/>
  <c r="M239" i="31"/>
  <c r="N239" i="31"/>
  <c r="O239" i="31"/>
  <c r="P239" i="31"/>
  <c r="Q239" i="31"/>
  <c r="R239" i="31"/>
  <c r="S239" i="31"/>
  <c r="T239" i="31"/>
  <c r="U239" i="31"/>
  <c r="V239" i="31"/>
  <c r="J240" i="31"/>
  <c r="K240" i="31"/>
  <c r="L240" i="31"/>
  <c r="M240" i="31"/>
  <c r="N240" i="31"/>
  <c r="O240" i="31"/>
  <c r="P240" i="31"/>
  <c r="Q240" i="31"/>
  <c r="R240" i="31"/>
  <c r="S240" i="31"/>
  <c r="T240" i="31"/>
  <c r="U240" i="31"/>
  <c r="V240" i="31"/>
  <c r="J241" i="31"/>
  <c r="K241" i="31"/>
  <c r="L241" i="31"/>
  <c r="M241" i="31"/>
  <c r="N241" i="31"/>
  <c r="O241" i="31"/>
  <c r="P241" i="31"/>
  <c r="Q241" i="31"/>
  <c r="R241" i="31"/>
  <c r="S241" i="31"/>
  <c r="T241" i="31"/>
  <c r="U241" i="31"/>
  <c r="V241" i="31"/>
  <c r="W233" i="31" l="1"/>
  <c r="W234" i="31"/>
  <c r="W235" i="31"/>
  <c r="W236" i="31"/>
  <c r="W237" i="31"/>
  <c r="W238" i="31"/>
  <c r="W239" i="31"/>
  <c r="W240" i="31"/>
  <c r="W241" i="31"/>
  <c r="W224" i="31" l="1"/>
  <c r="W225" i="31"/>
  <c r="W226" i="31"/>
  <c r="W227" i="31"/>
  <c r="W228" i="31"/>
  <c r="W229" i="31"/>
  <c r="W230" i="31"/>
  <c r="W231" i="31"/>
  <c r="W232" i="31"/>
  <c r="W189" i="31" l="1"/>
  <c r="W190" i="31"/>
  <c r="W191" i="31"/>
  <c r="W192" i="31"/>
  <c r="W193" i="31"/>
  <c r="W194" i="31"/>
  <c r="W195" i="31"/>
  <c r="W196" i="31"/>
  <c r="W197" i="31"/>
  <c r="W198" i="31"/>
  <c r="W199" i="31"/>
  <c r="W200" i="31"/>
  <c r="W201" i="31"/>
  <c r="W202" i="31"/>
  <c r="W203" i="31"/>
  <c r="W204" i="31"/>
  <c r="W205" i="31"/>
  <c r="W206" i="31"/>
  <c r="W207" i="31"/>
  <c r="W208" i="31"/>
  <c r="W209" i="31"/>
  <c r="W210" i="31"/>
  <c r="W211" i="31"/>
  <c r="W212" i="31"/>
  <c r="W213" i="31"/>
  <c r="W214" i="31"/>
  <c r="W215" i="31"/>
  <c r="W216" i="31"/>
  <c r="W217" i="31"/>
  <c r="W218" i="31"/>
  <c r="W219" i="31"/>
  <c r="W220" i="31"/>
  <c r="W221" i="31"/>
  <c r="W222" i="31"/>
  <c r="W223" i="31"/>
  <c r="W9" i="31" l="1"/>
  <c r="W10" i="31"/>
  <c r="W11" i="31"/>
  <c r="W12" i="31"/>
  <c r="W13" i="31"/>
  <c r="W14" i="31"/>
  <c r="W15" i="31"/>
  <c r="W16" i="31"/>
  <c r="W17" i="31"/>
  <c r="W18" i="31"/>
  <c r="W19" i="31"/>
  <c r="W20" i="31"/>
  <c r="W21" i="31"/>
  <c r="W22" i="31"/>
  <c r="W23" i="31"/>
  <c r="W24" i="31"/>
  <c r="W25" i="31"/>
  <c r="W26" i="31"/>
  <c r="W27" i="31"/>
  <c r="W28" i="31"/>
  <c r="W29" i="31"/>
  <c r="W30" i="31"/>
  <c r="W31" i="31"/>
  <c r="W32" i="31"/>
  <c r="W33" i="31"/>
  <c r="W34" i="31"/>
  <c r="W35" i="31"/>
  <c r="W36" i="31"/>
  <c r="W37" i="31"/>
  <c r="W38" i="31"/>
  <c r="W39" i="31"/>
  <c r="W40" i="31"/>
  <c r="W41" i="31"/>
  <c r="W42" i="31"/>
  <c r="W43" i="31"/>
  <c r="W44" i="31"/>
  <c r="W45" i="31"/>
  <c r="W46" i="31"/>
  <c r="W47" i="31"/>
  <c r="W48" i="31"/>
  <c r="W49" i="31"/>
  <c r="W50" i="31"/>
  <c r="W51" i="31"/>
  <c r="W52" i="31"/>
  <c r="W53" i="31"/>
  <c r="W54" i="31"/>
  <c r="W55" i="31"/>
  <c r="W56" i="31"/>
  <c r="W57" i="31"/>
  <c r="W58" i="31"/>
  <c r="W59" i="31"/>
  <c r="W60" i="31"/>
  <c r="W61" i="31"/>
  <c r="W62" i="31"/>
  <c r="W63" i="31"/>
  <c r="W64" i="31"/>
  <c r="W65" i="31"/>
  <c r="W66" i="31"/>
  <c r="W67" i="31"/>
  <c r="W68" i="31"/>
  <c r="W69" i="31"/>
  <c r="W70" i="31"/>
  <c r="W71" i="31"/>
  <c r="W72" i="31"/>
  <c r="W73" i="31"/>
  <c r="W74" i="31"/>
  <c r="W75" i="31"/>
  <c r="W76" i="31"/>
  <c r="W77" i="31"/>
  <c r="W78" i="31"/>
  <c r="W79" i="31"/>
  <c r="W80" i="31"/>
  <c r="W81" i="31"/>
  <c r="W82" i="31"/>
  <c r="W83" i="31"/>
  <c r="W84" i="31"/>
  <c r="W85" i="31"/>
  <c r="W86" i="31"/>
  <c r="W87" i="31"/>
  <c r="W88" i="31"/>
  <c r="W89" i="31"/>
  <c r="W90" i="31"/>
  <c r="W91" i="31"/>
  <c r="W92" i="31"/>
  <c r="W93" i="31"/>
  <c r="W94" i="31"/>
  <c r="W95" i="31"/>
  <c r="W96" i="31"/>
  <c r="W97" i="31"/>
  <c r="W98" i="31"/>
  <c r="W99" i="31"/>
  <c r="W100" i="31"/>
  <c r="W101" i="31"/>
  <c r="W102" i="31"/>
  <c r="W103" i="31"/>
  <c r="W104" i="31"/>
  <c r="W105" i="31"/>
  <c r="W106" i="31"/>
  <c r="W107" i="31"/>
  <c r="W108" i="31"/>
  <c r="W109" i="31"/>
  <c r="W110" i="31"/>
  <c r="W111" i="31"/>
  <c r="W112" i="31"/>
  <c r="W113" i="31"/>
  <c r="W114" i="31"/>
  <c r="W115" i="31"/>
  <c r="W116" i="31"/>
  <c r="W117" i="31"/>
  <c r="W118" i="31"/>
  <c r="W119" i="31"/>
  <c r="W120" i="31"/>
  <c r="W121" i="31"/>
  <c r="W122" i="31"/>
  <c r="W123" i="31"/>
  <c r="W124" i="31"/>
  <c r="W125" i="31"/>
  <c r="W126" i="31"/>
  <c r="W127" i="31"/>
  <c r="W128" i="31"/>
  <c r="W129" i="31"/>
  <c r="W130" i="31"/>
  <c r="W131" i="31"/>
  <c r="W132" i="31"/>
  <c r="W133" i="31"/>
  <c r="W134" i="31"/>
  <c r="W135" i="31"/>
  <c r="W136" i="31"/>
  <c r="W137" i="31"/>
  <c r="W138" i="31"/>
  <c r="W139" i="31"/>
  <c r="W140" i="31"/>
  <c r="W141" i="31"/>
  <c r="W142" i="31"/>
  <c r="W143" i="31"/>
  <c r="W144" i="31"/>
  <c r="W145" i="31"/>
  <c r="W146" i="31"/>
  <c r="W147" i="31"/>
  <c r="W148" i="31"/>
  <c r="W149" i="31"/>
  <c r="W150" i="31"/>
  <c r="W151" i="31"/>
  <c r="W152" i="31"/>
  <c r="W153" i="31"/>
  <c r="W154" i="31"/>
  <c r="W155" i="31"/>
  <c r="W156" i="31"/>
  <c r="W157" i="31"/>
  <c r="W158" i="31"/>
  <c r="W159" i="31"/>
  <c r="W160" i="31"/>
  <c r="W161" i="31"/>
  <c r="W162" i="31"/>
  <c r="W163" i="31"/>
  <c r="W164" i="31"/>
  <c r="W165" i="31"/>
  <c r="W166" i="31"/>
  <c r="W167" i="31"/>
  <c r="W168" i="31"/>
  <c r="W169" i="31"/>
  <c r="W170" i="31"/>
  <c r="W171" i="31"/>
  <c r="W172" i="31"/>
  <c r="W173" i="31"/>
  <c r="W174" i="31"/>
  <c r="W175" i="31"/>
  <c r="W176" i="31"/>
  <c r="W177" i="31"/>
  <c r="W178" i="31"/>
  <c r="W179" i="31"/>
  <c r="W180" i="31"/>
  <c r="W181" i="31"/>
  <c r="W182" i="31"/>
  <c r="W183" i="31"/>
  <c r="W184" i="31"/>
  <c r="W185" i="31"/>
  <c r="W186" i="31"/>
  <c r="W187" i="31"/>
  <c r="W188" i="31"/>
  <c r="W8" i="31"/>
  <c r="V8" i="31"/>
  <c r="U8" i="31"/>
  <c r="T8" i="31"/>
  <c r="S8" i="31"/>
  <c r="R8" i="31"/>
  <c r="Q8" i="31"/>
  <c r="P8" i="31"/>
  <c r="O8" i="31"/>
  <c r="N8" i="31"/>
  <c r="M8" i="31"/>
  <c r="L8" i="31" l="1"/>
  <c r="K8" i="31"/>
  <c r="J8" i="31"/>
</calcChain>
</file>

<file path=xl/sharedStrings.xml><?xml version="1.0" encoding="utf-8"?>
<sst xmlns="http://schemas.openxmlformats.org/spreadsheetml/2006/main" count="16607" uniqueCount="8621">
  <si>
    <t>Código Postal</t>
  </si>
  <si>
    <t>SERVICIO NACIONAL DE MENORES</t>
  </si>
  <si>
    <t xml:space="preserve">NOMBRE INSTITUCIÓN </t>
  </si>
  <si>
    <t>RUT INSTITUCIÓN</t>
  </si>
  <si>
    <t>NATURALEZA JURÍDICA</t>
  </si>
  <si>
    <t xml:space="preserve">CONSTITUCIÓN U OBTENCIÓN DE PERSONALIDAD JURÍDICA </t>
  </si>
  <si>
    <t>CERTIFICADO VIGENCIA</t>
  </si>
  <si>
    <t>OBJETO SOCIAL</t>
  </si>
  <si>
    <t>COMPOSICIÓN DE DIRECTORIO</t>
  </si>
  <si>
    <t xml:space="preserve">NOMBRE REPRESENTANTE LEGAL </t>
  </si>
  <si>
    <t>DURACIÓN DIRECTORIO</t>
  </si>
  <si>
    <t>DIRECCIÓN INSTITUCIÓN</t>
  </si>
  <si>
    <t>REGIÓN</t>
  </si>
  <si>
    <t>COMUNA</t>
  </si>
  <si>
    <t>CORREO ELECTRÓNICO</t>
  </si>
  <si>
    <t>AREA ESPECIALIZACIÓN</t>
  </si>
  <si>
    <t xml:space="preserve">AÑO DE ANTECEDENTES FINANCIERO AUTORIZADOS SENAME </t>
  </si>
  <si>
    <t>FECHA INGRESO REGISTRO</t>
  </si>
  <si>
    <t>NÚMERO DE FOLIO</t>
  </si>
  <si>
    <t>FECHA TRANSFERENCIA</t>
  </si>
  <si>
    <t>MARCO LEGAL DE APLICACIÓN</t>
  </si>
  <si>
    <t>OBJETO O DESTINO DE LA APLICACIÓN DE DICHOS FONDOS PÚBLICOS, CON INDICACIÓN DE TRABAJOS, ACTIVIDADES O COMISIONES ENCARGADAS</t>
  </si>
  <si>
    <t>ÚLTIMO DIRECTORIO</t>
  </si>
  <si>
    <t>TELEFONO</t>
  </si>
  <si>
    <t>Asociación de reconocimiento pontificio</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</si>
  <si>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</si>
  <si>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Indefinida.</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</si>
  <si>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</si>
  <si>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</si>
  <si>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Santiago </t>
  </si>
  <si>
    <t xml:space="preserve">Fono 226960491 </t>
  </si>
  <si>
    <t xml:space="preserve">Toesca Nº1970, Santiago.
</t>
  </si>
  <si>
    <t>apgxxiiiadmchile@gmail.com</t>
  </si>
  <si>
    <t>Asociación Indígena</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</si>
  <si>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</si>
  <si>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</si>
  <si>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</si>
  <si>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</si>
  <si>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</si>
  <si>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</si>
  <si>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</si>
  <si>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</si>
  <si>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</si>
  <si>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</si>
  <si>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</si>
  <si>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</si>
  <si>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</si>
  <si>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XIII</t>
  </si>
  <si>
    <t>IX</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</si>
  <si>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</si>
  <si>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</si>
  <si>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</si>
  <si>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</si>
  <si>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</si>
  <si>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</si>
  <si>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</si>
  <si>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</si>
  <si>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</si>
  <si>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Vallenar</t>
  </si>
  <si>
    <t xml:space="preserve">no tiene </t>
  </si>
  <si>
    <t>Se acompañan antecedentes financieros año 2014, aprobados por el Departamento de Administración y Finanzas</t>
  </si>
  <si>
    <t>Otorgado por Decreto Supremo Nº 727, de fecha 23 de mayo de 1990, por el Ministerio de Justicia.</t>
  </si>
  <si>
    <t xml:space="preserve">Atender y proteger física y mentalmente a menores en situación irregular, discapacitados, ancianos u otros grupos necesitados. </t>
  </si>
  <si>
    <t>Cada dos años.</t>
  </si>
  <si>
    <t xml:space="preserve">Calle Cruz del Sur N° 150, Las condes </t>
  </si>
  <si>
    <t>LAS CONDES</t>
  </si>
  <si>
    <t>adrachile@adra.cl - Página web: www.adra.cl</t>
  </si>
  <si>
    <t>Aldeas Infantiles S.O.S. Chile.</t>
  </si>
  <si>
    <t>Otorgado por Decreto Supremo Nº 171, de 26 de febrero 1997, del Ministerio de Justicia.</t>
  </si>
  <si>
    <t>Los Leones Nº382, Oficina 501, Providencia.</t>
  </si>
  <si>
    <t>PROVIDENCIA</t>
  </si>
  <si>
    <t>93509: Otras asociaciones.</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</si>
  <si>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</si>
  <si>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</si>
  <si>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</si>
  <si>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</si>
  <si>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</si>
  <si>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</si>
  <si>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</si>
  <si>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</si>
  <si>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aisos@aldeasinfantiles.cl</t>
  </si>
  <si>
    <t xml:space="preserve"> 3347018-3347019</t>
  </si>
  <si>
    <t xml:space="preserve">Los Leones Nº 382, 5º piso, oficina 501, Providencia.
</t>
  </si>
  <si>
    <t>93401: Instituciones de Asistencia Social.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</si>
  <si>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</si>
  <si>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</si>
  <si>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</si>
  <si>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</si>
  <si>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</si>
  <si>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</si>
  <si>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</si>
  <si>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</si>
  <si>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</si>
  <si>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 2329622 – 2329785</t>
  </si>
  <si>
    <t xml:space="preserve">Los Leones Nº382, 5º piso, oficina 501, Región Metropolitana.
</t>
  </si>
  <si>
    <t>Se acompaña Estado Financiero al 31.12.2005, aprobado por Unidad de Auditoría Interna.</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</si>
  <si>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</si>
  <si>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</si>
  <si>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</si>
  <si>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</si>
  <si>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</si>
  <si>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</si>
  <si>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</si>
  <si>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 (65) 311135 – 311136</t>
  </si>
  <si>
    <t xml:space="preserve">Salida Sur sin número, comuna de Puerto Varas.
</t>
  </si>
  <si>
    <t>aldeapuertovaras@tie.cl</t>
  </si>
  <si>
    <t>puerto varas</t>
  </si>
  <si>
    <t>Se acompaña Antecedente Financiero correspondiente al año 2009, aprobado por el Subdepartamento de Supervisión Financiera Nacional.</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</si>
  <si>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</si>
  <si>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</si>
  <si>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</si>
  <si>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</si>
  <si>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</si>
  <si>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</si>
  <si>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</si>
  <si>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(32) 915309. </t>
  </si>
  <si>
    <t xml:space="preserve">Avenida Retiro Nº 950, Quilpue, Quinta Región.
</t>
  </si>
  <si>
    <t xml:space="preserve"> Quilpue</t>
  </si>
  <si>
    <t>Se acompaña Estado Financiero al 31.12.2007, aprobado por Unidad de Supervisión Nacional.</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</si>
  <si>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</si>
  <si>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</si>
  <si>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</si>
  <si>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</si>
  <si>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</si>
  <si>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</si>
  <si>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</si>
  <si>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</si>
  <si>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no aparece</t>
  </si>
  <si>
    <t>Se acompaña Estado Financiero al 31.de diciembre de 2005, aprobado por la Unidad de Auditoría Interna.</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</si>
  <si>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</si>
  <si>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</si>
  <si>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</si>
  <si>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</si>
  <si>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</si>
  <si>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</si>
  <si>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3347018 – 3347019</t>
  </si>
  <si>
    <t xml:space="preserve">Av Los Leones Nº382, 5º piso, oficina 501, comuna de Providencia.
</t>
  </si>
  <si>
    <t xml:space="preserve">Se acompaña antecedentes financieros año 2007, aprobado por la Unidad de Supervisión Nacional.  </t>
  </si>
  <si>
    <t>Arzobispado de Antofagasta</t>
  </si>
  <si>
    <t>Institución Eclesiástica</t>
  </si>
  <si>
    <t>Erigida de acuerdo al Derecho Canónico</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</si>
  <si>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</si>
  <si>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</si>
  <si>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</si>
  <si>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</si>
  <si>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 xml:space="preserve">Mons. Antonio Moreno Casamitjana </t>
  </si>
  <si>
    <t xml:space="preserve"> (41) 227636</t>
  </si>
  <si>
    <t xml:space="preserve">Barros Arana Nº544, 4º piso. Concepción.
</t>
  </si>
  <si>
    <t>CONCEPCION</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</si>
  <si>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</si>
  <si>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</si>
  <si>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</si>
  <si>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</si>
  <si>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</si>
  <si>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Puerto Montt.</t>
  </si>
  <si>
    <t>93910: Organizaciones religiosas</t>
  </si>
  <si>
    <t>Se acompaña Certificado de Antecedentes Financieros correspondientes al año 2012, de fecha 30 de mayo de 2013, aprobado por  el Subdepartamento de  Supervisión Financiera</t>
  </si>
  <si>
    <t xml:space="preserve">Otorgado por Decreto Supremo Nº1033, de fecha 22 de agosto de 1922, por el Ministerio de Justicia.  </t>
  </si>
  <si>
    <t>Mantener, sostener o colaborar en el funcionamiento de internados para niños.</t>
  </si>
  <si>
    <t xml:space="preserve">Blanco Nº1623, oficina Nº403, Valparaíso.
</t>
  </si>
  <si>
    <t xml:space="preserve">asistentegerencia@haprat.cl </t>
  </si>
  <si>
    <t>32- 2541480</t>
  </si>
  <si>
    <t>Otorgado por Decreto Supremo Nº 1577, de 21 de agosto 1969, del Ministerio de Justicia.</t>
  </si>
  <si>
    <t xml:space="preserve">(55) 263040 </t>
  </si>
  <si>
    <t>Copiapó</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</si>
  <si>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</si>
  <si>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</si>
  <si>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</si>
  <si>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Durarán dos años en sus cargos</t>
  </si>
  <si>
    <t>IQUIQUE</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</si>
  <si>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</si>
  <si>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</si>
  <si>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</si>
  <si>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</si>
  <si>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</si>
  <si>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</si>
  <si>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</si>
  <si>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Correo electrónico: ymcatemuco@tie.cl</t>
  </si>
  <si>
    <t>Teléfono: (045) 265191</t>
  </si>
  <si>
    <t>TEMUCO</t>
  </si>
  <si>
    <t xml:space="preserve">Avenida Olimpia Nº 1401, ciudad de Temuco, Novena Región.
</t>
  </si>
  <si>
    <t>Se acompaña certificado financiero de abril de 2006, aprobado por la Unidad de Auditoria Interna.</t>
  </si>
  <si>
    <t xml:space="preserve">Otorgado por Decreto Supremo Nº 17755, de fecha 18 de octubre de 1915, por el Ministerio de Justicia.  </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</si>
  <si>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</si>
  <si>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Valparaíso</t>
  </si>
  <si>
    <t>(32) 2156900</t>
  </si>
  <si>
    <t xml:space="preserve">acjvalpo@gmail.com
</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</si>
  <si>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</si>
  <si>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</si>
  <si>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</si>
  <si>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</si>
  <si>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</si>
  <si>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</si>
  <si>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</si>
  <si>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 xml:space="preserve">
Correo electrónico: hogardelnino@gmail.com</t>
  </si>
  <si>
    <t>XV</t>
  </si>
  <si>
    <t>NO APARECE</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</si>
  <si>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</si>
  <si>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</si>
  <si>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</si>
  <si>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</si>
  <si>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</si>
  <si>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</si>
  <si>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</si>
  <si>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</si>
  <si>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</si>
  <si>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</si>
  <si>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Fono (45) 711612</t>
  </si>
  <si>
    <t>ANGOL</t>
  </si>
  <si>
    <t xml:space="preserve">Se acompaña Balance General correspondiente al período del 1 de enero al 31 de diciembre de 2010, firmado por el contador auditor Arturo Alarcón García y aprobado por el  Subdepartamento de Supervisión Financiera. </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</si>
  <si>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</si>
  <si>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</si>
  <si>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</si>
  <si>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</si>
  <si>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</si>
  <si>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</si>
  <si>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</si>
  <si>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Fono : 041- 974815</t>
  </si>
  <si>
    <t>Correo electrónico: clubleonesconcepcion@tie.cl</t>
  </si>
  <si>
    <t xml:space="preserve">Calle Freire Nº 856, Concepción, Región del Bío Bío
Millabú Nº927, comuna de San Pedro de la Paz, Provincia de Concepción.
</t>
  </si>
  <si>
    <t xml:space="preserve">Se acompaña Certificado Financiero, correspondiente al año 2009, aprobado por el Subdepartamento de Supervisión Financiera Nacional. </t>
  </si>
  <si>
    <t>Organización Religiosa.</t>
  </si>
  <si>
    <t>Erigida de acuerdo al Derecho Canónico, en la Arquidiócesis de Santiago.</t>
  </si>
  <si>
    <t>Actividades Religiosas.</t>
  </si>
  <si>
    <t>Hna. Rosana Cortés Castillo, (Ecónoma Provincial)</t>
  </si>
  <si>
    <t xml:space="preserve">Venecia Nº1640 C, comuna Independencia.
</t>
  </si>
  <si>
    <t>INDEPENDENCIA</t>
  </si>
  <si>
    <t>93910: Organizaciones Religiosas</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</si>
  <si>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</si>
  <si>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</si>
  <si>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</si>
  <si>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</si>
  <si>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</si>
  <si>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</si>
  <si>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</si>
  <si>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</si>
  <si>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Fono (43) 461252</t>
  </si>
  <si>
    <t>LAJA</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</si>
  <si>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</si>
  <si>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</si>
  <si>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Otorgado por Decreto Supremo Nº65, 22 de enero de 1991, por el Ministerio de Justicia.</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</si>
  <si>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</si>
  <si>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</si>
  <si>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</si>
  <si>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Comunidad Papa Juan XXIII</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</si>
  <si>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</si>
  <si>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</si>
  <si>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Fono 6960491 – 5441198</t>
  </si>
  <si>
    <t xml:space="preserve">apjxxiiisec@yahoo.es
apexxiiigianni@yahoo.es
</t>
  </si>
  <si>
    <t xml:space="preserve">Hna. Amalia Hoffman Villalobos       </t>
  </si>
  <si>
    <t xml:space="preserve">Marifariasam@hotmail.com
Hogarrefugio@gmail.com
</t>
  </si>
  <si>
    <t xml:space="preserve">General Amengual Nº420, Estación Central.
</t>
  </si>
  <si>
    <t>Fono 7781187 – 7792486</t>
  </si>
  <si>
    <t>santiago</t>
  </si>
  <si>
    <t>93910: Organizaciones Religiosas.</t>
  </si>
  <si>
    <t>Se acompaña Certificado de Antecedentes Financieros, correspondientes al año 2016, y se remite al Subdepartamento de Supervisión Financiera para su aprobación.</t>
  </si>
  <si>
    <t>Erigida de acuerdo al Derecho Canónico, en Diócesis de Valparaíso.</t>
  </si>
  <si>
    <t xml:space="preserve">Hna. Susana Nilda Villar Berruti </t>
  </si>
  <si>
    <t>Email: liceopolitecnicobelencopiapo@gmail.com</t>
  </si>
  <si>
    <t xml:space="preserve">Infantes N° 407, comuna de Copiapó, Región de Atacama.
</t>
  </si>
  <si>
    <t>Fono: 052-524175</t>
  </si>
  <si>
    <t>copiapo</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</si>
  <si>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</si>
  <si>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</si>
  <si>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</si>
  <si>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Fono 2092383</t>
  </si>
  <si>
    <t xml:space="preserve">Avenida Chile España N° 1163, comuna de Providencia, Región Metropolitana. 
</t>
  </si>
  <si>
    <t>providencia</t>
  </si>
  <si>
    <t>Se acompaña Certificado de  Antecedentes Financieros, correspondientes al año 2016, aprobados por el Subdepartamento de Supervisión Financiera.</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</si>
  <si>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</si>
  <si>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</si>
  <si>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Mail: adelarey@gmail.com</t>
  </si>
  <si>
    <t>Fono 6325682, fax 6385213.</t>
  </si>
  <si>
    <t xml:space="preserve">Mac – Iver Nº702, Santiago. 
</t>
  </si>
  <si>
    <t>93910: Organizaciones  Religiosas.</t>
  </si>
  <si>
    <t xml:space="preserve">Erigida de acuerdo al Derecho Canónico.  </t>
  </si>
  <si>
    <t xml:space="preserve">Hna. María Anunciación Gil Tomé, 
Hna. María del Carmen Miguel Rodríguez, 
Hna. Edith del Carmen Farías Nuñez, 
</t>
  </si>
  <si>
    <t xml:space="preserve">hogarteresatoda@yahoo.es
teresatodachile@yahoo.es
</t>
  </si>
  <si>
    <t xml:space="preserve">Miguel Angel Parra Nº1205, Chillán Viejo.
</t>
  </si>
  <si>
    <t>Fono (42) 260819</t>
  </si>
  <si>
    <t>chillan viejo</t>
  </si>
  <si>
    <t>Se acompaña Certificado de Antecedentes Financieros correspondientes al año 2015, aprobados por el Subdepartamento de  Supervisión Financiera Nacional.</t>
  </si>
  <si>
    <t xml:space="preserve">Decreto Supremo Nº 833, de fecha 20 de agosto de 1853, del Ministerio de Justicia.  </t>
  </si>
  <si>
    <t xml:space="preserve">Hna. María Antonieta Trimpay Aguirre   </t>
  </si>
  <si>
    <t xml:space="preserve">Terranova Nº 140, Providencia.
</t>
  </si>
  <si>
    <t>Fono 2055947.</t>
  </si>
  <si>
    <t xml:space="preserve">Se acompaña Certificado de Antecedentes Financieros correspondientes al año 2015, aprobados por el departamento de administración y finanzas. </t>
  </si>
  <si>
    <t>Decreto Supremo de 1º de junio de 1894, del Ordinario Eclesiástico de Santiago de Chile, según certificado emanado del Arzobispado de Santiago, de fecha 14 de abril de 1978</t>
  </si>
  <si>
    <t xml:space="preserve">
</t>
  </si>
  <si>
    <t xml:space="preserve"> hogarsanfranciscoderegis@gmail.com. 
                            hogartcb@gmail.com </t>
  </si>
  <si>
    <t>Se acompaña Balance General y Balance Clasificado, correspondiente al año 2014, aprobado por el Subdepartamento de Supervisión Financiera Nacional.</t>
  </si>
  <si>
    <t>Decreto Eclesiástico de la Arquidiócesis de la Serena  de 25 de noviembre de 2003.</t>
  </si>
  <si>
    <t xml:space="preserve">Superiora General Hna. Verónica del Carmen Collao Aguirre, </t>
  </si>
  <si>
    <t>coquimbo</t>
  </si>
  <si>
    <t>Frida del Carmen Bustos Valenzuela</t>
  </si>
  <si>
    <t xml:space="preserve">Correo electrónico: hnafrida@gmail.com </t>
  </si>
  <si>
    <t xml:space="preserve">Fernández Albano Nº171, La Cisterna.
</t>
  </si>
  <si>
    <t>Fono 7108135</t>
  </si>
  <si>
    <t>Se acompaña Certificado de Antecedentes Financieros correspondientes al año 2012, de fecha 22 de noviembre de 2013, aprobado por el Subdepartamento de Supervisión Financiera Nacional.</t>
  </si>
  <si>
    <t>Decreto Supremo Nº 645, de fecha 14 de agosto de 1909, del Ministerio de Justicia</t>
  </si>
  <si>
    <t>Indefinida. Consta en certificado S/N, de fecha 11 de octubre de 2011, del Secretario Canciller del Obispado de Temuco, don marcos Uribe Gutiérrez.</t>
  </si>
  <si>
    <t>temuco</t>
  </si>
  <si>
    <t xml:space="preserve">Hermana Rosalba Gómez Duque             
Hermana Marta Cecilia Ibáñez Valdebenito   
</t>
  </si>
  <si>
    <t>hogarsantacatalina@tie.cl</t>
  </si>
  <si>
    <t xml:space="preserve">Roberto Ovalle Nº100, Comuna de Penco, VIII Región.
</t>
  </si>
  <si>
    <t xml:space="preserve">Fono (41) 2458900 – 2451860 </t>
  </si>
  <si>
    <t>VIII</t>
  </si>
  <si>
    <t>penco</t>
  </si>
  <si>
    <t>Se acompaña Certificado de Antecedentes Financieros año 2009, aprobado por el Sub Departamento de Supervisión Nacional.</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</si>
  <si>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</si>
  <si>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</si>
  <si>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Fono: 29126601, Fono 5313112 – 5311483</t>
  </si>
  <si>
    <t xml:space="preserve">Se acompaña Certificado de Antecedentes Financieros correspondientes al año 2012, de fecha 12 de septiembre de 2013, aprobado por el Subdepartamento de Supervisión Financiera Nacional.
</t>
  </si>
  <si>
    <t xml:space="preserve">Erigida de acuerdo al derecho Canónico, en la Arquidiócesis de Santiago.  </t>
  </si>
  <si>
    <t xml:space="preserve">Hna. Rosa Elena Bahamonde Rosas, </t>
  </si>
  <si>
    <t xml:space="preserve"> conghsj@gmail.com
  rosabahamonde@gmail.com</t>
  </si>
  <si>
    <t>Fono 226815658/984450893</t>
  </si>
  <si>
    <t>cerrillos</t>
  </si>
  <si>
    <t xml:space="preserve">El Almendro Nº533, comuna de Cerrillos. 
</t>
  </si>
  <si>
    <t>Fono 5571330.</t>
  </si>
  <si>
    <t xml:space="preserve">Erigida de acuerdo al Derecho Canónico, del Arzobispado de Santiago. 
Asimismo, se otorgó personalidad jurídica por Decreto Supremo Nº419, del  11 de abril de 1922, del Ministerio de Justicia.  
</t>
  </si>
  <si>
    <t xml:space="preserve">Margarita Fabiola Sais Monserrat, 
</t>
  </si>
  <si>
    <t xml:space="preserve">Obispo Manuel Umaña Nº1356, comuna de Estación Central.
</t>
  </si>
  <si>
    <t>estacion central</t>
  </si>
  <si>
    <t>93910: Organización Religiosa.</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</si>
  <si>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</si>
  <si>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</si>
  <si>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</si>
  <si>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</si>
  <si>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Erigida de acuerdo al Derecho Canónico, en la Arquidiócesis de Santiago, según consta en Certificado Nº C/449/2004, de fecha 28 de abril de 2004,  emitido por don Roberto Videla González, Notario Eclesiástico, del Arzobispado de Santiago.</t>
  </si>
  <si>
    <t xml:space="preserve">Independencia Nº1783, Santiago.
</t>
  </si>
  <si>
    <t>Fono 7771581</t>
  </si>
  <si>
    <t>Se acompaña Certificado de Antecedentes Financieros correspondientes al año 2016, y se remite al Subdepartamento de Supervisión Financiera Nacional para su aprobación.</t>
  </si>
  <si>
    <t>Erigida de acuerdo al Derecho Canónico, en el Vicariato Apostólico de Aysén, según certificado de fecha 10 de abril de 2012.</t>
  </si>
  <si>
    <t xml:space="preserve">Hna.  Augusta Pedrielli Cleanti       </t>
  </si>
  <si>
    <t>.hogargiorgi@gmail.com
hogareg@entelchile.net
hogarelangel@123.cl</t>
  </si>
  <si>
    <t xml:space="preserve">Lord Cochrane Nº 613 B, Puerto Aysén.
</t>
  </si>
  <si>
    <t>Fono (67) 332806,</t>
  </si>
  <si>
    <t xml:space="preserve">Se acompaña Certificado de Antecedentes Financieros correspondientes al año 2014, aprobados por el Subdepartamento de Supervisión Financiera Nacional.
</t>
  </si>
  <si>
    <t>villa alemana</t>
  </si>
  <si>
    <t>Erigida de acuerdo al Derecho Canónico, en la Arquidiócesis de Santiago según Certificado NºC/55/2004, de fecha 14 de enero de 2004, emitido por don Roberto Videla González, Notario Eclesiástico del Arzobispado de Santiago.</t>
  </si>
  <si>
    <t>Erigida de acuerdo al Derecho Canónico, según consta en Certificado Nº722/2003, emitido por doña Sara Rodríguez Silva, Notario Eclesiástico del Obispado de Valparaíso, con fecha 17 de noviembre del 2003.</t>
  </si>
  <si>
    <t xml:space="preserve">Superior Provincial Rvdo. Leonardo Santibáñez Martínez 
-Rvdo. Ecónomo Provincial Padre Jorge Rivera Smith   </t>
  </si>
  <si>
    <t xml:space="preserve">Volcán Callaqui Nº 5876, Nuevo Amanecer. La Florida.
</t>
  </si>
  <si>
    <t xml:space="preserve">Fono 2841730
</t>
  </si>
  <si>
    <t>la florida</t>
  </si>
  <si>
    <t xml:space="preserve">Se acompaña Certificado Financiero correspondiente al año 2010, aprobado por el  Subdepartamento de Supervisión Financiera. 
</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</si>
  <si>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</si>
  <si>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</si>
  <si>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</si>
  <si>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Fono 5512226- 8441528
Celular: 09- 77470074</t>
  </si>
  <si>
    <t>Se acompaña Certificado Notarial correspondiente al año 2007, de fecha 08 de julio de 2008, aprobado por la Unidad de Supervisión Financiera Nacional.</t>
  </si>
  <si>
    <t>colina</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</si>
  <si>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</si>
  <si>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</si>
  <si>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</si>
  <si>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Durarán dos años en sus cargos por estatutos.  </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</si>
  <si>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</si>
  <si>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</si>
  <si>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</si>
  <si>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</si>
  <si>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</si>
  <si>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 xml:space="preserve">Presidente:  Jorge Gabriel Marín Miranda </t>
  </si>
  <si>
    <t xml:space="preserve">Sanfuentes N°2.271 Barrancas, Provincia de San Antonio, Región de Valparaíso. </t>
  </si>
  <si>
    <t>san antonio</t>
  </si>
  <si>
    <t>93401: Institución de Asistencia Social</t>
  </si>
  <si>
    <t xml:space="preserve">
Certificado Financiero, correspondiente al año 2011, de fecha 9 de noviembre de 2011, aprobado por el Sub Departamento de Supervisión Financiera Nacional.
</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</si>
  <si>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</si>
  <si>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</si>
  <si>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</si>
  <si>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Durarán TRES años en sus cargos.  </t>
  </si>
  <si>
    <t>amulenpro@gmail.com</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</si>
  <si>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</si>
  <si>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</si>
  <si>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Callao Nº3213, Las Condes.
</t>
  </si>
  <si>
    <t>las condes</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</si>
  <si>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</si>
  <si>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</si>
  <si>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</si>
  <si>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</si>
  <si>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</si>
  <si>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</si>
  <si>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</si>
  <si>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Fono 045-532408</t>
  </si>
  <si>
    <t xml:space="preserve">Aníbal Pinto Nº 550, comuna de Lautaro, IX región
Casilla Nº 29
</t>
  </si>
  <si>
    <t>lautaro</t>
  </si>
  <si>
    <t xml:space="preserve">Se acompaña certificado de antecedentes financieros, ambos correspondientes al año 2014, aprobado por el Subdepartamento de Supervisión Financiera Nacional. </t>
  </si>
  <si>
    <t>Corporación de Asociación de Padres y Amigos de los Autistas V Región.</t>
  </si>
  <si>
    <t xml:space="preserve">Otorgada por Decreto Supremo Nº 492, de fecha 12 de mayo de 1989, del Ministerio de Justicia. </t>
  </si>
  <si>
    <t>Preocuparse en forma integral del problema que plantea la persona autista y propiciar los servicios que cubren toda la vida del inválido.</t>
  </si>
  <si>
    <t>Durarán 2 años en sus cargos.</t>
  </si>
  <si>
    <t xml:space="preserve">Presidenta: Elizabeth Valencia González, </t>
  </si>
  <si>
    <t>Viña del Mar</t>
  </si>
  <si>
    <t xml:space="preserve">Otorgado por Decreto Supremo Nº400, de fecha 19 de abril de 1983, del Ministerio de Justicia.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</si>
  <si>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</si>
  <si>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Gran Avenida Nº 2820, comuna de San Miguel, Región Metropolitana.
</t>
  </si>
  <si>
    <t>san miguel</t>
  </si>
  <si>
    <t xml:space="preserve"> 93401: Institución de Asistencia Social.</t>
  </si>
  <si>
    <t>Otorgada por Decreto Supremo Nº 1187, de fecha 19 de agosto de 1994, del Ministerio de Justicia, publicado en el Diario Oficial el día 13 de septiembre de 1994.</t>
  </si>
  <si>
    <t xml:space="preserve">Desarrollar actividades por el reconocimiento y respeto de los derechos humanos de los niños, niñas y jóvenes, de la mujer y de las minorías étnicas, promoviendo los valores de un desarrollo democrático en un medio ambiente protegido.  </t>
  </si>
  <si>
    <t>Durarán 02 años en sus cargos</t>
  </si>
  <si>
    <t>fonos (02)- 2743150</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</si>
  <si>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</si>
  <si>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</si>
  <si>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</si>
  <si>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</si>
  <si>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</si>
  <si>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</si>
  <si>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 xml:space="preserve">Presidente: Critchan Alejandro Herrera Parra, 
</t>
  </si>
  <si>
    <t xml:space="preserve">luis.echavarria@colaborasalud.cl
</t>
  </si>
  <si>
    <t xml:space="preserve">Huérfano Nº 1044, oficina 905. Santiago.
</t>
  </si>
  <si>
    <t>Fono: 226726181</t>
  </si>
  <si>
    <t>Certificado Financiero correspondiente al año 2015, aprobado por el Departamento de Administración y Finanzas.</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</si>
  <si>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</si>
  <si>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</si>
  <si>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</si>
  <si>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</si>
  <si>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</si>
  <si>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Presidenta: Mireya Astrid Opazo Rojas, </t>
  </si>
  <si>
    <t xml:space="preserve"> ceafit@hotmail.com / ceafit@gmail.com </t>
  </si>
  <si>
    <t xml:space="preserve">Avenida Tucapel Nº 2277, Población San José, comuna de Arica.
</t>
  </si>
  <si>
    <t xml:space="preserve">Fono (58) 245523. 
</t>
  </si>
  <si>
    <t>arica</t>
  </si>
  <si>
    <t>Se acompaña antecedentes Financieros correspondiente al año 2014,  aprobados por el departamento de Administración y Finanzas</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</si>
  <si>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</si>
  <si>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</si>
  <si>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</si>
  <si>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</si>
  <si>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</si>
  <si>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</si>
  <si>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</si>
  <si>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</si>
  <si>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</si>
  <si>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Otorgada por Decreto Supremo Nº 586, de fecha 05 de junio  de 1996, del Ministerio de Justicia.</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</si>
  <si>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</si>
  <si>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Se elegirá cada dos años.</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</si>
  <si>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</si>
  <si>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</si>
  <si>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</si>
  <si>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</si>
  <si>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Cada dos Años.
</t>
  </si>
  <si>
    <t>De 10 de Mayo de 2014 a 10 de Mayo de 2016.</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</si>
  <si>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</si>
  <si>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Presidente: Matías Federico Marchant Reyes, 
Director ejecutivo: Camilo Morales Retamal,
</t>
  </si>
  <si>
    <t xml:space="preserve">directoracasadelcerro@gmail.com 
www.casadelcerro.cl </t>
  </si>
  <si>
    <t xml:space="preserve">Las Margaritas Nº 2360, comuna de Renca, Región Metropolitana.
Calle Los Acebos Nº 3574 , Huamachuco II, Renca.
</t>
  </si>
  <si>
    <t>Fono: 6467819</t>
  </si>
  <si>
    <t>renca</t>
  </si>
  <si>
    <t xml:space="preserve">93401: Institución de Asistencia Social  </t>
  </si>
  <si>
    <t>Se acompaña antecedentes financieros correspondientes al año 2013, aprobado por el Sub Departamento de Supervisión Financiera Nacional.</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</si>
  <si>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</si>
  <si>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</si>
  <si>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</si>
  <si>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</si>
  <si>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</si>
  <si>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</si>
  <si>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</si>
  <si>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</si>
  <si>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</si>
  <si>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Otorgado por Decreto Supremo Nº 13, de fecha 8 de enero de 2003, por el Ministerio de Justicia.  Publicado en el Diario Oficial con fecha 24 de enero de 2003</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</si>
  <si>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</si>
  <si>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</si>
  <si>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</si>
  <si>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</si>
  <si>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</si>
  <si>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</si>
  <si>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</si>
  <si>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</si>
  <si>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</si>
  <si>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</si>
  <si>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</si>
  <si>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</si>
  <si>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 xml:space="preserve">Otorgada por Decreto Supremo Nº 992, de fecha 25 de octubre de 1985, del Ministerio de Justicia, publicado en el Diario Oficial el día 02 de diciembre de 1985. </t>
  </si>
  <si>
    <t>Atender los diversos problemas que puedan afectar a los menores en situación irregular, procurando lograr su desarrollo integral en la comunidad cristiana y en la sociedad</t>
  </si>
  <si>
    <t>: Durarán 02 años en sus cargos</t>
  </si>
  <si>
    <t xml:space="preserve">comunidadjesusniño@hotmail.com
</t>
  </si>
  <si>
    <t xml:space="preserve">fono (41) 227206, </t>
  </si>
  <si>
    <t xml:space="preserve">chillan </t>
  </si>
  <si>
    <t>Otorgada por Decreto Exento  Nº 3782, de fecha 29 de Agosto de  2011, del Ministerio de Justicia.</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</si>
  <si>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</si>
  <si>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2 años. </t>
  </si>
  <si>
    <t xml:space="preserve">Presidente: Rodrigo  Escobar  Olmedo </t>
  </si>
  <si>
    <t>huasco</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</si>
  <si>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</si>
  <si>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</si>
  <si>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</si>
  <si>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</si>
  <si>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</si>
  <si>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</si>
  <si>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</si>
  <si>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 creearica@hotmail.com</t>
  </si>
  <si>
    <t xml:space="preserve">Población Frei, Francisco Bilbao Nº 1519, Arica, 
</t>
  </si>
  <si>
    <t xml:space="preserve">fono (58) 2470009
</t>
  </si>
  <si>
    <t xml:space="preserve">Se acompaña certificado financiero correspondiente al año 2016, y se remite al Subdepartamento de Supervisión Financiera Nacional para aprobación. </t>
  </si>
  <si>
    <t xml:space="preserve">Otorgada por Decreto Exento Nº 31, de fecha 12 de enero de 2004,  por el Ministerio de Justicia.  </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</si>
  <si>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</si>
  <si>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Washington N° 2675, Depto.  702, Antofagasta</t>
  </si>
  <si>
    <t xml:space="preserve">Se acompaña Certificado de antecedentes financieros correspondientes al año 2016, aprobados por el Subdepartamento de Supervisión Financiera. </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</si>
  <si>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</si>
  <si>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</si>
  <si>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Se elegirán cada dos años.</t>
  </si>
  <si>
    <t>chillán</t>
  </si>
  <si>
    <t>Corporación de Derecho Privado, sin fines de lucro.</t>
  </si>
  <si>
    <t xml:space="preserve">Otorgado por Decreto Supremo Nº 1134, de fecha 24 de diciembre de 2001, del Ministerio de Justicia. </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</si>
  <si>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</si>
  <si>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Durarán 2 años en sus cargos, pudiendo ser reelegidos.</t>
  </si>
  <si>
    <t xml:space="preserve">Presidenta:  Jacqueline Roumeau Cresta          </t>
  </si>
  <si>
    <t xml:space="preserve">Lira N° 1652 de Santiago Centro.
</t>
  </si>
  <si>
    <t>Teléfono:  (02) 25558672</t>
  </si>
  <si>
    <t>Corporación de Derecho Público.</t>
  </si>
  <si>
    <t xml:space="preserve">Ley Nº 17.995, de 1981, del Ministerio de Justicia. </t>
  </si>
  <si>
    <t>Asistencia judicial y/o jurídica gratuita a personas de escasos recursos.</t>
  </si>
  <si>
    <t xml:space="preserve">Freire Nº 1220, Concepción, Octava Región. 
</t>
  </si>
  <si>
    <t>concepcion</t>
  </si>
  <si>
    <t>No se acompañan. Aplica Informe Jurídico Nº 09, de  fecha 14 de marzo de 2011 del Departamento Jurídico y Dictamen Nº 070791, de 2009, de la Contraloría General de la República</t>
  </si>
  <si>
    <t>Corporación de Derecho Público</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</si>
  <si>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</si>
  <si>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</si>
  <si>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</si>
  <si>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</si>
  <si>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</si>
  <si>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 dirgen@cajta.cl</t>
  </si>
  <si>
    <t>Fono (57) 532160-  532162</t>
  </si>
  <si>
    <t xml:space="preserve">Sotomayor 728, segundo piso, Iquique, Primera Región.
</t>
  </si>
  <si>
    <t>I</t>
  </si>
  <si>
    <t>iquique</t>
  </si>
  <si>
    <t>No se acompañan. Aplica Informe Jurídico Nº 09, de  fecha 14 de marzo de 2011 del Departamento Jurídico y Dictamen Nº 070791, de 2009, de la Contraloría General de la República.</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</si>
  <si>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</si>
  <si>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</si>
  <si>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</si>
  <si>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</si>
  <si>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</si>
  <si>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 directorageneral@cajval.cl</t>
  </si>
  <si>
    <t xml:space="preserve">Condell Nº 1231, quinto piso, comuna de Valparaíso, Quinta Región.
</t>
  </si>
  <si>
    <t>valpariso</t>
  </si>
  <si>
    <t>V</t>
  </si>
  <si>
    <t>Corporación</t>
  </si>
  <si>
    <t>Constitución Política de la República, artículo 107.</t>
  </si>
  <si>
    <t>Según Ley Orgánica Nº 18.695, artículos 1º al 4º.</t>
  </si>
  <si>
    <t xml:space="preserve">Agustinas Nº 1416, comuna de Santiago, Región Metropolitana
</t>
  </si>
  <si>
    <t>Otorgada por Decreto Exento  Nº 314, de fecha 30  de marzo  de  2001, del Ministerio de Justicia.</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</si>
  <si>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</si>
  <si>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talca</t>
  </si>
  <si>
    <t xml:space="preserve">Corporación de Derecho Privado. </t>
  </si>
  <si>
    <t>Otorgada por Decreto Exento N° 716, de 22 de febrero de 2008, del Ministerio de Justicia y Derechos Humanos.</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</si>
  <si>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</si>
  <si>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</si>
  <si>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</si>
  <si>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vicuña</t>
  </si>
  <si>
    <t xml:space="preserve">93401: Institución de Asistencia Social </t>
  </si>
  <si>
    <t xml:space="preserve">Certificado de Vigencia Folio Nº 500199046275, de fecha 30 de octubre de 2018, del Servicio de Registro Civil e Identificación.
</t>
  </si>
  <si>
    <t>05 años.</t>
  </si>
  <si>
    <t xml:space="preserve">Luz Eliana Alca Turra, </t>
  </si>
  <si>
    <t>Temuco.</t>
  </si>
  <si>
    <t xml:space="preserve">981796585
</t>
  </si>
  <si>
    <t>lucit@gmail.com</t>
  </si>
  <si>
    <t xml:space="preserve">Antecedentes financieros correspondientes al año 2017, aprobados por el Sub Departamento de Supervisión Financiera Nacional. </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</si>
  <si>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</si>
  <si>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</si>
  <si>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</si>
  <si>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</si>
  <si>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</si>
  <si>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</si>
  <si>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</si>
  <si>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Fono (41) 223903</t>
  </si>
  <si>
    <t xml:space="preserve">Castellón Nº 559, comuna de Concepción, Octava Región 
</t>
  </si>
  <si>
    <t>Se acompaña certificado financiero correspondiente al año 2011 y patrimonio y activos año 2011, aprobado por el Sub Departamento de Supervisión Financiera Nacional.</t>
  </si>
  <si>
    <t>Otorgada por Decreto Supremo Nº 1042, de fecha 30 de noviembre de 1984, del Ministerio de Justicia, publicado en el Diario Oficial el día  29 de diciembre de 1984.</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</si>
  <si>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</si>
  <si>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Durarán 02 años en sus cargos. En caso de que no se nombre Asamblea, permanece la que esta nombrada.</t>
  </si>
  <si>
    <t>30 de mayo de 2018</t>
  </si>
  <si>
    <t>Colombia Nº 7742, comuna de La Florida, Región Metropolitana.</t>
  </si>
  <si>
    <t>La Florida</t>
  </si>
  <si>
    <t>Metropolitana</t>
  </si>
  <si>
    <t xml:space="preserve">02) 23280100, </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</si>
  <si>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</si>
  <si>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</si>
  <si>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</si>
  <si>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</si>
  <si>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</si>
  <si>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</si>
  <si>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hogarstalucia2@gmail.com</t>
  </si>
  <si>
    <t>Mulchén Nº 855, comuna de Arica,</t>
  </si>
  <si>
    <t>Arica</t>
  </si>
  <si>
    <t>Se acompaña Certificado Financiero, del mes de noviembre de 2010, correspondiente al año 2009, aprobado por el Sub 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</si>
  <si>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</si>
  <si>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</si>
  <si>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José Miguel Araya Garrido, </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</si>
  <si>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</si>
  <si>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</si>
  <si>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</si>
  <si>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</si>
  <si>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</si>
  <si>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</si>
  <si>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</si>
  <si>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</si>
  <si>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 xml:space="preserve">los angeles </t>
  </si>
  <si>
    <t xml:space="preserve">93401: Institución de Asistencia Social 
</t>
  </si>
  <si>
    <t xml:space="preserve">Se acompaña Certificado de antecedentes financieros correspondientes al año 2017, y se remite al Subdepartamento de Supervisión Financiera Nacional para aprobación. </t>
  </si>
  <si>
    <t>Otorgado por Decreto Exento Nº 1469, de fecha 21 de abril de 2008, del Ministerio de Justicia, publicado en el Diario Oficial el día 25 de abril de 2008.</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</si>
  <si>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</si>
  <si>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Durarán dos años en sus cargos.</t>
  </si>
  <si>
    <t xml:space="preserve">Avenida Lo Barnechea Nº 1250, comuna de Lo Barnechea, Región Metropolitana.
</t>
  </si>
  <si>
    <t>lo barnechea</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</si>
  <si>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</si>
  <si>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</si>
  <si>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</si>
  <si>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</si>
  <si>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</si>
  <si>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</si>
  <si>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</si>
  <si>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paulosexto@entelchile.net 
</t>
  </si>
  <si>
    <t xml:space="preserve">Pasaje Paces de Quillín Nº 59, Villa San Pedro, comuna de San Pedro de la Paz, Octava Región, 
</t>
  </si>
  <si>
    <t>fono (041) 376704.- 2373039</t>
  </si>
  <si>
    <t>san pedro</t>
  </si>
  <si>
    <t xml:space="preserve"> Se acompaña certificado financiero de fecha 22 de noviembre de 2010, correspondiente al año 2009,  aprobado por  el Sub Departamento de Supervisión Financiera Nacional.</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</si>
  <si>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</si>
  <si>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</si>
  <si>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Tres años.</t>
  </si>
  <si>
    <t xml:space="preserve">Santa Isabel Nº 345, Santiago, Región Metropolitana. 
</t>
  </si>
  <si>
    <t>Santiago</t>
  </si>
  <si>
    <t xml:space="preserve">corporacion.central@gmail.com
vilches.jaime@gmail.com
</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</si>
  <si>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</si>
  <si>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</si>
  <si>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</si>
  <si>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</si>
  <si>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</si>
  <si>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</si>
  <si>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</si>
  <si>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 codesi@latinmail.com 
</t>
  </si>
  <si>
    <t xml:space="preserve">Avenida Carlos Oliver  5380, comuna de  Talcahuano .
Octava  Región .
</t>
  </si>
  <si>
    <t>talcahuano</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</si>
  <si>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</si>
  <si>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</si>
  <si>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</si>
  <si>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</si>
  <si>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</si>
  <si>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</si>
  <si>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</si>
  <si>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</si>
  <si>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 cordescavinci2010@gmail.com</t>
  </si>
  <si>
    <t xml:space="preserve">Pasaje Puerto Natales Nº 4016, Población Cardenal Raúl Silva Henríquez, comuna de Arica, Región de Arica y Parinacota.
</t>
  </si>
  <si>
    <t>Teléfono: 058-594380</t>
  </si>
  <si>
    <t>Certificado Financiero, correspondiente al año 2016, de fecha 20 de junio de 2017, aprobada por parte del Subdepartamento de Supervisión Financiera de SENAME.</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</si>
  <si>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</si>
  <si>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</si>
  <si>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</si>
  <si>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</si>
  <si>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</si>
  <si>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</si>
  <si>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</si>
  <si>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 alejandro@covacha.cl </t>
  </si>
  <si>
    <t xml:space="preserve">Rucapedrera Nº 287, comuna de El Quisco, Región de Valparaíso.
</t>
  </si>
  <si>
    <t>Teléfono: (035) 2474371- 56-98412553</t>
  </si>
  <si>
    <t>quisco</t>
  </si>
  <si>
    <t>Se acompaña certificado financiero de fecha 07 de febrero de 2014, correspondiente al año 2012, aprobado por el Sub Departamento de Supervisión Financiera Nacional.</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</si>
  <si>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</si>
  <si>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</si>
  <si>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</si>
  <si>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</si>
  <si>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</si>
  <si>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</si>
  <si>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corporacionarrebolchile@gmail.com </t>
  </si>
  <si>
    <t xml:space="preserve">
Pasaje San Sebastián Nº 1291, San Antonio, Comuna de Temuco.
</t>
  </si>
  <si>
    <t xml:space="preserve">Teléfonos 09-59494588 y 09-53585557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</si>
  <si>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</si>
  <si>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</si>
  <si>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</si>
  <si>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</si>
  <si>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</si>
  <si>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</si>
  <si>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</si>
  <si>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</si>
  <si>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</si>
  <si>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</si>
  <si>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 corporacion.sofini.2012@gmail.com. </t>
  </si>
  <si>
    <t xml:space="preserve">Domicilio Legal: Tarapacá Nº 186, Comuna de Los Andes, Región de Valparaíso.
</t>
  </si>
  <si>
    <t xml:space="preserve">Teléfono: (034) 85955967.
</t>
  </si>
  <si>
    <t>Los Andes</t>
  </si>
  <si>
    <t>Se acompaña Certificado de la Institución correspondiente a antecedentes financieros del año 2011, aprobado por el Subdepartamento de Supervisión Financiera.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</si>
  <si>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</si>
  <si>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</si>
  <si>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</si>
  <si>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</si>
  <si>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</si>
  <si>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</si>
  <si>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</si>
  <si>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derecho.iguales@gmail.com </t>
  </si>
  <si>
    <t xml:space="preserve">Avenida Perú Nº9053, La Florida. Santiago
</t>
  </si>
  <si>
    <t>Teléfono: 02-22819963</t>
  </si>
  <si>
    <t>Se acompaña certificado financiero correspondiente al año 2014, aprobado por el Sub Departamento de Supervisión Financiera Nacional.</t>
  </si>
  <si>
    <t>Otorgada por Decreto Supremo Nº 1109, de 19 de diciembre de 1984, del Ministerio de Justicia.</t>
  </si>
  <si>
    <t>Administrar y operar servicios en las áreas de educación y de atención de menores, elaborar y ejecutar programas de educación, formación profesional, capacitación, rehabilitación y perfeccionamiento.</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</si>
  <si>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</si>
  <si>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Villa Alemana</t>
  </si>
  <si>
    <t>32-2532283</t>
  </si>
  <si>
    <t>cercap@cercap.cl</t>
  </si>
  <si>
    <t>Otorgada por Decreto Supremo Nº 833, de fecha 31 de mayo de 1994, del Ministerio de Justicia, publicado en el Diario Oficial el día 27 de julio de 1994.</t>
  </si>
  <si>
    <t xml:space="preserve">La promoción del desarrollo, especialmente de las personas, famitas, grupos y comunidades que viven en condiciones de pobreza y/o marginalidad.  </t>
  </si>
  <si>
    <t xml:space="preserve">Durarán 01 año en sus cargos.
</t>
  </si>
  <si>
    <t>maipú</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</si>
  <si>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</si>
  <si>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</si>
  <si>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</si>
  <si>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2 años.</t>
  </si>
  <si>
    <t>De 19 de diciembre de 2017 a 19 de diciembre de 2019.</t>
  </si>
  <si>
    <t xml:space="preserve">: cesemprendimiento@gmail.com </t>
  </si>
  <si>
    <t xml:space="preserve">Germán Riesco N° 2081, Arica, región de Arica y Parinacota.
</t>
  </si>
  <si>
    <t>Fono: 58-2327175</t>
  </si>
  <si>
    <t>Certificado Financiero, correspondiente al año 2017, remitido para aprobación del Departamento de Administración y Finanzas.</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</si>
  <si>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</si>
  <si>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</si>
  <si>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</si>
  <si>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</si>
  <si>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</si>
  <si>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</si>
  <si>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</si>
  <si>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</si>
  <si>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</si>
  <si>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Se acompaña ……………..aprobado por la Unidad de Auditoria Interna.</t>
  </si>
  <si>
    <t xml:space="preserve">Otorgada por Decreto Supremo Nº 248, de fecha 07 de febrero de 1990.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</si>
  <si>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</si>
  <si>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Dos años</t>
  </si>
  <si>
    <t xml:space="preserve">Rosa Icarte Muñoz, , María Nicolasa Rodríguez Roco, , y Juan Gabriel Lecaros Trincado, K, quienes pueden actuar de forma conjunta, separada e indistintamente para representar a la Corporación.
</t>
  </si>
  <si>
    <t xml:space="preserve">Población Carlos Condell, Avenida Alejandro Azola Nº 1635, comuna de Arica.
</t>
  </si>
  <si>
    <t xml:space="preserve">Otorgada por Decreto Supremo Nº 972, de fecha 25 de julio de  1990, del Ministerio de Justicia, publicado en el Diario Oficial el día 13 de agosto de 1990.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</si>
  <si>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</si>
  <si>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</si>
  <si>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 xml:space="preserve">Carlos Justiniano Nº 1123, comuna de Providencia, Región Metropolitana.
</t>
  </si>
  <si>
    <t>Providencia</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</si>
  <si>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</si>
  <si>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05 años</t>
  </si>
  <si>
    <t xml:space="preserve">Presidente: 
MARIBEL MARGARITA NIETO ALONSO, 
</t>
  </si>
  <si>
    <t xml:space="preserve">Valparaíso
</t>
  </si>
  <si>
    <t xml:space="preserve">989146291
</t>
  </si>
  <si>
    <t xml:space="preserve">corpai.valparaiso@gmail.com
</t>
  </si>
  <si>
    <t xml:space="preserve">Antecedentes financieros correspondientes al año 2017, aprobados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</si>
  <si>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</si>
  <si>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</si>
  <si>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</si>
  <si>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</si>
  <si>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</si>
  <si>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</si>
  <si>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</si>
  <si>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</si>
  <si>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</si>
  <si>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</si>
  <si>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</si>
  <si>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</si>
  <si>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</si>
  <si>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</si>
  <si>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</si>
  <si>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</si>
  <si>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cerei@ctcinternet.cl</t>
  </si>
  <si>
    <t xml:space="preserve">Suiza Nº01441, Las Naciones, Punta Arenas, Duodécima Región.
</t>
  </si>
  <si>
    <t>Punta Arenas</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</si>
  <si>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</si>
  <si>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</si>
  <si>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</si>
  <si>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</si>
  <si>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</si>
  <si>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</si>
  <si>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</si>
  <si>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XI</t>
  </si>
  <si>
    <t>Coyhaique</t>
  </si>
  <si>
    <t>Se acompaña certificado año 2004, aprobado por la Unidad de Auditoria.</t>
  </si>
  <si>
    <t>Otorgada por Decreto Supremo Nº 55, de fecha 12 de enero de 1994, del Ministerio de Justicia.</t>
  </si>
  <si>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</si>
  <si>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t>
  </si>
  <si>
    <t xml:space="preserve">Avenida Tocopilla Nº 3792, Gustavo Le Peige, ciudad de Calama, Segunda Región  </t>
  </si>
  <si>
    <t>II</t>
  </si>
  <si>
    <t>calama</t>
  </si>
  <si>
    <t xml:space="preserve">Otorgada por Decreto Supremo Nº 1392, de fecha 19 de noviembre de 1991, del Ministerio de Justicia. </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</si>
  <si>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</si>
  <si>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Durarán 03 años en sus cargos.</t>
  </si>
  <si>
    <t xml:space="preserve">Lautaro Nº 2755, comuna de La Pintana, Villa Jorge Yarur Banna, Región Metropolitana.
</t>
  </si>
  <si>
    <t>La Pintana</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</si>
  <si>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</si>
  <si>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</si>
  <si>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 xml:space="preserve">Presidente: Guido Gossens Roell, 
Directora Ejecutiva: Claudia Silvana Pinochet Muñoz, 
</t>
  </si>
  <si>
    <t xml:space="preserve">14 Sur, Pasaje 5 Poniente A, N° 270, ciudad de Talca, Región del Maule.
</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</si>
  <si>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</si>
  <si>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</si>
  <si>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</si>
  <si>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</si>
  <si>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</si>
  <si>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</si>
  <si>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</si>
  <si>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fono 24199468</t>
  </si>
  <si>
    <t>Pedro Aguirre Cerda</t>
  </si>
  <si>
    <t>Se acompaña certificado financiero de fecha 07 de Mayo de 2014, correspondiente al año 2013. Aprobados por el Departamento de Administración y Finazas.</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</si>
  <si>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</si>
  <si>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</si>
  <si>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</si>
  <si>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</si>
  <si>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</si>
  <si>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</si>
  <si>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</si>
  <si>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</si>
  <si>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Peñalolén</t>
  </si>
  <si>
    <t>Se acompaña balance tributario al día 31 de diciembre de 2009, aprobado por el Sub Departamento de Supervisión Financiera Nacional.</t>
  </si>
  <si>
    <t>Otorgado por Decreto Supremo Nº 500, de 18 de mayo de 2003, del Ministerio de Justicia.</t>
  </si>
  <si>
    <t>Su objeto será brindar una atención asistencial al menor sordo en situación irregular; y desarrollar iniciativas para impartir educación diferencial.</t>
  </si>
  <si>
    <t xml:space="preserve">Alicia Cristina Véliz Ilabaca 
</t>
  </si>
  <si>
    <t xml:space="preserve">Willy Brandt N° 107, comuna La Florida, Región Metropolitana,
</t>
  </si>
  <si>
    <t>Otorgada por Decreto Supremo Nº 93, de fecha 23 de enero de 1995, del Ministerio de Justicia, publicado en el Diario Oficial el día 23 de enero de 1995.</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</si>
  <si>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</si>
  <si>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 xml:space="preserve">Venezuela Nº 5950, Lo Hermida, comuna de Peñalolén, Región Metropolitana. 
</t>
  </si>
  <si>
    <t>(02) 2728144- 2716913</t>
  </si>
  <si>
    <t xml:space="preserve">corporación@cristojoven.cl
www.cristojoven.cl 
</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</si>
  <si>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</si>
  <si>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</si>
  <si>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</si>
  <si>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</si>
  <si>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</si>
  <si>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</si>
  <si>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</si>
  <si>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fono (02)  6957005</t>
  </si>
  <si>
    <t xml:space="preserve">Avenida España Nº 46, comuna de Santiago, Región Metropolitana 
</t>
  </si>
  <si>
    <t>secjet@chilesat.net.</t>
  </si>
  <si>
    <t>Se acompaña certificado financiero, correspondiente al año 2013. Aprobados por el Departamento de Administración y Finanzas.</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</si>
  <si>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</si>
  <si>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</si>
  <si>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</si>
  <si>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02 años</t>
  </si>
  <si>
    <t>corp.enbuscadeuncambio@hotmail.com</t>
  </si>
  <si>
    <t xml:space="preserve">Pasaje Agustín Barros N° 1834, Villa María del Valle, ciudad de Linares, Región del Maule
</t>
  </si>
  <si>
    <t>Fono: +569 85973741; +569 78270672</t>
  </si>
  <si>
    <t>linares</t>
  </si>
  <si>
    <t>Otorgada mediante  Inscripción en el Registro Nacional de Personas Jurídicas sin fines de lucro, a cargo del Registro Civil e Identificación; Nº de Inscripción 145131, con fecha 28 de agosto de 2013; al amparo de la Ley Nº 20.500 de 2011.</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</si>
  <si>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</si>
  <si>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Linares. </t>
  </si>
  <si>
    <t xml:space="preserve">
93401: Instituciones de Asistencia Social.
</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</si>
  <si>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</si>
  <si>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</si>
  <si>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</si>
  <si>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Durarán 3años en sus cargos por estatutos</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</si>
  <si>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</si>
  <si>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</si>
  <si>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</si>
  <si>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</si>
  <si>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</si>
  <si>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</si>
  <si>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</si>
  <si>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 corfhu@corfhu.cl
</t>
  </si>
  <si>
    <t xml:space="preserve">Vichuquén N° 251, Comuna de Santiago Centro, Región Metropolitana.
</t>
  </si>
  <si>
    <t>santiago centro</t>
  </si>
  <si>
    <t xml:space="preserve">Se acompaña Balance General Tributario, correspondiente al ejercicio tributario del año 2007, autorizado ante notario público, del 23 de abril de 2008.
</t>
  </si>
  <si>
    <t xml:space="preserve">Otorgada por Decreto Supremo Nº 1027, de fecha 07 de noviembre de 1986, del Ministerio de Justicia, publicado en el Diario Oficial el día 22 de noviembre de 1986. </t>
  </si>
  <si>
    <t>El desarrollo de actividades de prevención y tratamiento, que sirvan para mejorar la atención a los menores en situación irregular en la Cuarta Región.</t>
  </si>
  <si>
    <t xml:space="preserve">Presidente: Francisco León Henríquez Adaros, 
Directora Ejecutiva: María Cristina Meléndez Jiménez,
</t>
  </si>
  <si>
    <t>Coquimbo</t>
  </si>
  <si>
    <t>(51) 2321039</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</si>
  <si>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</si>
  <si>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</si>
  <si>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</si>
  <si>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</si>
  <si>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</si>
  <si>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</si>
  <si>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</si>
  <si>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hopeforchildren@hotmail.es</t>
  </si>
  <si>
    <t xml:space="preserve">Parcela 2, Sector El Suspiro, Comuna de Pelarco. Región del Maule. 
</t>
  </si>
  <si>
    <t>Teléfono: 071-2971044</t>
  </si>
  <si>
    <t xml:space="preserve"> Pelarco</t>
  </si>
  <si>
    <t>Se acompañan antecedentes financieros año 2014, aprobados por el Departamento de Administración y Finanzas.</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</si>
  <si>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</si>
  <si>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</si>
  <si>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Durarán 04 años en sus cargos.</t>
  </si>
  <si>
    <t>fono (71)  2241065</t>
  </si>
  <si>
    <t>Talca</t>
  </si>
  <si>
    <t xml:space="preserve">Decreto Supremo Nº1079, de 04 de noviembre de 1987, del Ministerio de Justicia. </t>
  </si>
  <si>
    <t xml:space="preserve">Dar un hogar, cuidado, atención, educación y alimentación a menores en situación irregular.
</t>
  </si>
  <si>
    <t>Durará un año en sus cargos</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</si>
  <si>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</si>
  <si>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</si>
  <si>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 La Pintana</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</si>
  <si>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</si>
  <si>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</si>
  <si>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</si>
  <si>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 xml:space="preserve">Presidente: Regina Torres Ramírez,
Vicepresidenta: Silvia Cuevas Verdugo, 
Secretario: Alain Araneda Pereira, 
Tesorera: María Luisa Medrano Buchholtz, 
Directora: Carolina Silva Cuevas, 
</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</si>
  <si>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</si>
  <si>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</si>
  <si>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</si>
  <si>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</si>
  <si>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</si>
  <si>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</si>
  <si>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</si>
  <si>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</si>
  <si>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</si>
  <si>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Wendy Isabel Rodríguez Hernandez, 
Vicepresidente: Jeniffer Carolina Hernandez Aracena, 
Secretario: Eliana Cecilia Gaete Leal, 
Tesorera: Silvia Elena Muñoz Vargas, 
</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</si>
  <si>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</si>
  <si>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</si>
  <si>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</si>
  <si>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</si>
  <si>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</si>
  <si>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</si>
  <si>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</si>
  <si>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</si>
  <si>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</si>
  <si>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</si>
  <si>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</si>
  <si>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 corp_latributgte@hotmail.com</t>
  </si>
  <si>
    <t xml:space="preserve">Julio Vranken Nº 2136, Villa Hortensia, comuna de Talagante, Región Metropolitana.
</t>
  </si>
  <si>
    <t>Talagante</t>
  </si>
  <si>
    <t xml:space="preserve">Se acompañan los siguientes antecedentes financieros, aprobados por la Unidad de Auditoria Interna del Servicio:
1.- Certificado de antecedentes financieros Año 2006, autorizado ante notario público, de 23 de marzo de 2007.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</si>
  <si>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</si>
  <si>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</si>
  <si>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</si>
  <si>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</si>
  <si>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</si>
  <si>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</si>
  <si>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</si>
  <si>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contacto@kuyenmapu.cl; kalfu.domo@gmail.com</t>
  </si>
  <si>
    <t xml:space="preserve">Avenida Libertador O´Higgins N° 5307, oficina 419.
</t>
  </si>
  <si>
    <t>Teléfono: (56) 4197411- 08/6005485 – 08/1882480</t>
  </si>
  <si>
    <t xml:space="preserve">Se acompaña Certificado de la Institución, autorizado ante notario público, de 2 de abril de 2008, correspondiente a los antecedentes financieros del año 2007.
</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</si>
  <si>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</si>
  <si>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</si>
  <si>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</si>
  <si>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</si>
  <si>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</si>
  <si>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</si>
  <si>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</si>
  <si>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</si>
  <si>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 xml:space="preserve"> fono 8314923</t>
  </si>
  <si>
    <t xml:space="preserve"> Melipilla</t>
  </si>
  <si>
    <t>Se acompaña certificado financiero de fecha 27 de julio de 2010, correspondiente al año 2009, aprobado por el Sub Departamento de Supervisión Financiera Nacional.</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</si>
  <si>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</si>
  <si>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</si>
  <si>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</si>
  <si>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</si>
  <si>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</si>
  <si>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</si>
  <si>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</si>
  <si>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adchile@ctcinternet.cl</t>
  </si>
  <si>
    <t xml:space="preserve">Calle Esperanza  N° 390, Santiago, Región Metropolitana
</t>
  </si>
  <si>
    <t xml:space="preserve">Fono: 6818221, </t>
  </si>
  <si>
    <t>Se acompaña certificado financiero correspondiente al año 2011, aprobado por el Subdepartamento de Supervisión Financiera Nacional.</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</si>
  <si>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</si>
  <si>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Otorgada por Decreto Exento  Nº 755  de fecha 17  de agosto de 2000 del Ministerio de Justicia.</t>
  </si>
  <si>
    <t>3 años.</t>
  </si>
  <si>
    <t xml:space="preserve">Presidente:  Enrique Villegas Meza 
</t>
  </si>
  <si>
    <t>Arco Iris Nº 1756, Villa Horizonte, Puente Alto, Región Metropolitana.</t>
  </si>
  <si>
    <t>Puente Alto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</si>
  <si>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</si>
  <si>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</si>
  <si>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</si>
  <si>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</si>
  <si>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</si>
  <si>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</si>
  <si>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</si>
  <si>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Concepción</t>
  </si>
  <si>
    <t>Se acompaña certificado notarial de fecha 20 de junio de 2006, aprobado por la Unidad de Auditoria Interna.</t>
  </si>
  <si>
    <t xml:space="preserve">Decreto Supremo Nº 1218, de 30 de noviembre de 1995, del Ministerio de Justicia. </t>
  </si>
  <si>
    <t xml:space="preserve">Representar y promover en forma integral y en todos sus ámbitos, las inquietudes y aspiraciones de los llamados menores de la calle o en la calle, proponiendo soluciones a sus requerimientos, necesidades y problemas.
</t>
  </si>
  <si>
    <t>Duran dos años en sus funciones.</t>
  </si>
  <si>
    <t>Valdivia</t>
  </si>
  <si>
    <t>Otorgada por Decreto Supremo N° 2929, de 15 de septiembre de 1996, por el Ministerio de Justicia.</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</si>
  <si>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</si>
  <si>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Un año en sus cargos.</t>
  </si>
  <si>
    <t xml:space="preserve">Sargento Aldea N° 1041, comuna de Santiago, Región Metropolitana
</t>
  </si>
  <si>
    <t>cormetoficinalegal@gmail.com</t>
  </si>
  <si>
    <t>Otorgada por 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</si>
  <si>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</si>
  <si>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Bremen N° 1316, comuna de Ñuñoa, Región Metropolitana
</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</si>
  <si>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</si>
  <si>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</si>
  <si>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</si>
  <si>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</si>
  <si>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</si>
  <si>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</si>
  <si>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hogardeacogida@terra.cl</t>
  </si>
  <si>
    <t xml:space="preserve">Elena Blanco N° 1145, comuna de Providencia, Región Metropolitana
</t>
  </si>
  <si>
    <t xml:space="preserve">Fono: 2044784. </t>
  </si>
  <si>
    <t>Se acompaña Certificado Financiero de la Institución, correspondiente a los antecedentes del año 2014, Aprobado por el Departamento de Administración y finanzas.</t>
  </si>
  <si>
    <t xml:space="preserve">Decreto Supremo Nº 530, de 26 de junio de 1984, del Ministerio de Justicia. </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</si>
  <si>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</si>
  <si>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Bernardo O´Higgins N° 557,  comuna de Castro, Décima Región 
</t>
  </si>
  <si>
    <t>Castro</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</si>
  <si>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</si>
  <si>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</si>
  <si>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</si>
  <si>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</si>
  <si>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</si>
  <si>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</si>
  <si>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</si>
  <si>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</si>
  <si>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</si>
  <si>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Colina</t>
  </si>
  <si>
    <t xml:space="preserve">Decreto Supremo Nº 1226, de  7 de septiembre de 1981, del Ministerio de Justicia. </t>
  </si>
  <si>
    <t>Administrar y operar servicios en las áreas de educación, salud y atención de menores que haya tomado a su cargo la I. Municipalidad de Conchalí, adoptando las medidas necesarias para su dotación, ampliación y perfeccionamiento.</t>
  </si>
  <si>
    <t xml:space="preserve"> coresam@gmail.com</t>
  </si>
  <si>
    <t xml:space="preserve">Avda. Guanaco N° 2531, Recoleta, Región Metropolitana
</t>
  </si>
  <si>
    <t>Fono: 7307900-7307902,</t>
  </si>
  <si>
    <t>Recoleta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</si>
  <si>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</si>
  <si>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</si>
  <si>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</si>
  <si>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</si>
  <si>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</si>
  <si>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</si>
  <si>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</si>
  <si>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</si>
  <si>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</si>
  <si>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 xml:space="preserve"> Santiago</t>
  </si>
  <si>
    <t>Se acompañan antecedentes financieros año 2013, aprobados por el Departamento de Administración y Finanzas.</t>
  </si>
  <si>
    <t xml:space="preserve">Decreto Supremo Nº 388, de 22 de mayo de 1986, del Ministerio de Justicia. </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</si>
  <si>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</si>
  <si>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</si>
  <si>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</si>
  <si>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</si>
  <si>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Del Consistorial N° 6600,  comuna de Cerro Navia, Región Metropolitana
</t>
  </si>
  <si>
    <t>Cerro Navia</t>
  </si>
  <si>
    <t xml:space="preserve">Decreto Supremo Nº 1034, de 24 de julio de 1981, del Ministerio de Justicia.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</si>
  <si>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</si>
  <si>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</si>
  <si>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</si>
  <si>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</si>
  <si>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</si>
  <si>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</si>
  <si>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 xml:space="preserve">Decreto Supremo Nº 1091, de 25 de noviembre de 1986, del Ministerio de Justicia. </t>
  </si>
  <si>
    <t xml:space="preserve">Administrar y operar servicios en las áreas de educación, salud y atención de menores que haya tomado a su cargo la I. Municipalidad de Los Muermos.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</si>
  <si>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</si>
  <si>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Los Muermos</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</si>
  <si>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</si>
  <si>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</si>
  <si>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</si>
  <si>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</si>
  <si>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</si>
  <si>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</si>
  <si>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</si>
  <si>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Fonos: 6434915-6402525</t>
  </si>
  <si>
    <t>Pudahuel</t>
  </si>
  <si>
    <t>Se acompaña Certificado de la Institución en relación a antecedentes financieros del año 2005, aprobado por la Unidad de Auditoría Interna.</t>
  </si>
  <si>
    <t xml:space="preserve">Decreto Supremo Nº 1312, de 23 de diciembre de 1987, del Ministerio de Justicia.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</si>
  <si>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</si>
  <si>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Avenida Santa Rosa N° 2606, 3° piso, comuna de San Joaquín, Región Metropolitana
</t>
  </si>
  <si>
    <t>San Joaquín</t>
  </si>
  <si>
    <t xml:space="preserve">Corporación de Desarrollo Privado.
</t>
  </si>
  <si>
    <t xml:space="preserve">Otorgado por Decreto Supremo Nº 1376 de 31 de diciembre de 1982, del Ministerio de Justicia.
</t>
  </si>
  <si>
    <t xml:space="preserve">Administrar y operar en las áreas de educación, salud y atención de menores que haya tomado a su cargo la I. Municipalidad de San Vicente de Tagua Tagua adoptando las medidas necesarias para su dotación, ampliación y perfeccionamiento. 
</t>
  </si>
  <si>
    <t xml:space="preserve">Arturo Prat Nº 821, 2º piso, San Vicente de Tagua Tagua, Sexta Región.
</t>
  </si>
  <si>
    <t xml:space="preserve">
Teléfono 072 - 571402 - 572109</t>
  </si>
  <si>
    <t>93401 Institución de Asistencia Social.</t>
  </si>
  <si>
    <t xml:space="preserve">Decreto Supremo Nº 931, de 14 de septiembre de 1982, del Ministerio de Justicia. </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</si>
  <si>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</si>
  <si>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El Presidente de la Corporación, que es el Alcalde, durará mientras esté en ejercicio de funciones. Los Directores durarán dos años en sus cargos.</t>
  </si>
  <si>
    <t xml:space="preserve">Avda. Quinta N° 050, comuna de Villa Alemana, Quinta Región
</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</si>
  <si>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</si>
  <si>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</si>
  <si>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</si>
  <si>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</si>
  <si>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</si>
  <si>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</si>
  <si>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</si>
  <si>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secretaria@cormuquellon.cl</t>
  </si>
  <si>
    <t xml:space="preserve">22 de Mayo N° 230, comuna de Quellón, Región de Los Lagos
</t>
  </si>
  <si>
    <t xml:space="preserve">Fono: 65-681275, </t>
  </si>
  <si>
    <t>Los Lagos</t>
  </si>
  <si>
    <t>Quellón</t>
  </si>
  <si>
    <t>Corporación Municipal de Melipilla para la Educación, Salud., Atención de Menores y Deportes y Recreación</t>
  </si>
  <si>
    <t xml:space="preserve">Decreto Supremo Nº 772, de 4 de agosto de 1982, del Ministerio de Justicia. </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</si>
  <si>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</si>
  <si>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</si>
  <si>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Melipilla,</t>
  </si>
  <si>
    <t xml:space="preserve">Decreto Supremo Nº 639, de 16 de Julio de 1985, del Ministerio de Justicia. </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</si>
  <si>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</si>
  <si>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</si>
  <si>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</si>
  <si>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16 de diciembre de 2014</t>
  </si>
  <si>
    <t xml:space="preserve">Secretario General y Representante Legal: Cristian Eduardo Olea Azar,
</t>
  </si>
  <si>
    <t>Avenida Oriental  N°6958, comuna de Peñalolén, ciudad de Santiago.</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</si>
  <si>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</si>
  <si>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</si>
  <si>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</si>
  <si>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</si>
  <si>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</si>
  <si>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</si>
  <si>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</si>
  <si>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</si>
  <si>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 xml:space="preserve"> Punta Arenas</t>
  </si>
  <si>
    <t>Se acompaña certificado financiero de la Institución correspondientes al año 2015, remitido para aprobación al Subdepartamento de Supervisión Nacional.</t>
  </si>
  <si>
    <t>Otorgado por Decreto Supremo Nº 787, de fecha 11 de agosto de 1982, por el Ministerio de Justicia.</t>
  </si>
  <si>
    <t xml:space="preserve">Administrar y operar servicios en el área de atención de menores que haya tomado a su cargo la I. Municipalidad de San Fernando, adoptando las medidas necesarias para su dotación, ampliación y perfeccionamiento.   </t>
  </si>
  <si>
    <t xml:space="preserve">Certificado de Vigencia Nº 17, del 16 de septiembre del 2005, del Ministerio de Justicia.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</si>
  <si>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</si>
  <si>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</si>
  <si>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</si>
  <si>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</si>
  <si>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</si>
  <si>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</si>
  <si>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</si>
  <si>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</si>
  <si>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</si>
  <si>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</si>
  <si>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</si>
  <si>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</si>
  <si>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</si>
  <si>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</si>
  <si>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</si>
  <si>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</si>
  <si>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</si>
  <si>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</si>
  <si>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</si>
  <si>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</si>
  <si>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</si>
  <si>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</si>
  <si>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</si>
  <si>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</si>
  <si>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</si>
  <si>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Quilpué</t>
  </si>
  <si>
    <t>Se acompaña Certificado de la Institución, correspondiente al año 2007, aprobado por la Unidad de Supervisión Financiera Nacional.</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</si>
  <si>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</si>
  <si>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</si>
  <si>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</si>
  <si>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</si>
  <si>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</si>
  <si>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</si>
  <si>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</si>
  <si>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</si>
  <si>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</si>
  <si>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</si>
  <si>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</si>
  <si>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</si>
  <si>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</si>
  <si>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</si>
  <si>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</si>
  <si>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</si>
  <si>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</si>
  <si>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</si>
  <si>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</si>
  <si>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</si>
  <si>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 xml:space="preserve">Otorgada por Decreto Supremo N° 1803, de fecha 11 de mayo de 2004, del Ministerio de Justicia.
</t>
  </si>
  <si>
    <t xml:space="preserve">Fundación y mantenimiento de obras de beneficencia y educación al servicio de los más postergados, principalmente de los niños que han abandonado sus estudios formales o están en peligro de hacerlo. </t>
  </si>
  <si>
    <t>: 2 años en sus cargos.</t>
  </si>
  <si>
    <t xml:space="preserve">Avenida Licantén S/N, Población Aguas Negras, comuna de Curicó, Región del Maule.
</t>
  </si>
  <si>
    <t>Maule</t>
  </si>
  <si>
    <t>Curicó</t>
  </si>
  <si>
    <t xml:space="preserve">75-325297, 
</t>
  </si>
  <si>
    <t xml:space="preserve">Decreto Supremo Nº2440, de 23 de abril de 1951, del Ministerio de Justicia. </t>
  </si>
  <si>
    <t>Organizar un establecimiento que permita recoger a los niños huérfanos y desamparados, educándoles y en lo posible, procurándoles una profesión; recoger a los ancianos e inválidos, a fin de proporcionarles habitación y sustento.</t>
  </si>
  <si>
    <t xml:space="preserve">DIRECTORIO:
Presidente: R.P. Silvano Poletto Goldin, 
Vicepresidente: Eugenio Landaeta Avendaño, 
Secretaria: Silvia Huguette Negri Chiorrini,
Tesorera: Silvana Carla Scapini Sánchez, 
Directoras: 
Teresa Matilde Ferrario Bozzo, 
María Gloria  Palma Costabal, 
Concepción Sánchez Alonso, 
</t>
  </si>
  <si>
    <t xml:space="preserve">5 años, pudiendo ser reelegidos indefinidamente.
</t>
  </si>
  <si>
    <t xml:space="preserve">23 de abril de 2018, según acta de asamblea de socios reducida a escritura pública con fecha 16 de mayo de 2018, ante don Humberto Quezada Moreno, Notario Público Titular de la Vigésimo Sexta Notaría de Santiago.
</t>
  </si>
  <si>
    <t xml:space="preserve">R.P. Silvano Poletto Goldin, , y a R.P. Jorge Álvaro Poblete Escobedo, para que, cada uno singularmente o en conjunto, anteponiendo su firma el nombre de la corporación, la obligue y represente. 
</t>
  </si>
  <si>
    <t>: hogarsanricardo@gmail.com</t>
  </si>
  <si>
    <t xml:space="preserve">Panamericana Norte Km. 25, Batuco, Lampa, Región Metropolitana
</t>
  </si>
  <si>
    <t>F. 7331581</t>
  </si>
  <si>
    <t>Lampa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</si>
  <si>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</si>
  <si>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</si>
  <si>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</si>
  <si>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</si>
  <si>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</si>
  <si>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</si>
  <si>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</si>
  <si>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</si>
  <si>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</si>
  <si>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</si>
  <si>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</si>
  <si>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</si>
  <si>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</si>
  <si>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</si>
  <si>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</si>
  <si>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</si>
  <si>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</si>
  <si>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</si>
  <si>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</si>
  <si>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</si>
  <si>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</si>
  <si>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</si>
  <si>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</si>
  <si>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</si>
  <si>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</si>
  <si>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</si>
  <si>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 cordes_26@yahoo.cl </t>
  </si>
  <si>
    <t>Teléfono: 91828624</t>
  </si>
  <si>
    <t>Quirihue</t>
  </si>
  <si>
    <t>Se acompaña certificado financiero de fecha 21 de Julio de 2014, correspondiente al año 2013, aprobado por el Sub Departamento de Supervisión Financiera Nacional.</t>
  </si>
  <si>
    <t>Inscripción N°216982 de fecha 13 de febrero de 2016, del Registro de Personas Jurídicas, del Servicio de Registro Civil e Identificación.</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</si>
  <si>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</si>
  <si>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 xml:space="preserve">Representante legal: Amara Sonia Galvez Pujado,
</t>
  </si>
  <si>
    <t xml:space="preserve">Julio Echeverria Nº 260, Salamanca. Región de Coquimbo. 
</t>
  </si>
  <si>
    <t xml:space="preserve"> Salamanca</t>
  </si>
  <si>
    <t xml:space="preserve"> amara.galvez@hotmail.com</t>
  </si>
  <si>
    <t>Otorgada por Decreto Supremo N° 1298, de 8 de noviembre de 1993, del Ministerio de Justicia.</t>
  </si>
  <si>
    <t xml:space="preserve">Promover, coordinar, implementar y ejecutar acciones dirigidas a la atención y protección de niños/as víctimas de maltrato.
</t>
  </si>
  <si>
    <t>Un año en sus cargos, pudiendo ser reelegidos indefinidamente</t>
  </si>
  <si>
    <t xml:space="preserve">O’Higgins # 445 oficina 501, Concepción, Región del Biobío.
</t>
  </si>
  <si>
    <t>Fono: 41-2247078</t>
  </si>
  <si>
    <t xml:space="preserve"> Biobío.</t>
  </si>
  <si>
    <t xml:space="preserve">Difundir la importancia de los problemas relativos a la nutrición y alimentación, especialmente la de los niños y divulgar el resultado de las investigaciones que aportan soluciones.
</t>
  </si>
  <si>
    <t>Decreto Supremo Nº643, de 03 de junio de 1974, del Ministerio de Justicia, e inscrita en el Directorio de Personas Jurídicas Sin Fines de Lucro con fecha 31 de enero de 2013, bajo el Nº 9217.</t>
  </si>
  <si>
    <t>Los Directores durarán un año en sus cargos. Sus miembros podrán ser reelegidos.</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</si>
  <si>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</si>
  <si>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 xml:space="preserve">19 de Agosto de 2013.
</t>
  </si>
  <si>
    <t xml:space="preserve">Presidente: Fernando Monckeberg Barros,  
Vicepresidente Ejecutivo: Patricio Silva Rojas, 
Cada uno puede actuar individualmente.
Director Ejecutivo: Tito Pizarro Quevedo; 
</t>
  </si>
  <si>
    <t>conin@conin.cl</t>
  </si>
  <si>
    <t xml:space="preserve">Pedro de Valdivia N° 1880, comuna de Providencia, Región Metropolitana
</t>
  </si>
  <si>
    <t>F. (56-2) 3415828/4810550</t>
  </si>
  <si>
    <t>Se acompaña certificado financiero correspondiente al año 2013, aprobado por el Subdepartamento de Supervisión Financiera Nacional.</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</si>
  <si>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</si>
  <si>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</si>
  <si>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</si>
  <si>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</si>
  <si>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</si>
  <si>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</si>
  <si>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</si>
  <si>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</si>
  <si>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</si>
  <si>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</si>
  <si>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Asistencia, protección, orientación, capacitación y rehabilitación de menores en situación irregular y/o con desajustes conductuales.</t>
  </si>
  <si>
    <t xml:space="preserve">Anual. Reelección indefinida.
</t>
  </si>
  <si>
    <t xml:space="preserve">promesidireccion@gmail.com
dierccion@promesi.cl
</t>
  </si>
  <si>
    <t xml:space="preserve">Los Cerezos N° 91, comuna de Ñuñoa, Región Metropolitana.
</t>
  </si>
  <si>
    <t xml:space="preserve"> Ñuñoa</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</si>
  <si>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</si>
  <si>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</si>
  <si>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</si>
  <si>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</si>
  <si>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</si>
  <si>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</si>
  <si>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</si>
  <si>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</si>
  <si>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</si>
  <si>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</si>
  <si>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Otorgada por Decreto Exento N° 1297, de 14 de octubre de 1977, modificado por Decreto Exento N° 199, ambos del Ministerio de Justicia.</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</si>
  <si>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</si>
  <si>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 xml:space="preserve">Presidente: Ermes Andrade Barría,
</t>
  </si>
  <si>
    <t>Temuco</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</si>
  <si>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</si>
  <si>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</si>
  <si>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</si>
  <si>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</si>
  <si>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</si>
  <si>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jundep04@entelchile.net
http://www.jundep.cl</t>
  </si>
  <si>
    <t xml:space="preserve">Fanor Velasco Nº 27, Santiago Centro
Región Metropolitana
Matta 218, comuna de La Serena, IV Región.
</t>
  </si>
  <si>
    <t>Santiago Centro, La Serena</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</si>
  <si>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</si>
  <si>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 xml:space="preserve">Decreto Supremo Nº3328, de 18 de octubre de 2005, del Ministerio de Justicia.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</si>
  <si>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</si>
  <si>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Durarán dos años en sus cargos. </t>
  </si>
  <si>
    <t xml:space="preserve">Presidente: Guillermo Montecinos Rojas,  
</t>
  </si>
  <si>
    <t xml:space="preserve"> prodelquinta@yahoo.es</t>
  </si>
  <si>
    <t xml:space="preserve">4 Oriente Nº 143, comuna de Viña del Mar, Quinta Región. 
</t>
  </si>
  <si>
    <t xml:space="preserve">Decreto Supremo Nº853, de 24 de agosto de 1995, del Ministerio de Justicia. </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</si>
  <si>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</si>
  <si>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</si>
  <si>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 xml:space="preserve">:corporación@chasqui.cl
</t>
  </si>
  <si>
    <t xml:space="preserve">F: 9183032, </t>
  </si>
  <si>
    <t xml:space="preserve"> San Bernardo</t>
  </si>
  <si>
    <t xml:space="preserve">Decreto Supremo Nº501, de 14 de abril de 1992, del Ministerio de Justicia. </t>
  </si>
  <si>
    <t>Certificado de Vigencia Nº 17175, de 12 de Julio de 2012, del Ministerio de Justicia.</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</si>
  <si>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</si>
  <si>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 piie@academia.cl</t>
  </si>
  <si>
    <t xml:space="preserve">Dalmacia N° 1267, comuna de Providencia, Región  Metropolitana
</t>
  </si>
  <si>
    <t>F: 2096644,</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</si>
  <si>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</si>
  <si>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</si>
  <si>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</si>
  <si>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</si>
  <si>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</si>
  <si>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</si>
  <si>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</si>
  <si>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lacaleta@lacaleta.cl</t>
  </si>
  <si>
    <t xml:space="preserve">Barnechea  N° 322, comuna de Independencia, Santiago, Región Metropolitana
</t>
  </si>
  <si>
    <t>Fono: 7779038</t>
  </si>
  <si>
    <t>Independencia</t>
  </si>
  <si>
    <t xml:space="preserve">Se acompaña Certificado Financiero, correspondiente al año 2015, aprobado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</si>
  <si>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</si>
  <si>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</si>
  <si>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</si>
  <si>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</si>
  <si>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5 años</t>
  </si>
  <si>
    <t xml:space="preserve">12 de Septiembre de 2015. </t>
  </si>
  <si>
    <t xml:space="preserve"> Doña Adriana Veronica Tapia Moya
</t>
  </si>
  <si>
    <t xml:space="preserve"> hogardeacogida@gmail.com</t>
  </si>
  <si>
    <t xml:space="preserve">Pasaje Hernando de Magallanes N°1866, casa C, Las Condes, Santiago, región Metropolitana.
</t>
  </si>
  <si>
    <t>Fono: 02-9819748 / 09-982687049</t>
  </si>
  <si>
    <t>Las Condes</t>
  </si>
  <si>
    <t>Certificado Financiero de fecha 24 de noviembre de 2015, correspondiente al año 2015, aprobado por el Departamento de Administración y Finanzas.</t>
  </si>
  <si>
    <t xml:space="preserve">Corporación </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</si>
  <si>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</si>
  <si>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</si>
  <si>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Durarán 5 años* en sus cargos, pudiendo ser reelegidos.
(*hay reforma de estatutos)
</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</si>
  <si>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</si>
  <si>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</si>
  <si>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Copiapo</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</si>
  <si>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</si>
  <si>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</si>
  <si>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</si>
  <si>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</si>
  <si>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</si>
  <si>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</si>
  <si>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</si>
  <si>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 sansedej@entelchile.net
rmmaluenda@entelchile.net</t>
  </si>
  <si>
    <t xml:space="preserve">Calle Cabo Arestey N° 2464, comuna de Santiago, Región Metropolitana
</t>
  </si>
  <si>
    <t>F. 6728444-6979008,</t>
  </si>
  <si>
    <t>Se acompaña certificado de antecedentes financieros, correspondientes al año 2016, aprobado por el Departamento de Administración y finanzas.</t>
  </si>
  <si>
    <t xml:space="preserve">Decreto Supremo Nº 1472, de 03 de noviembre de 1992, del Ministerio de Justicia. </t>
  </si>
  <si>
    <t>Formación, promoción, cooperación y prestación de servicios para el desarrollo económico, social, cultural y espiritual de la comunidad, en el área de los derechos humanos del niño, entre otras.</t>
  </si>
  <si>
    <t xml:space="preserve">Patricio Marcelo Labra Guzmán, 
</t>
  </si>
  <si>
    <t xml:space="preserve">Calle Orella N° 1015, comuna y ciudad de Valparaíso, Quinta Región  
</t>
  </si>
  <si>
    <t>serpaj@serpajchile.cl</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</si>
  <si>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</si>
  <si>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</si>
  <si>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</si>
  <si>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</si>
  <si>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</si>
  <si>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</si>
  <si>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</si>
  <si>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</si>
  <si>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</si>
  <si>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</si>
  <si>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</si>
  <si>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</si>
  <si>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</si>
  <si>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</si>
  <si>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</si>
  <si>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</si>
  <si>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 info@tourmarginal.cl</t>
  </si>
  <si>
    <t xml:space="preserve">Rogelio Ugarte Nº 1585, ciudad de Santiago, Región Metropolitana.
</t>
  </si>
  <si>
    <t>Teléfono: (02) 5560897</t>
  </si>
  <si>
    <t>Se acompaña certificado financiero, correspondiente al año 2007, de fecha 04 de julio de 2008, y documentos financieros aprobados por la Unidad de Supervisión Financiera.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</si>
  <si>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</si>
  <si>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</si>
  <si>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</si>
  <si>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</si>
  <si>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</si>
  <si>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</si>
  <si>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</si>
  <si>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 xml:space="preserve">cabellocaroca@gmail.com
</t>
  </si>
  <si>
    <t>75-238-12-34</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</si>
  <si>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</si>
  <si>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</si>
  <si>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</si>
  <si>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</si>
  <si>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</si>
  <si>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</si>
  <si>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</si>
  <si>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</si>
  <si>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</si>
  <si>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</si>
  <si>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</si>
  <si>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</si>
  <si>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Persona jurídica regida por la Ley N° 3.924.</t>
  </si>
  <si>
    <t>Otorgada por la Ley N° 3.924.</t>
  </si>
  <si>
    <t xml:space="preserve">Mejoramiento de la salud pública, educación higiénica, asistencia y bienestar social y sanitario, y al alivio del sufrimiento humano.
</t>
  </si>
  <si>
    <t xml:space="preserve">Avda. Santa María 0150, comuna de Providencia, Región Metropolitana.
</t>
  </si>
  <si>
    <t>Fundación de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</si>
  <si>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</si>
  <si>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</si>
  <si>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</si>
  <si>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</si>
  <si>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3 años</t>
  </si>
  <si>
    <t>Desde el 11 de junio de 2013- al 11 de junio de 2016</t>
  </si>
  <si>
    <t xml:space="preserve">Juan Luis Martínez Mardones, RUT Nº 16.360.008-0
</t>
  </si>
  <si>
    <t>contacto@fadn.cl
www.fadn.cl</t>
  </si>
  <si>
    <t xml:space="preserve">Paseo Phillips Nº 16, 5to piso, oficina i, comuna y ciudad de Santiago. 
</t>
  </si>
  <si>
    <t>Fono: 232026151</t>
  </si>
  <si>
    <t>Se acompaña Certificado Financiero  año 2015, aprobado por el Subdepartamento de Supervisión Financiera Nacional.</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</si>
  <si>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</si>
  <si>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</si>
  <si>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</si>
  <si>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</si>
  <si>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</si>
  <si>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</si>
  <si>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</si>
  <si>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</si>
  <si>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</si>
  <si>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La Serena</t>
  </si>
  <si>
    <t>512271300- 90860856</t>
  </si>
  <si>
    <t>directorio@accionparalainfancia.cl</t>
  </si>
  <si>
    <t>93401: Instituciones de asistencia social.</t>
  </si>
  <si>
    <t>Certificado de antecedentes financieros correspondientes al año 2017, aprobado por el  Subdepartamento de Supervisión  Nacional.</t>
  </si>
  <si>
    <t xml:space="preserve">Inscripción N° 190942, de fecha 24 de enero de 2015. </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</si>
  <si>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</si>
  <si>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Durarán 3 años en sus cargos. </t>
  </si>
  <si>
    <t xml:space="preserve">Presidente: 
Adelaida del Carmen Escalona Pino, 
</t>
  </si>
  <si>
    <t>Circunvalación Oriente N° 2299, Condominio Convento 3, comuna de San Felipe, Región de Valparaíso.</t>
  </si>
  <si>
    <t>San Felipe</t>
  </si>
  <si>
    <t>fundacionaconcaguamujer@gmail.com</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</si>
  <si>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</si>
  <si>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</si>
  <si>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</si>
  <si>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</si>
  <si>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</si>
  <si>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</si>
  <si>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</si>
  <si>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silvananavarrete@anarchile.cl </t>
  </si>
  <si>
    <t xml:space="preserve">La Aurora Nº1015, Comuna de Vitacura, Región Metropolitana.
</t>
  </si>
  <si>
    <t>Teléfono: 83232712/23420785</t>
  </si>
  <si>
    <t>Vitacura</t>
  </si>
  <si>
    <t>Se acompaña Certificado Financiero  año 2014, aprobado por la Unidad de Supervisión Financiera Nacional.</t>
  </si>
  <si>
    <t>Otorgada por Decreto Supremo N° 3213, de 29 de noviembre de 1927, por el Ministerio de Justicia.</t>
  </si>
  <si>
    <t>Certificado de Vigencia emitido por el Servicio de Registro Civil e Identificación, Folio 500183209071, del 21 de mayo de 2018.</t>
  </si>
  <si>
    <t xml:space="preserve">: Indefinida. </t>
  </si>
  <si>
    <t xml:space="preserve"> hogarsrn@yahoo.es
</t>
  </si>
  <si>
    <t xml:space="preserve">San Martín N° 570, comuna de Curicó, Séptima Región
</t>
  </si>
  <si>
    <t>Fono: 75-2-312621,</t>
  </si>
  <si>
    <t xml:space="preserve"> Curicó</t>
  </si>
  <si>
    <t xml:space="preserve">Se acompaña certificado de antecedentes financieros, correspondiente al año 2017, aprobado por el Subdepartamento de Supervisión Financiera Nacional, para su aprobación. </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</si>
  <si>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</si>
  <si>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</si>
  <si>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</si>
  <si>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</si>
  <si>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</si>
  <si>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</si>
  <si>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</si>
  <si>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 xml:space="preserve"> Temuco</t>
  </si>
  <si>
    <t>Se acompaña Certificado financiero año 2004, aprobado por la Unidad de Auditoría.</t>
  </si>
  <si>
    <t>Fundación de derecho privado</t>
  </si>
  <si>
    <t xml:space="preserve">Decreto Nº 1427, de fecha 27 de noviembre de 1991, del Ministerio de Justicia.
</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</si>
  <si>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</si>
  <si>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Cuatro años</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</si>
  <si>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</si>
  <si>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</si>
  <si>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</si>
  <si>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</si>
  <si>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</si>
  <si>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</si>
  <si>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</si>
  <si>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</si>
  <si>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</si>
  <si>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</si>
  <si>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de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</si>
  <si>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</si>
  <si>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</si>
  <si>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</si>
  <si>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</si>
  <si>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</si>
  <si>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 proyectoesperanza@gmail.com
</t>
  </si>
  <si>
    <t xml:space="preserve">Baquedano N° 140, Rancagua.
</t>
  </si>
  <si>
    <t>Rancagua.</t>
  </si>
  <si>
    <t>Se acompaña Certificado y Balance Tributario, ambos correspondientes al año 2012, aprobados por el Subdepartamento de Supervisión  Financiera Nacional.</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</si>
  <si>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</si>
  <si>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</si>
  <si>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</si>
  <si>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</si>
  <si>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</si>
  <si>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</si>
  <si>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</si>
  <si>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</si>
  <si>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</si>
  <si>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Santiago.</t>
  </si>
  <si>
    <t>Se acompaña Certificado Financiero año 2009, aprobado por el Subdepartamento de  Supervisión Financiera Nacional.</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</si>
  <si>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</si>
  <si>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</si>
  <si>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</si>
  <si>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</si>
  <si>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</si>
  <si>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</si>
  <si>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</si>
  <si>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</si>
  <si>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</si>
  <si>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Villarrica</t>
  </si>
  <si>
    <t>Se acompaña Certificado Financiero de la Institución correspondiente al año 2009, aprobado por la Unidad de Supervisión Financiera.</t>
  </si>
  <si>
    <t xml:space="preserve">Canon 114-1 del Código de Derecho Canónico y Decreto Episcopal N° 27, de 30 de noviembre de 1994, emitido por el Obispo de Linares, Monseñor Carlos Camus Larenas. </t>
  </si>
  <si>
    <t xml:space="preserve">Promover y coordinar las obras de caridad y solidaridad cristiana, y la defensa y promoción de la vida a través de un servicio efectivo a las personas y el fortalecimiento de la familia como eje central de la sociedad.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</si>
  <si>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</si>
  <si>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Linares</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</si>
  <si>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</si>
  <si>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</si>
  <si>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</si>
  <si>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</si>
  <si>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</si>
  <si>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</si>
  <si>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</si>
  <si>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</si>
  <si>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</si>
  <si>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</si>
  <si>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 xml:space="preserve">Decreto Supremo Nº 372, de 31 de marzo de 2003, del Ministerio de Justicia. </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</si>
  <si>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</si>
  <si>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</si>
  <si>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t xml:space="preserve">parras@terra.cl    residencialaspasrras@gmail.com
</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</si>
  <si>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</si>
  <si>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</si>
  <si>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</si>
  <si>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</si>
  <si>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</si>
  <si>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</si>
  <si>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</si>
  <si>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cenlavi@gmail.com</t>
  </si>
  <si>
    <t xml:space="preserve">Manuel Plaza N° 440, Población Villa Olímpica, comuna y ciudad de Puerto Montt, Décima Región. 
</t>
  </si>
  <si>
    <t xml:space="preserve">Fono 2264705 </t>
  </si>
  <si>
    <t>Puerto Montt</t>
  </si>
  <si>
    <t>Certificado Financiero correspondiente a año 2014, aprobado por el SubDepartamento de Supervisión Financiera Nacional.</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</si>
  <si>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</si>
  <si>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</si>
  <si>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</si>
  <si>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</si>
  <si>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</si>
  <si>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</si>
  <si>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</si>
  <si>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</si>
  <si>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</si>
  <si>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</si>
  <si>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</si>
  <si>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</si>
  <si>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</si>
  <si>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</si>
  <si>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</si>
  <si>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</si>
  <si>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</si>
  <si>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</si>
  <si>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</si>
  <si>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</si>
  <si>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</si>
  <si>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Fundación  de Derecho Privado</t>
  </si>
  <si>
    <t>Otorgada mediante Decreto Supremo  N°1144 de fecha 12 de abril de 1966.</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</si>
  <si>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</si>
  <si>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 xml:space="preserve">Calle del Arzobispo N° 0621, Providencia. </t>
  </si>
  <si>
    <t xml:space="preserve">Fono 22 235 3416.  </t>
  </si>
  <si>
    <t>Providencia.</t>
  </si>
  <si>
    <t xml:space="preserve">Otorgada por Decreto Supremo Nº 668, de 03  de mayo de 1979, del Ministerio de Justicia. </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</si>
  <si>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</si>
  <si>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Gerente: Jorge Miguel Brito Obreque, 
</t>
  </si>
  <si>
    <t>dirección@crate.cl</t>
  </si>
  <si>
    <t xml:space="preserve">1 norte n° 550, 4to piso, Talca, Región del Maule
</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</si>
  <si>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</si>
  <si>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</si>
  <si>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 xml:space="preserve">Durarán 2 años en sus funciones. </t>
  </si>
  <si>
    <t xml:space="preserve">Costanera Sur N° 8710-A, comuna de Cerro Navia, Región Metropolitana.
</t>
  </si>
  <si>
    <t xml:space="preserve">F. 6691541, </t>
  </si>
  <si>
    <t>Otorgada por Decreto Supremo N° 1135, de 13 de diciembre de 1985, por el Ministerio de Justicia.</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</si>
  <si>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</si>
  <si>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3 AÑOS</t>
  </si>
  <si>
    <t xml:space="preserve">Presidente: José Gabriel Aldea Salazar, 
Directora Ejecutiva: Alejandra Cecilia Ramírez Lema, 
</t>
  </si>
  <si>
    <t>: fadop@ctcinternet.cl</t>
  </si>
  <si>
    <t xml:space="preserve">Viña del Mar N° 050, comuna de Providencia, Región Metropolitana
</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</si>
  <si>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</si>
  <si>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</si>
  <si>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 xml:space="preserve">Padre José Teodoro Cartes Gómez 
</t>
  </si>
  <si>
    <t xml:space="preserve"> administracion@fundacioncdn.cl</t>
  </si>
  <si>
    <t>Hualpen</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</si>
  <si>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</si>
  <si>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</si>
  <si>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xml:space="preserve">Paseo Pdte. Errázuriz Echaurren N° 2631, 5° piso, comuna de Providencia, Santiago, Región Metropolitana.
</t>
  </si>
  <si>
    <t>228737900 - 228737980</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</si>
  <si>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</si>
  <si>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
  </si>
  <si>
    <t xml:space="preserve">Paseo Phillips Nº 16, piso 4, oficina X, comuna de Santiago, Región Metropolitana.
</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</si>
  <si>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</si>
  <si>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</si>
  <si>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</si>
  <si>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</si>
  <si>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4 años</t>
  </si>
  <si>
    <t>Desde el 29 de diciembre de 2014- al 29 de diciembre de 2018.</t>
  </si>
  <si>
    <t xml:space="preserve">Víctor Francisco Aguilera Vásquez 
</t>
  </si>
  <si>
    <t xml:space="preserve">Contacto@fcf.cl
</t>
  </si>
  <si>
    <t xml:space="preserve">Londres Nº 50, Santiago. Región Metropolitana.
</t>
  </si>
  <si>
    <t xml:space="preserve">Fono: 23476015 – 26381171
</t>
  </si>
  <si>
    <t>Se acompaña Certificado Financiero  año 2014, aprobado por el Subdepartamento de Supervisión Financiera Nacional.</t>
  </si>
  <si>
    <t xml:space="preserve">Registro Nacional de Personas Jurídicas Nº860, del Servicio de Registro Civil e Identificación.
Fecha de concesión de Personalidad Jurídica: 19 de julio de 2012.
</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</si>
  <si>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</si>
  <si>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 xml:space="preserve">Dos años </t>
  </si>
  <si>
    <t xml:space="preserve">Carmen Gloria Hidalgo Belmar 
</t>
  </si>
  <si>
    <t xml:space="preserve">: dirección@fundacioncreseres.cl </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</si>
  <si>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</si>
  <si>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</si>
  <si>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</si>
  <si>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</si>
  <si>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</si>
  <si>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</si>
  <si>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</si>
  <si>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</si>
  <si>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</si>
  <si>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</si>
  <si>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 xml:space="preserve">Curacaví
</t>
  </si>
  <si>
    <t xml:space="preserve">Antecedentes financieros correspondientes al año 2016, aprobados por el Departamento de Administración y Finanzas.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</si>
  <si>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</si>
  <si>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</si>
  <si>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</si>
  <si>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</si>
  <si>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</si>
  <si>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</si>
  <si>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cruzada@cruzadacristiana.cl</t>
  </si>
  <si>
    <t xml:space="preserve">Osvaldo Silva Castellón 211-A
Antofagasta
Región de Antofagasta
</t>
  </si>
  <si>
    <t>Fono: 995791167</t>
  </si>
  <si>
    <t>Antofagasta</t>
  </si>
  <si>
    <t>Certificado Financiero de fecha 30 de Diciembre  2014, correspondiente al año 2014, aprobado por el Departamento de Administración y Finanzas.</t>
  </si>
  <si>
    <t xml:space="preserve">Decreto Supremo Nº 213, de 17 de febrero de 1975, del Ministerio de Justicia. </t>
  </si>
  <si>
    <t xml:space="preserve">Propender al desarrollo integral de los niños intelectualmente limitados hasta su incorporación a la vida del trabajo.
</t>
  </si>
  <si>
    <t>Duran dos años en sus funciones. Renovación parcial anual de tres directores</t>
  </si>
  <si>
    <t xml:space="preserve">Julio Prado N° 1761, comuna de Ñuñoa, Región Metropolitana
</t>
  </si>
  <si>
    <t>Ñuñoa</t>
  </si>
  <si>
    <t xml:space="preserve">4768500
</t>
  </si>
  <si>
    <t xml:space="preserve">gerenciageneral@coanil.cl
</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</si>
  <si>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</si>
  <si>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</si>
  <si>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</si>
  <si>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</si>
  <si>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</si>
  <si>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</si>
  <si>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</si>
  <si>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amichelsen.itaca@gmail.com
radic.c1@me.com
sradic.itaca@gmail.com
                                 </t>
  </si>
  <si>
    <t xml:space="preserve">Calle Latadía N° 6640, comuna de Las Condes, Región Metropolitana.
</t>
  </si>
  <si>
    <t>Fono: 27109665, 82334776 y 92304601.</t>
  </si>
  <si>
    <t xml:space="preserve">Acompaña Certificado Financiero del año 2017, aprobados por el departamento de administración y finanzas.
</t>
  </si>
  <si>
    <t xml:space="preserve">Dar hogar a los niños desamparados que carecen de él; educarlos y prepararlos para la vida. </t>
  </si>
  <si>
    <t>Erigida de acuerdo al Derecho Canónico, por Decreto N° 314, del Arzobispado de Santiago, de fecha 1 de octubre de 1999.</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</si>
  <si>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</si>
  <si>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</si>
  <si>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</si>
  <si>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</si>
  <si>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</si>
  <si>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</si>
  <si>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</si>
  <si>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www.fundacioncristovive.cl
fcv@fundacioncristovive.cl
</t>
  </si>
  <si>
    <t xml:space="preserve">Avda. Recoleta N° 5441, comuna de Huechuraba, Región Metropolitana
</t>
  </si>
  <si>
    <t>Fono: 6255243</t>
  </si>
  <si>
    <t xml:space="preserve"> Huechuraba</t>
  </si>
  <si>
    <t>Se acompaña Certificado de la Institución y Balance General, ambos correspondientes al año 2008, aprobados por el Subdepartamento de Supervisión Financiera.</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</si>
  <si>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</si>
  <si>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</si>
  <si>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</si>
  <si>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</si>
  <si>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</si>
  <si>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</si>
  <si>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F: 8750317</t>
  </si>
  <si>
    <t xml:space="preserve">
Bayona N° 4370, comuna de Puente Alto, Región Metropolitana.
</t>
  </si>
  <si>
    <t xml:space="preserve"> Puente Alto</t>
  </si>
  <si>
    <t>Se acompaña Balance Tributario y Certificado de la Institución correspondiente a antecedentes financieros del año 2009, aprobado por el Subdepartamento de Supervisión Financiera.</t>
  </si>
  <si>
    <t xml:space="preserve">Decreto Supremo Nº 444, de 04 de mayo de 1983, del Ministerio de Justicia. </t>
  </si>
  <si>
    <t xml:space="preserve">Protección y asistencia de personas de escasos recursos, cualquiera sea su edad, sexo o religión.
</t>
  </si>
  <si>
    <t>3 años en sus cargos.</t>
  </si>
  <si>
    <t xml:space="preserve">Amanda Labarca N° 4631, Población Jaime Eyzaguirre. Comuna de Macul, Región Metropolitana.
</t>
  </si>
  <si>
    <t xml:space="preserve">Fono: 2715736, </t>
  </si>
  <si>
    <t>Macul</t>
  </si>
  <si>
    <t xml:space="preserve">Decreto Supremo Nº1688, de 09 de abril de 1945, del Ministerio de Justicia. </t>
  </si>
  <si>
    <t xml:space="preserve">La creación y mantenimiento de obras de beneficencia y educación popular gratuita, especialmente por medio de hogares para indigentes, centros abiertos, guarderías y salas cuna.
</t>
  </si>
  <si>
    <t>Estación Central</t>
  </si>
  <si>
    <t xml:space="preserve">Decreto Supremo Nº2962, de 15 de octubre de 1964, del Ministerio de Justicia. </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</si>
  <si>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</si>
  <si>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Los religiosos duran 3 años en sus cargos y los laicos, 4 años.
Renovación parcial anual.
</t>
  </si>
  <si>
    <t xml:space="preserve">Egaña N°940, comuna de Peñalolen, Región Metropolitana
</t>
  </si>
  <si>
    <t>Peñalolen</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</si>
  <si>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</si>
  <si>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</si>
  <si>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</si>
  <si>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</si>
  <si>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</si>
  <si>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</si>
  <si>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</si>
  <si>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hogar.cardenaloviedo@gmail.com</t>
  </si>
  <si>
    <t xml:space="preserve">Nueva Imperial  N° 4231, comuna de Quinta Normal, Región Metropolitana
</t>
  </si>
  <si>
    <t>Fono: 7762564</t>
  </si>
  <si>
    <t>Quinta Norma</t>
  </si>
  <si>
    <t>Se acompaña Certificado de los antecedentes financieros de la Institución correspondientes al año 2009, aprobados por el Subdepartamento de Supervisión Financiera Nacional.</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</si>
  <si>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</si>
  <si>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</si>
  <si>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</si>
  <si>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</si>
  <si>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</si>
  <si>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</si>
  <si>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saintgermain.fundacion@gmail.com</t>
  </si>
  <si>
    <t xml:space="preserve">Gandarillas Nº1039, comuna de La Serena, Cuarta Región 
</t>
  </si>
  <si>
    <t>Se acompaña Certificado de antecedentes financieros correspondiente al año 2014, aprobados por el Subdepartamento de Supervisión Financiera Nacional.</t>
  </si>
  <si>
    <t>Inscripción N° 169989, de fecha 21 de Abril de 2014, del Registro de Personas Jurídicas, del Servicio de Registro Civil e Identificación.</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</si>
  <si>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</si>
  <si>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Ana Mireya Ayala Rivera 
</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</si>
  <si>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</si>
  <si>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</si>
  <si>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</si>
  <si>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</si>
  <si>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</si>
  <si>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</si>
  <si>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</si>
  <si>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</si>
  <si>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</si>
  <si>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</si>
  <si>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</si>
  <si>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</si>
  <si>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</si>
  <si>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</si>
  <si>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</si>
  <si>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</si>
  <si>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</si>
  <si>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 vej@iglesia.cl</t>
  </si>
  <si>
    <t xml:space="preserve">Moneda  N° 1845, Santiago, Región Metropolitana
</t>
  </si>
  <si>
    <t>Fono: 5307100,</t>
  </si>
  <si>
    <t>Se acompaña Balance General correspondiente al año 2009 aprobado por la Unidad de Supervisión Financiera.</t>
  </si>
  <si>
    <t>FUNDACION DE LA SANTA FE</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</si>
  <si>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</si>
  <si>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</si>
  <si>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</si>
  <si>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</si>
  <si>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</si>
  <si>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</si>
  <si>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</si>
  <si>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</si>
  <si>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</si>
  <si>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</si>
  <si>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</si>
  <si>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</si>
  <si>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</si>
  <si>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</si>
  <si>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María Luisa Hurtado Rozas, </t>
  </si>
  <si>
    <t>mlhurtado@iceph.cl</t>
  </si>
  <si>
    <t>Fono: 986942195-323114350</t>
  </si>
  <si>
    <t>Propender al desarrollo integral de los niños que han sido víctimas de maltrato grave hasta su incorporación a la vida familiar y social.</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</si>
  <si>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</si>
  <si>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</si>
  <si>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</si>
  <si>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</si>
  <si>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</si>
  <si>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</si>
  <si>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</si>
  <si>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 fundacion.previf@vtr.net</t>
  </si>
  <si>
    <t xml:space="preserve">Talaveras de La Reina Nº 512, comuna de Las Condes, Región Metropolitana, 
</t>
  </si>
  <si>
    <t xml:space="preserve">fono 4196516, 
</t>
  </si>
  <si>
    <t xml:space="preserve">Acompaña antecedentes financieros 2017, aprobados por el Departamento de administración y finanzas.  </t>
  </si>
  <si>
    <t>Otorgado por Decreto Nº 603, de fecha 11 de junio de 1996, del Ministerio de Justicia.</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</si>
  <si>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</si>
  <si>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Los Directores tienen carácter vitalicio</t>
  </si>
  <si>
    <t>3 de noviembre de 2005</t>
  </si>
  <si>
    <t xml:space="preserve">Avenida  Luis Pasteur Nº 6.600, comuna de Vitacura, Región Metropolitana.
</t>
  </si>
  <si>
    <t xml:space="preserve">Teléfono: 953 80 01  </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</si>
  <si>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</si>
  <si>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</si>
  <si>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</si>
  <si>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</si>
  <si>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</si>
  <si>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</si>
  <si>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rodelillo@entelchile.net
</t>
  </si>
  <si>
    <t xml:space="preserve">Concha y Toro N° 11, comuna de Santiago, Región Metropolitana
</t>
  </si>
  <si>
    <t>Fono: 6719790</t>
  </si>
  <si>
    <t xml:space="preserve">Se acompaña Certificado del año 2017, aprobado por el Subdepartamento de Supervisión Financiera Nacional.
</t>
  </si>
  <si>
    <t xml:space="preserve">Inscripción N° 194572, de fecha 19 de marzo de 2017. </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</si>
  <si>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</si>
  <si>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paihuen@fundacionpaihuen.cl</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</si>
  <si>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</si>
  <si>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</si>
  <si>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</si>
  <si>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</si>
  <si>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</si>
  <si>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</si>
  <si>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</si>
  <si>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artesanosdelavida@yahoo.com</t>
  </si>
  <si>
    <t xml:space="preserve">Costanera Norte N° 7299, comuna de Renca, Región Metropolitana
</t>
  </si>
  <si>
    <t>Fono: 7673025</t>
  </si>
  <si>
    <t>Renca,</t>
  </si>
  <si>
    <t>Se acompaña Certificado Financiero correspondiente al  año 2017, aprobados por el Sub Departamento de Supervisión Financiera Nacional.</t>
  </si>
  <si>
    <t>Erigida de acuerdo al Derecho Canónico, por el Decreto Episcopal N° 041/92, del Obispado de Punta Arenas.</t>
  </si>
  <si>
    <t>Certificado Nº 06/2017, de fecha 18 de agosto de 2017 , del Obispado de Punta Arenas.</t>
  </si>
  <si>
    <t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t>
  </si>
  <si>
    <t xml:space="preserve">Ángelo Humberto Gamín Salas, en su calidad de Vice-Presidente, conforme al artículo 15 de los Estatutos. 
Asterio Andrade Gallardo, 
</t>
  </si>
  <si>
    <t>administracion@fundacionesperanza.cl</t>
  </si>
  <si>
    <t xml:space="preserve">Chiloé  N° 1156, comuna de Punta Arenas, Duodécima Región.
</t>
  </si>
  <si>
    <t>Teléfonos: 61-613474 y 61-613479</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</si>
  <si>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</si>
  <si>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</si>
  <si>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</si>
  <si>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</si>
  <si>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</si>
  <si>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</si>
  <si>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</si>
  <si>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</si>
  <si>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</si>
  <si>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</si>
  <si>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Otorgado por Decreto Supremo Nº 00712, de fecha 01 de junio 2011, del Ministerio de Justicia.</t>
  </si>
  <si>
    <t>La atención integral en una plena concepción cristiana del menor en situación irregular.</t>
  </si>
  <si>
    <t>Durarán un año en sus cargos, pudiendo reelegirse indefinidamente. Renovación parcial, anual de dos Directores.</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</si>
  <si>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</si>
  <si>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</si>
  <si>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</si>
  <si>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</si>
  <si>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</si>
  <si>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</si>
  <si>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</si>
  <si>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 www.fundacionmustakis.com</t>
  </si>
  <si>
    <t xml:space="preserve">Isidoro Goyenechea Nº 3356, oficina 20, comuna de Las Condes, Región Metropolitana.
</t>
  </si>
  <si>
    <t>Teléfono: (02) 2332921</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</si>
  <si>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</si>
  <si>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</si>
  <si>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</si>
  <si>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</si>
  <si>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</si>
  <si>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JULIE EUNICE SÁEZ PARDO
</t>
  </si>
  <si>
    <t xml:space="preserve">Viña del Mar </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</si>
  <si>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</si>
  <si>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</si>
  <si>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</si>
  <si>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</si>
  <si>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</si>
  <si>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</si>
  <si>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</si>
  <si>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 fundaciongesta@fundaciongesta.cl</t>
  </si>
  <si>
    <t xml:space="preserve">Calle Grajales N° 2176, comuna de Santiago,  Región Metropolitana
</t>
  </si>
  <si>
    <t>Se acompaña Certificado de Antecedentes Financieros Institucionales, correspondiente al año 2010, aprobado por el Sub Departamento de Supervisión Financiera.</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</si>
  <si>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</si>
  <si>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</si>
  <si>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</si>
  <si>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</si>
  <si>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</si>
  <si>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</si>
  <si>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</si>
  <si>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</si>
  <si>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Santiago,</t>
  </si>
  <si>
    <t>Se acompaña Certificado financiero, correspondiente al  año 2014,  aprobados por la Unidad de Supervisión Financiera Nacional.</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</si>
  <si>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</si>
  <si>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</si>
  <si>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</si>
  <si>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</si>
  <si>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</si>
  <si>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</si>
  <si>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</si>
  <si>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</si>
  <si>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</si>
  <si>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</si>
  <si>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Del 04 de octubre de 2018 al 04 de octubre de 2021.</t>
  </si>
  <si>
    <t xml:space="preserve">MARÍA CAROLINA BEZMALINOVIC MORALES, 
</t>
  </si>
  <si>
    <t xml:space="preserve">guadalupeacoge@gmail.com
</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</si>
  <si>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</si>
  <si>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</si>
  <si>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</si>
  <si>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</si>
  <si>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</si>
  <si>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</si>
  <si>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</si>
  <si>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 lapromesa@vtr.net</t>
  </si>
  <si>
    <t>la Reina</t>
  </si>
  <si>
    <t xml:space="preserve">Se acompaña Certificado Financiero de la Institución y Balance General, ambos correspondientes al año 2010, los cuales fueron aprobados por  la Unidad de Supervisión Financiera Nacional
.
</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</si>
  <si>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</si>
  <si>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</si>
  <si>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</si>
  <si>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</si>
  <si>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</si>
  <si>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</si>
  <si>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</si>
  <si>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 hogaresperanza@hotmail.com</t>
  </si>
  <si>
    <t xml:space="preserve">Fono: 2670014, </t>
  </si>
  <si>
    <t xml:space="preserve">Avda. Trinidad Oriente N° 3400, comuna de La Florida, Santiago, Región Metropolitana
Casilla 9702
</t>
  </si>
  <si>
    <t xml:space="preserve"> La Florida</t>
  </si>
  <si>
    <t>Se acompaña Certificado Financiero correspondientes al año 2017, aprobado por la Unidad de Supervisión Financiera Nacional.</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</si>
  <si>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</si>
  <si>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</si>
  <si>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</si>
  <si>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</si>
  <si>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</si>
  <si>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</si>
  <si>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</si>
  <si>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</si>
  <si>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</si>
  <si>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Fundación  privada de beneficencia pública.</t>
  </si>
  <si>
    <t>Otorgada por Decreto Supremo Nº 3105, de 10 de noviembre de 1903.</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</si>
  <si>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</si>
  <si>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Durará dos años en sus funciones.</t>
  </si>
  <si>
    <t>La Reina</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</si>
  <si>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</si>
  <si>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</si>
  <si>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</si>
  <si>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</si>
  <si>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</si>
  <si>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</si>
  <si>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</si>
  <si>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</si>
  <si>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</si>
  <si>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</si>
  <si>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</si>
  <si>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</si>
  <si>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</si>
  <si>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 xml:space="preserve">Américo Águila Uribe,
</t>
  </si>
  <si>
    <t xml:space="preserve">funhogarinfantil@hotmail.com
</t>
  </si>
  <si>
    <t xml:space="preserve">1 Norte N° 541,  comuna de Talca, Séptima Región.
</t>
  </si>
  <si>
    <t>Fono: 685986</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</si>
  <si>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</si>
  <si>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</si>
  <si>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</si>
  <si>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</si>
  <si>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</si>
  <si>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</si>
  <si>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</si>
  <si>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hogarluter@gmail.com, www.fundacionhogarluterano.cl</t>
  </si>
  <si>
    <t xml:space="preserve">Población El Laurel, Lastarria 0200, Casilla 329, Valdivia.
</t>
  </si>
  <si>
    <t xml:space="preserve">Decreto Supremo Nº1302, de 22 de diciembre de 1987, del Ministerio de Justicia. </t>
  </si>
  <si>
    <t xml:space="preserve">Ayuda material y espiritual a las personas de escasos recursos.
</t>
  </si>
  <si>
    <t xml:space="preserve">Durarán 3 años en sus funciones. </t>
  </si>
  <si>
    <t>F. 65-232931, 065-233834</t>
  </si>
  <si>
    <t>Puerto Varas</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</si>
  <si>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</si>
  <si>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</si>
  <si>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</si>
  <si>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</si>
  <si>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</si>
  <si>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</si>
  <si>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</si>
  <si>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</si>
  <si>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</si>
  <si>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</si>
  <si>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</si>
  <si>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</si>
  <si>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</si>
  <si>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</si>
  <si>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3 años</t>
  </si>
  <si>
    <t>Desde el 13 de abril de 2015- al 13 de abril de 2018</t>
  </si>
  <si>
    <t xml:space="preserve">Presidente: Norma Milena Ivonne Sierralta Pedemonte,
Secretario: Reinaldo Juan Gajewski Molina, 
Tesorero: Cristian Marcelo Villarroel Bustos, 
</t>
  </si>
  <si>
    <t xml:space="preserve">Norma Milena Ivonne Sierralta Pedemonte, 
Maria Loreto Franco Zúñiga, 
Javiera del Pilar Terroba Aguirre, 
</t>
  </si>
  <si>
    <t>lfranco@fidef.cl 
jterroba@fidef.cl</t>
  </si>
  <si>
    <t xml:space="preserve">Sotero del Rio Nº 508, oficina 614, comuna de Santiago. Región Metropolitana. 
</t>
  </si>
  <si>
    <t>Fono 61934784 – 74971290</t>
  </si>
  <si>
    <t>Se acompaña Certificado Financiero  año 2017,enviado para ser aprobado por el Subdepartamento de Supervisión Financiera Nacional.</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</si>
  <si>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</si>
  <si>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</si>
  <si>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</si>
  <si>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</si>
  <si>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</si>
  <si>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</si>
  <si>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</si>
  <si>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</si>
  <si>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Quinta de Tilcoco</t>
  </si>
  <si>
    <t>072-541271 - 072-541309</t>
  </si>
  <si>
    <t xml:space="preserve">icyccp@ctcinternet.cl fundacionicyc@gmail.com
</t>
  </si>
  <si>
    <t>Se acompaña certificado financiero correspondiente al año 2016, aprobados por el Subdepartamento de Supervisión Financiera Nacional.</t>
  </si>
  <si>
    <t>Fundación de derecho público</t>
  </si>
  <si>
    <t>Decreto Eclesiástico del Obispado de Copiapó Nº 003/01, de 9 de marzo de 2001.</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</si>
  <si>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</si>
  <si>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</si>
  <si>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</si>
  <si>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</si>
  <si>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</si>
  <si>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</si>
  <si>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</si>
  <si>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 jardin_lavictoria@yahoo.es </t>
  </si>
  <si>
    <t xml:space="preserve">Galo González Nº 4585, ciudad de Santiago, Región Metropolitana.
</t>
  </si>
  <si>
    <t>Teléfono: (56-2) 5126280</t>
  </si>
  <si>
    <t xml:space="preserve">Se acompaña certificado financiero correspondiente al año 2013, aprobado por el Subdepartamento de Supervisión Financiera Nacional.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</si>
  <si>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</si>
  <si>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</si>
  <si>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</si>
  <si>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</si>
  <si>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</si>
  <si>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</si>
  <si>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Otorgada por Decreto Supremo Nº 938, de 31 de agosto de 1989, por el Ministerio de Justicia.</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</si>
  <si>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</si>
  <si>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Certificado de vigencia inscripción Nº10849 con fecha 31 de enero de 2013, extendido por el SRCEI con fecha 13 de julio de 2015</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</si>
  <si>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</si>
  <si>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</si>
  <si>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</si>
  <si>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</si>
  <si>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</si>
  <si>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</si>
  <si>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</si>
  <si>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</si>
  <si>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Indefinida. </t>
  </si>
  <si>
    <t xml:space="preserve">Maximiliano Sanchez Pérez 
</t>
  </si>
  <si>
    <t xml:space="preserve">Avenida Pajaritos S/N, parcela 10-B. Malloco. Peñaflor </t>
  </si>
  <si>
    <t>Peñaflor</t>
  </si>
  <si>
    <t xml:space="preserve">Antecedentes financieros correspondientes al año 2015, aprobados por el Departamento de Administración y Finanzas.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</si>
  <si>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</si>
  <si>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</si>
  <si>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</si>
  <si>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</si>
  <si>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</si>
  <si>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</si>
  <si>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</si>
  <si>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 xml:space="preserve">Santiago
</t>
  </si>
  <si>
    <t>72 2 374732</t>
  </si>
  <si>
    <t xml:space="preserve">iecheverria@familiademaria.cl
</t>
  </si>
  <si>
    <t>Otorgado por Decreto Supremo Nº 33, de fecha 3 de enero de 1963, del Ministerio de Justicia.</t>
  </si>
  <si>
    <t>Propiciar la investigación, educación y asistencia social especialmente en la zona llamada “de la Frontera”, en beneficio de su progreso humano y desarrollo económico social.</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</si>
  <si>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</si>
  <si>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</si>
  <si>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</si>
  <si>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</si>
  <si>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Presidente: Sergio del Carmen Milla Jofré                            
Tesorero: Jorge Jorquera Niño de Zepeda
Secretaria: Patricia Araya Carvajal                        
Pbro Luis Lazo Díaz
Oriana Miranda Daponte
Osvaldo Pino Galleguillos
</t>
  </si>
  <si>
    <t xml:space="preserve">Elicura N° 851, comuna de Los Vilos, Región de Coquimbo
</t>
  </si>
  <si>
    <t>Fono: (053) 541278</t>
  </si>
  <si>
    <t xml:space="preserve">Elegido con fecha 12 de noviembre de 2017, según consta en Acta de Sesión Extraordinaria del Consejo Directivo de la Fundación, autorizada ante Notario Público, con fecha 17 de noviembre de 2017, ante el Notario Público Titular de la comuna de Los Vilos, don Mario Alfonso Barría Gallegos. </t>
  </si>
  <si>
    <t xml:space="preserve">Sergio del Carmen Milla Jofré
</t>
  </si>
  <si>
    <t>Los Vilos</t>
  </si>
  <si>
    <t>Otorgado por Decreto Supremo Nº 3080, de fecha 21 de septiembre de 2004, por el Ministerio de Justicia.</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</si>
  <si>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</si>
  <si>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</si>
  <si>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</si>
  <si>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</si>
  <si>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</si>
  <si>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 xml:space="preserve">contacto@fundacionleonbloy.cl 
www.fundacionleonbloy.cl
</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</si>
  <si>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</si>
  <si>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</si>
  <si>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</si>
  <si>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</si>
  <si>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</si>
  <si>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</si>
  <si>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</si>
  <si>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</si>
  <si>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fundacionmoairapanui@gmail.com</t>
  </si>
  <si>
    <t xml:space="preserve">Calle Atamu Tekena s/n. Isla de Pascua.
Región de Valparaíso
</t>
  </si>
  <si>
    <t>Fono: 996137484</t>
  </si>
  <si>
    <t>Isla de Pascua</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</si>
  <si>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</si>
  <si>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</si>
  <si>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</si>
  <si>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</si>
  <si>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</si>
  <si>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</si>
  <si>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</si>
  <si>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</si>
  <si>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</si>
  <si>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</si>
  <si>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</si>
  <si>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</si>
  <si>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</si>
  <si>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</si>
  <si>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</si>
  <si>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</si>
  <si>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 fundacionmadrevictoria@gmail.com</t>
  </si>
  <si>
    <t>El Carmen</t>
  </si>
  <si>
    <t>Otorgado por Decreto Supremo Nº496, de fecha 18 de mayo de 1999, del Ministerio de Justicia.</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</si>
  <si>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</si>
  <si>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</si>
  <si>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</si>
  <si>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</si>
  <si>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</si>
  <si>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</si>
  <si>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</si>
  <si>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</si>
  <si>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</si>
  <si>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</si>
  <si>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</si>
  <si>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secretaria@fmd.cl
</t>
  </si>
  <si>
    <t xml:space="preserve">Paidahuén Nº 654, San Esteban, Los Andres, Quinta Región.
</t>
  </si>
  <si>
    <t>Teléfono: (56-34) 481-088 481-176</t>
  </si>
  <si>
    <t>Los Andres</t>
  </si>
  <si>
    <t>Se acompaña Balance General y Certificado de Antecedentes Financieros del año 2006, aprobado por la Sub Unidad de Control de Supervisión Financiera.</t>
  </si>
  <si>
    <t>Otorgado por Decreto Supremo Nº 1360, de fecha 22 de febrero de 1952, del Ministerio de Justicia.</t>
  </si>
  <si>
    <t>Readaptar  y moralizar a niños y jóvenes vagos o desamparados.</t>
  </si>
  <si>
    <t xml:space="preserve">Luis Barros Valdes Nº 775, comuna de Providencia, Santiago.
</t>
  </si>
  <si>
    <t xml:space="preserve">02-7903800
</t>
  </si>
  <si>
    <t>Otorgado por Decreto Supremo Nº 1083, de fecha 17 de junio de 1968, del Ministerio de Justicia.</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</si>
  <si>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</si>
  <si>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 xml:space="preserve">Avenida Doctor Meza Nº 1699, Cauquenes, Séptima Región, </t>
  </si>
  <si>
    <t>Cauquenes</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</si>
  <si>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</si>
  <si>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</si>
  <si>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</si>
  <si>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</si>
  <si>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</si>
  <si>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</si>
  <si>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</si>
  <si>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Teléfono: 2999239 </t>
  </si>
  <si>
    <t xml:space="preserve">Avenida Las Condes Nº 12.438, Lo Barnechea
</t>
  </si>
  <si>
    <t>Lo Barnechea</t>
  </si>
  <si>
    <t xml:space="preserve">Se acompaña Certificado Financiero Año 2005, autorizado ante Notario Público, del 1º de diciembre de 2006, aprobados por la Unidad de Auditoria Interna del Servicio.
</t>
  </si>
  <si>
    <t>Otorgado por Decreto Supremo Nº 258, de fecha 7 de febrero de 1990, del Ministerio de Justicia.</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</si>
  <si>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</si>
  <si>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Durarán en sus cargos cuatro años, y se renovarán por parcialidades</t>
  </si>
  <si>
    <t xml:space="preserve">Clemente Muñiz Trigo      </t>
  </si>
  <si>
    <t>Avenida Vicuña Mackenna Nº 3153, Peñaflor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</si>
  <si>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</si>
  <si>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</si>
  <si>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</si>
  <si>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</si>
  <si>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</si>
  <si>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</si>
  <si>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</si>
  <si>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</si>
  <si>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 xml:space="preserve"> Vitacura</t>
  </si>
  <si>
    <t>Se acompaña Certificado Financiero correspondiente al año 2010, no completo y no firmado ante Notario Público. Se le envía carta al colaborador indicándole que debe ser autorizado ante notario público.</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</si>
  <si>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</si>
  <si>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</si>
  <si>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1 año.</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</si>
  <si>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</si>
  <si>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</si>
  <si>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</si>
  <si>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</si>
  <si>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</si>
  <si>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</si>
  <si>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</si>
  <si>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</si>
  <si>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</si>
  <si>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</si>
  <si>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</si>
  <si>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</si>
  <si>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Balmaceda Nº 058, Peñaflor.</t>
  </si>
  <si>
    <t xml:space="preserve">Los Directores durarán en sus cargos en forma indefinida, debiendo ser ratificados cada tres años por el fundador.
</t>
  </si>
  <si>
    <t>23 de junio de 2005.</t>
  </si>
  <si>
    <t xml:space="preserve">Rvdo. Padre Félix Zaragoza Sesmero     </t>
  </si>
  <si>
    <t xml:space="preserve"> Peñaflor</t>
  </si>
  <si>
    <t>Se acompaña Certificado Financiero Año 2008, firmado ante Notario Público, de fecha 29 de abril de 2009, aprobado por la Unidad de Supervisión Financiera Nacional.</t>
  </si>
  <si>
    <t>Otorgada por Decreto Supremo Nº 2940, de 10 de octubre de 1963, del Ministerio de Justicia</t>
  </si>
  <si>
    <t>Colaborar con los organismos públicos y privados en la solución de los problemas relacionados con la protección de menores en situación irregular. Velar por la prevención de la delincuencia.</t>
  </si>
  <si>
    <t xml:space="preserve"> Providencia</t>
  </si>
  <si>
    <t xml:space="preserve">93401: Instituciones de Asistencia Social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</si>
  <si>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</si>
  <si>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</si>
  <si>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</si>
  <si>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</si>
  <si>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</si>
  <si>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</si>
  <si>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</si>
  <si>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Santiago 
</t>
  </si>
  <si>
    <t xml:space="preserve">56956898299
</t>
  </si>
  <si>
    <t xml:space="preserve">No tiene
</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</si>
  <si>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</si>
  <si>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</si>
  <si>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</si>
  <si>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</si>
  <si>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</si>
  <si>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</si>
  <si>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</si>
  <si>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</si>
  <si>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 xml:space="preserve"> Iquique</t>
  </si>
  <si>
    <t>Se adjunta certificado financiero correspondiente al año 2016, aprobado por el Subdepartamento de Supervisión Financiera Nacional.</t>
  </si>
  <si>
    <t>Inscripción N° 170002, de fecha 22 de abril de 2014, del Registro de Personas Jurídicas, del Servicio de Registro Civil e Identificación.</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</si>
  <si>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</si>
  <si>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</si>
  <si>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Chillan</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</si>
  <si>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</si>
  <si>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</si>
  <si>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</si>
  <si>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</si>
  <si>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</si>
  <si>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</si>
  <si>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</si>
  <si>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 administración@sumate.cl.</t>
  </si>
  <si>
    <t xml:space="preserve">Calle Arica Nº3829, comuna de Estación Central, Región Metropolitana.
</t>
  </si>
  <si>
    <t>Fono: 27794310- 27796762- 27797709.</t>
  </si>
  <si>
    <t xml:space="preserve">Se acompaña certificado financiero correspondiente al año 2013. Aprobado por el Subdepartamento de Supervisión Financiera Nacional. </t>
  </si>
  <si>
    <t xml:space="preserve">
Fundación Padre Semería
</t>
  </si>
  <si>
    <t>Otorgado por Decreto Supremo Nº 954, de fecha 7 de noviembre de 1984, del Ministerio de Justicia.</t>
  </si>
  <si>
    <t>Los miembros del Directorio durarán en sus cargos indefinidamente, sin perjuicio de que los titulares de los cargos de Presidente, Vicepresidente, Tesorero y Secretario duarán en sus cargos por tres años, pudiendo ser reelegidos indefinidamente.</t>
  </si>
  <si>
    <t>Http://www.padresemeria.cl</t>
  </si>
  <si>
    <t xml:space="preserve">Avenida Gabriela 02980, La Pintana. 
</t>
  </si>
  <si>
    <t>Telefono 56-2- 23815540</t>
  </si>
  <si>
    <t>La Pintana.</t>
  </si>
  <si>
    <t>Otorgado por Decreto Supremo Nº 742 de fecha 13 de julio de 1989, del Ministerio de Justicia.</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</si>
  <si>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</si>
  <si>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Permanecerán en sus cargos indefinidamente y serán reemplazados en caso de impedimento o renuncia.
El Presidente, Secretario y Tesorero: duran 3 años en sus cargos.
</t>
  </si>
  <si>
    <t xml:space="preserve">Presidente. Ricardo Leiva Romero, 
</t>
  </si>
  <si>
    <t>Maipo</t>
  </si>
  <si>
    <t>Decreto Nº11/2005 del 06 de julio de 2005 del Obispado de Chillán.</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</si>
  <si>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</si>
  <si>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</si>
  <si>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</si>
  <si>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</si>
  <si>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</si>
  <si>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Ñuble</t>
  </si>
  <si>
    <t>Se acompaña Certificado año 2005, de fecha 24.05.06, aprobado por la Unidad de Auditoría.</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</si>
  <si>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</si>
  <si>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</si>
  <si>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</si>
  <si>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</si>
  <si>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</si>
  <si>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</si>
  <si>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</si>
  <si>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karola_rojas@hotmail.com; fundacionvinculos@sename.cl www.fundacionvinculos.cl</t>
  </si>
  <si>
    <t xml:space="preserve">Calle Quito N° 73, Oficina C,  comuna de Santiago,  Región Metropolitana
</t>
  </si>
  <si>
    <t>Fonos: 09-539 83 42 ; 08-248 19 71</t>
  </si>
  <si>
    <t>comuna de Santiago</t>
  </si>
  <si>
    <t>Se acompaña Certificado de Antecedentes Financieros Institucionales, correspondiente al año 2010, aprobado por el Sub Departamento de Supervisión Financiera</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</si>
  <si>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</si>
  <si>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</si>
  <si>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</si>
  <si>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</si>
  <si>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</si>
  <si>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</si>
  <si>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</si>
  <si>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</si>
  <si>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</si>
  <si>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</si>
  <si>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</si>
  <si>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</si>
  <si>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</si>
  <si>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</si>
  <si>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</si>
  <si>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</si>
  <si>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 info@fundacionparentesis.cl</t>
  </si>
  <si>
    <t xml:space="preserve">Calle Lafayette N°1610, comuna de Independencia, Santiago, Región Metropolitana
</t>
  </si>
  <si>
    <t>Decreto Arzobispado de Santiago Nº 243, de 6 de agosto de 1991.</t>
  </si>
  <si>
    <t>Promover y ejecutar iniciativas tendientes a auxiliar a niños en situación irregular a través de la creación de instituciones dedicadas a su cuidado y tratamiento, sin dejar de considerar como lo más importante, fortalecer a la familia.</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</si>
  <si>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</si>
  <si>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</si>
  <si>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</si>
  <si>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</si>
  <si>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 xml:space="preserve">Decreto Supremo 2431, de fecha 31 de agosto de 1905, del Ministerio de Justicia. </t>
  </si>
  <si>
    <t>Procurar el mayor bien religioso, intelectual y moral de los miembros de la clase obrera, por medio de la caridad de la clase acomodada, y de la protección mutua que aquellos mismos se presten.</t>
  </si>
  <si>
    <t xml:space="preserve">Las Heras Nº 785, comuna de Valparaíso
</t>
  </si>
  <si>
    <t>Fono: 32- 214336-2218274-2214336</t>
  </si>
  <si>
    <t xml:space="preserve">Decreto Supremo Nº 1554, de 2 de septiembre de 1976, del ministerio de Justicia. </t>
  </si>
  <si>
    <t>La capacitación y formación integral de personas de escasos recursos, sin costo para ellos y sin discriminación de ninguna especie, a fin de que puedan integrarse al desarrollo del país.</t>
  </si>
  <si>
    <t xml:space="preserve">Los miembros del Directorio permanecerán en sus cargos dos años.
</t>
  </si>
  <si>
    <t>Con fecha 20 de diciembre de 2017 se ratifica el Directorio, según consta en el Acta de Sesión Ordinaria de Directorio de dicha fecha, reducida a escritura pública de fecha 04 de enero de 2018, de la 18° Notaría Pública.</t>
  </si>
  <si>
    <t xml:space="preserve">Representante Legal:
María Angélica Grez del Canto
</t>
  </si>
  <si>
    <t xml:space="preserve"> fundacion@paulajaraquemada.tie.cl</t>
  </si>
  <si>
    <t xml:space="preserve">Avenida 11 de septiembre Nº2250, oficina Nº1025, comuna de Providencia, Región Metropolitana.
</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</si>
  <si>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</si>
  <si>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</si>
  <si>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</si>
  <si>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</si>
  <si>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</si>
  <si>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</si>
  <si>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</si>
  <si>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</si>
  <si>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</si>
  <si>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</si>
  <si>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Presidente: 
FILOMENA DE LAS MERCEDES ESCOBAR MARTÍNEZ
Tesorero:
SANDRA PAOLA PARRA ALVAREZ
Director:
GONZALO JAVIER SANCHEZ ESCOBAR
</t>
  </si>
  <si>
    <t xml:space="preserve">GONZALO JAVIER SANCHEZ ESCOBAR
</t>
  </si>
  <si>
    <t xml:space="preserve">Calle Catedral N°1009, oficina 902, comuna de Santiago, región Metropolitana
</t>
  </si>
  <si>
    <t>56-2-24653130 / 56-9-94487899</t>
  </si>
  <si>
    <t xml:space="preserve">contacto@fundacionmundomejor.cl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</si>
  <si>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</si>
  <si>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</si>
  <si>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</si>
  <si>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</si>
  <si>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</si>
  <si>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</si>
  <si>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</si>
  <si>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Iquique</t>
  </si>
  <si>
    <t>v.buhadla@hotmail.com</t>
  </si>
  <si>
    <t>9-62031998</t>
  </si>
  <si>
    <t>Certificado de antecedentes financieros correspondientes al año 2016, aprobado por el  Subdepartamento de Supervisión  Nacional.</t>
  </si>
  <si>
    <t>Fundación de Derecho Privado, Sin Fines de Lucro</t>
  </si>
  <si>
    <t xml:space="preserve">Decreto Exento Nº 3715, de fecha 24 de agosto del 2011. </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</si>
  <si>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</si>
  <si>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 xml:space="preserve">Tres años, conforme al texto refundido de los Estatutos, según da cuenta la escritura pública de fecha 29 de junio de 2017, Repertorio 14.859-2017, del Notario Público Eduardo Diez Morello. </t>
  </si>
  <si>
    <t>Decreto Supremo Nº 2410, de 15 de mayo de 1953, del Ministerio de Justicia.</t>
  </si>
  <si>
    <t>La creación y mantenimiento de obras de beneficencia y educación gratuita por medio de asilos para dirigentes y de escuelas tanto diurnas como nocturnas.</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</si>
  <si>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</si>
  <si>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</si>
  <si>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</si>
  <si>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</si>
  <si>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</si>
  <si>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</si>
  <si>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</si>
  <si>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</si>
  <si>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</si>
  <si>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</si>
  <si>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</si>
  <si>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freencuentro@vtr.net</t>
  </si>
  <si>
    <t xml:space="preserve">Avenida Kennedy Nº 4700, oficina Nº 802.
</t>
  </si>
  <si>
    <t>Fono: 229580961</t>
  </si>
  <si>
    <t>Se acompaña Certificado de la Institución correspondiente a antecedentes financieros del año 2015, aprobado por el Subdepartamento de Supervisión Financiera.</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</si>
  <si>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</si>
  <si>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</si>
  <si>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</si>
  <si>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</si>
  <si>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</si>
  <si>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</si>
  <si>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</si>
  <si>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</si>
  <si>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</si>
  <si>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</si>
  <si>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Inscripción N°30734 de fecha 08 de Abril de 2013, del Registro de Personas Jurídicas, del Servicio de Registro Civil e Identificación.</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</si>
  <si>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</si>
  <si>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De acuerdo al artículo 08 de sus Estatutos, el Directorio durará tres años en sus funciones, pudiendo sus integrantes ser reelegidos para el período siguiente.</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</si>
  <si>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</si>
  <si>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</si>
  <si>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</si>
  <si>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</si>
  <si>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</si>
  <si>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</si>
  <si>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Puente Alto,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</si>
  <si>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</si>
  <si>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</si>
  <si>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</si>
  <si>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</si>
  <si>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Otorgado por Decreto Supremo Nº 1431, de fecha 26 de octubre de 1994,  por el Ministerio de Justicia.</t>
  </si>
  <si>
    <t xml:space="preserve">Certificado de Vigencia Nº15231, de fecha 23 de abril de 2010, del Ministerio de Justicia.
</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</si>
  <si>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</si>
  <si>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Cargos:
Presidente: 
Santiago Lorenzo Tomas Soto Obrador, 
Tesorero: 
Arturo Domingo Matte Lecaros, 
Secretario: 
Mario Roberto Lecaros Sánchez, 
Otros Miembros Consejo:
Pedro Lecaros Menéndez, 
Gonzalo Martino González, 
</t>
  </si>
  <si>
    <t>: Durarán un año en el cargo.</t>
  </si>
  <si>
    <t xml:space="preserve">De 04 de septiembre de 2006 a 04 de septiembre de 2007.
 Sin embargo, la misma composición del Directorio, consta en Anexo emitido por el Departamento de Personas Jurídicas del Ministerio de Justicia de fecha 23 de abril de 2010.
</t>
  </si>
  <si>
    <t xml:space="preserve">Representante Legal: 
Arturo Matte Lecaros, 
</t>
  </si>
  <si>
    <t xml:space="preserve">General del Canto Nº 50, oficina 302, comuna de Providencia, ciudad de Santiago, Región Metropolitana.
</t>
  </si>
  <si>
    <t>Teléfono: (02) 2642556- 2364474</t>
  </si>
  <si>
    <t xml:space="preserve">Providencia
</t>
  </si>
  <si>
    <t>Se acompaña balance general y Estado de Ingresos y Egresos al 31 de diciembre de 2009, aprobado por el Subdepartamento de Supervisión Financiera Nacional.</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</si>
  <si>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</si>
  <si>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</si>
  <si>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</si>
  <si>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</si>
  <si>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</si>
  <si>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</si>
  <si>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</si>
  <si>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</si>
  <si>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</si>
  <si>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 xml:space="preserve"> Maipú</t>
  </si>
  <si>
    <t>Se acompaña Certificado Financiero con antecedentes del año 2008 y Balance General del ejercicio comprendido entre el 01 de enero de 2008 al 31 de diciembre de 2008, aprobados por la Unidad de Supervisión Financiera Nacional.</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</si>
  <si>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</si>
  <si>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</si>
  <si>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</si>
  <si>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</si>
  <si>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</si>
  <si>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</si>
  <si>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</si>
  <si>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</si>
  <si>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 xml:space="preserve">Santiago Centro. </t>
  </si>
  <si>
    <t>Se acompaña Certificado Financiero y Balance General, correspondientes al año 2007, cuya aprobación  por la Unidad de Supervisión Financiera Nacional se encuentra pendiente.</t>
  </si>
  <si>
    <t xml:space="preserve">Fundación de Derecho Público </t>
  </si>
  <si>
    <t>Decreto Arzobispado de Santiago Nº 369, de 16 de noviembre de 1994.</t>
  </si>
  <si>
    <t>Prestar ayuda material y espiritual especialmente a las personas de escasos recursos económicos en forma gratuita.</t>
  </si>
  <si>
    <t xml:space="preserve">Durarán cuatro años en sus cargos. (artículo 12 de los Estatutos). 
</t>
  </si>
  <si>
    <t xml:space="preserve">Latadía Nº 4602, comuna de Las Condes </t>
  </si>
  <si>
    <t xml:space="preserve">Las Condes </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</si>
  <si>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</si>
  <si>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</si>
  <si>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</si>
  <si>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María Margarita Guzmán Montes, </t>
  </si>
  <si>
    <t>isabel@fundacionsentido.cl</t>
  </si>
  <si>
    <t xml:space="preserve">Camino del Herrero N° 2279, comuna de Lo Barnechea.
Región Metropolitana  
</t>
  </si>
  <si>
    <t>Fono: +569 66772906 (Directora)</t>
  </si>
  <si>
    <t xml:space="preserve">Se acompaña Certificado Financiero correspondiente al año 2017, suscrito por la representante legal, pero sin autorización notarial.
Se remitirá carta solicitando la remisión del certificado correctamente extendido. 
</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</si>
  <si>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</si>
  <si>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</si>
  <si>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</si>
  <si>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</si>
  <si>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</si>
  <si>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</si>
  <si>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</si>
  <si>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</si>
  <si>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</si>
  <si>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</si>
  <si>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</si>
  <si>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</si>
  <si>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</si>
  <si>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</si>
  <si>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</si>
  <si>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</si>
  <si>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</si>
  <si>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</si>
  <si>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</si>
  <si>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</si>
  <si>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</si>
  <si>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</si>
  <si>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</si>
  <si>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</si>
  <si>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 xml:space="preserve"> Puerto Montt,</t>
  </si>
  <si>
    <t>Se acompaña certificado financiero con antecedentes año 2008, aprobado por la Unidad de Supervisión Financiera Nacional.</t>
  </si>
  <si>
    <t>Otorgada mediante Decreto Supremo N°4924, de fecha 29 de diciembre de 2006.</t>
  </si>
  <si>
    <t xml:space="preserve">2 años. 
</t>
  </si>
  <si>
    <t xml:space="preserve">Presidente y Representante Legal: 
 Sergio Maureira Arzich,          
El Presidente de la Fundación tendrá la representación judicial y extrajudicial de la institución.
</t>
  </si>
  <si>
    <t>tabor@vtr.net</t>
  </si>
  <si>
    <t xml:space="preserve">Domicilio: calle Bellavista N°3846, ciudad de Antofagasta, 
</t>
  </si>
  <si>
    <t>teléfono 798858</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</si>
  <si>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</si>
  <si>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Durarán tres años en sus cargos. 
</t>
  </si>
  <si>
    <t>Otorgado por Decreto Supremo Nº 262, de fecha 2 de abril de 1997, por el Ministerio de Justicia. Publicado en el Diario Oficial con fecha 24 de abril de 1997.</t>
  </si>
  <si>
    <t xml:space="preserve">Ayudar a la infancia desvalida sin distinción de sexo, sin distinción racial, creencia religiosa o política.
</t>
  </si>
  <si>
    <t>El Consejo durará tres años en sus cargos y se renovará tácita y sucesivamente cada tres años, salvo que la mayoría absoluta de los demás consejeros, resuelva su exclusión.</t>
  </si>
  <si>
    <t>Exeter Nº 540-D, Concepción.</t>
  </si>
  <si>
    <t>Concepción.</t>
  </si>
  <si>
    <t>93401.</t>
  </si>
  <si>
    <t>Fundación</t>
  </si>
  <si>
    <t>Otorgado por Decreto Supremo Nº 900, de fecha 12 de junio de 1979, del Ministerio de Justicia.</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</si>
  <si>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</si>
  <si>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Los Consejeros durarán en sus funciones y actuarán como tales mientras así lo disponga la Presidenta Nacional de la Fundación.</t>
  </si>
  <si>
    <t>Alonso Ovalle Nº 1180, comuna de Santiago</t>
  </si>
  <si>
    <t>Fundación.</t>
  </si>
  <si>
    <t>Otorgado por Decreto Supremo Nº 1293, de fecha 20 de Abril de 2004,  por el Ministerio de Justicia.</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</si>
  <si>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</si>
  <si>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 xml:space="preserve">Alameda Libertador Bernardo O’Higgins N°2361, Comuna de Santiago, Región Metropolitana.
</t>
  </si>
  <si>
    <t>Teléfono: (56-2) 6970245-6963687</t>
  </si>
  <si>
    <t>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</si>
  <si>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</si>
  <si>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</si>
  <si>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</si>
  <si>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</si>
  <si>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</si>
  <si>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</si>
  <si>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</si>
  <si>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</si>
  <si>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Calle O’Higgins Nº 187, comuna de Cabo de Hornos, Región de Magallanes y Antártica Chilena.
</t>
  </si>
  <si>
    <t>Cabo de Hornos</t>
  </si>
  <si>
    <t>Constitución Política de la República, artículo 116.</t>
  </si>
  <si>
    <t xml:space="preserve">Gobernador Provincial Titular: 
Fabiola Andrea Rivero Rojas, 
</t>
  </si>
  <si>
    <t>Calle Arturo Prat 384, Antofagasta, Región de Antofagasta</t>
  </si>
  <si>
    <t xml:space="preserve">Gobernador Provincial Titular: Ricardo Luis Sanzana Oteíza, </t>
  </si>
  <si>
    <t xml:space="preserve">Calle 7 de Junio N° 188. Arica.
</t>
  </si>
  <si>
    <t xml:space="preserve">Fono: 58-231440.
</t>
  </si>
  <si>
    <t xml:space="preserve">Gobernador Provincial Titular: Paz Maritza Foitzich Sandoval, </t>
  </si>
  <si>
    <t xml:space="preserve">Calle Esmeralda Nº 810, comuna de Aysén, Región de Aysén.
</t>
  </si>
  <si>
    <t>Aysén</t>
  </si>
  <si>
    <t xml:space="preserve">Gobernador Provincial Titular: Mirenchu Beita Navarrete, </t>
  </si>
  <si>
    <t xml:space="preserve">Plaza Los Heroes s/n, Rancagua, Región de O’Higgins.
</t>
  </si>
  <si>
    <t xml:space="preserve">
Teléfonos 072-2955356 / 072-2954269</t>
  </si>
  <si>
    <t>Rancagua</t>
  </si>
  <si>
    <t xml:space="preserve">Calle Esmeralda Nº 199, comuna de Cochrane, Región de Aysén.
</t>
  </si>
  <si>
    <t>Cochrane</t>
  </si>
  <si>
    <t xml:space="preserve">Cristian Mario Javier López Montecinos  
</t>
  </si>
  <si>
    <t xml:space="preserve">Calle Errazuriz Nº 375, comuna de Coyhaique, Región de Aysén, del General Carlos Ibáñez del Campo
</t>
  </si>
  <si>
    <t>67-2214430</t>
  </si>
  <si>
    <t>lvillagran@interior.gov.cl</t>
  </si>
  <si>
    <t xml:space="preserve">Granaderos Nº 2296, Calama, Región de Antofagasta. 
</t>
  </si>
  <si>
    <t>Fono: (55) 566501 / (55) 566502</t>
  </si>
  <si>
    <t>Calama</t>
  </si>
  <si>
    <t xml:space="preserve">Avenida Arturo Prat Nº1099, comuna de Iquique, Región de Tarapacá. 
</t>
  </si>
  <si>
    <t>Fono: 57-2373402</t>
  </si>
  <si>
    <t xml:space="preserve">Kiri Reva S/N, Isla de Pascua. Región de Valparaíso. </t>
  </si>
  <si>
    <t xml:space="preserve"> Valparaíso</t>
  </si>
  <si>
    <t xml:space="preserve"> Isla de Pascua</t>
  </si>
  <si>
    <t xml:space="preserve">Presidente Julio Roca Nº 925, Punta Arenas. Región de Magallanes y la Antártica Chilena.
</t>
  </si>
  <si>
    <t>Teléfonos 61-222600, 225097, 242027</t>
  </si>
  <si>
    <t xml:space="preserve">José Miguel Carrera Nº 350, Comuna de Putre. Región de Arica y Parinacota. 
</t>
  </si>
  <si>
    <t>Putre</t>
  </si>
  <si>
    <t xml:space="preserve">Manuel Rodríguez 800 Comuna de Quilpué, Región de Valparaíso.
</t>
  </si>
  <si>
    <t xml:space="preserve"> scarvajal@interior.gov.cl; garaya@interior.gov.cl; agordillo@interior.gov.cl; etoledoa@interior.gov.cl</t>
  </si>
  <si>
    <t xml:space="preserve">Avenida 21 de mayo N° 1645, comuna de Tocopilla, Región de Antofagasta. 
</t>
  </si>
  <si>
    <t>Fono: 55-813182</t>
  </si>
  <si>
    <t>Tocopilla</t>
  </si>
  <si>
    <t xml:space="preserve">Calle Eberhard Nº 417, comuna de Puerto Natales, Región de Magallanes y Antártica Chilena.
</t>
  </si>
  <si>
    <t>Puerto Natales</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</si>
  <si>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</si>
  <si>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</si>
  <si>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</si>
  <si>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</si>
  <si>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</si>
  <si>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</si>
  <si>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</si>
  <si>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</si>
  <si>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Guillermo Acuña Nº 2510, Providencia, Santiago, Región Metropolitana.</t>
  </si>
  <si>
    <t xml:space="preserve"> Teléfono: 2092503-2695997.</t>
  </si>
  <si>
    <t xml:space="preserve">Hogar de Menores Dame Tu Mano </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</si>
  <si>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</si>
  <si>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</si>
  <si>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</si>
  <si>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</si>
  <si>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</si>
  <si>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</si>
  <si>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</si>
  <si>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 hogardametumano@hotmail.com
Página: www.hogardametumano.cl </t>
  </si>
  <si>
    <t>Fono (64) 237992</t>
  </si>
  <si>
    <t xml:space="preserve">Avenida César Ercilla N° 1430, Comuna de Osorno, Décima Región
</t>
  </si>
  <si>
    <t>Osorno</t>
  </si>
  <si>
    <t xml:space="preserve">Se acompaña certificado de antecedentes financieros correspondientes al año 2017, aprobado por Subdepartamento de Supervisión Financiera.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</si>
  <si>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</si>
  <si>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</si>
  <si>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</si>
  <si>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</si>
  <si>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</si>
  <si>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</si>
  <si>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</si>
  <si>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</si>
  <si>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</si>
  <si>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</si>
  <si>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</si>
  <si>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Municipalidad</t>
  </si>
  <si>
    <t xml:space="preserve">Roberto Eduardo Torres Huerta, </t>
  </si>
  <si>
    <t>www.municipalidadalhué</t>
  </si>
  <si>
    <t xml:space="preserve">Calle Pintor Onofre Jarpa Nº 55, Comuna de Alhué, Región Metropolitana.
</t>
  </si>
  <si>
    <t xml:space="preserve">Fono: 2-8319294-8319296
</t>
  </si>
  <si>
    <t xml:space="preserve"> Alhué</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</si>
  <si>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</si>
  <si>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</si>
  <si>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</si>
  <si>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</si>
  <si>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</si>
  <si>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Alto del Carmen
</t>
  </si>
  <si>
    <t xml:space="preserve">Padre Alonso García S/N, comuna de Alto del Carmen, Región de Atacama. 
</t>
  </si>
  <si>
    <t>Alto del Carmen</t>
  </si>
  <si>
    <t xml:space="preserve">
I. Municipalidad de Alto Hospicio
</t>
  </si>
  <si>
    <t>Constitución Política de la República, art. 107.</t>
  </si>
  <si>
    <t>Según Ley Orgánica Nº 18.695, arts. 1º al 4º.</t>
  </si>
  <si>
    <t xml:space="preserve">Patricio Ferreira Rivera  </t>
  </si>
  <si>
    <t>Avenida Los Álamos esquina calle Los Nogales, S/N, Alto Hospicio</t>
  </si>
  <si>
    <t xml:space="preserve">No se acompañan. Aplica Informe Jurídico Nº 09, de  fecha 14 de marzo de 2011 del Departamento Jurídico y Dictamen Nº 070791, de 2009, de la Contraloría General de la República.  
</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</si>
  <si>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</si>
  <si>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</si>
  <si>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</si>
  <si>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</si>
  <si>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</si>
  <si>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</si>
  <si>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</si>
  <si>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</si>
  <si>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</si>
  <si>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</si>
  <si>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</si>
  <si>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</si>
  <si>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</si>
  <si>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 xml:space="preserve">Blanco Encalada Nº 660, comuna de Ancud, comuna de Chiloé, Décima Región
</t>
  </si>
  <si>
    <t>Fonos  (65) 622335- 628141</t>
  </si>
  <si>
    <t>Ancud</t>
  </si>
  <si>
    <t xml:space="preserve">Acompaña certificado de antecedentes financieros correspondientes al año 2013, enviados para ser aprobados por el departamento de Administración y finanzas.
</t>
  </si>
  <si>
    <t xml:space="preserve">
I. Municipalidad de  Andacollo
</t>
  </si>
  <si>
    <t xml:space="preserve">Juan Carlos Alfaro Aravena
</t>
  </si>
  <si>
    <t xml:space="preserve">Plaza Videla N°50, comuna de Andacollo, provincia de Elqui, Cuarta Región.
</t>
  </si>
  <si>
    <t>Andacollo</t>
  </si>
  <si>
    <t xml:space="preserve">
I. Municipalidad de Angol
</t>
  </si>
  <si>
    <t xml:space="preserve">José Enrique Neira Neira    </t>
  </si>
  <si>
    <t xml:space="preserve">Pedro Aguirre Cerda Nº509, Angol.
</t>
  </si>
  <si>
    <t>Angol</t>
  </si>
  <si>
    <t>No se acompañan. Aplica Informe Jurídico Nº09 de  fecha 14 de marzo de 2011 del Departamento Jurídico y Dictamen Nº 070791, de 2009, de la Contraloría General de la República.</t>
  </si>
  <si>
    <t xml:space="preserve">
I. Municipalidad de Antofagasta
</t>
  </si>
  <si>
    <t>Avda. Séptimo de Línea Nº 3505, Antofagasta.</t>
  </si>
  <si>
    <t>No se acompañan. Aplica Informe Jurídico Nº 09, de fecha 14 de marzo de 2011 del Departamento Jurídico y Dictamen Nº 070791, de 2009, de la Contraloría General de la República.</t>
  </si>
  <si>
    <t xml:space="preserve">
I. Municipalidad de Arauco
</t>
  </si>
  <si>
    <t xml:space="preserve">Covadonga Nº527, comuna de Arauco, Octava Región.
</t>
  </si>
  <si>
    <t xml:space="preserve"> Arauco</t>
  </si>
  <si>
    <t xml:space="preserve">
I. Municipalidad de Arica
</t>
  </si>
  <si>
    <t xml:space="preserve">Gerardo Alfredo Espíndola Rojas, </t>
  </si>
  <si>
    <t xml:space="preserve">Sotomayor 415, comuna de Arica, Región de Arica Parinacota.
</t>
  </si>
  <si>
    <t xml:space="preserve">Esmeralda Nº 607, Aysén.
</t>
  </si>
  <si>
    <t xml:space="preserve">
I. Municipalidad de Buin
</t>
  </si>
  <si>
    <t xml:space="preserve">Miguel Leonardo Araya Lobos </t>
  </si>
  <si>
    <t xml:space="preserve">Carlos Condell Nº415, comuna de Buin.
</t>
  </si>
  <si>
    <t>Buin</t>
  </si>
  <si>
    <t>Ilustre Municipalidad de Bulnes.</t>
  </si>
  <si>
    <t xml:space="preserve">Alcalde Titular: Jorge Napoleón Hidalgo Oñate, 
</t>
  </si>
  <si>
    <t xml:space="preserve">Calle Carlos Palacios N°199, comuna de Bulnes, Región del Biobío.   </t>
  </si>
  <si>
    <t xml:space="preserve"> Bulnes</t>
  </si>
  <si>
    <t xml:space="preserve">
I. Municipalidad de Cabildo
</t>
  </si>
  <si>
    <t xml:space="preserve">Avenida Humeres Nº 499, comuna de Cabildo, Quinta Región.
</t>
  </si>
  <si>
    <t>Cabildo</t>
  </si>
  <si>
    <t xml:space="preserve">No se acompañan. Aplica Informe Jurídico Nº 09, de  fecha 14 de marzo de 2011 del Departamento Jurídico y Dictamen Nº 070791, de 2009, de la Contraloría General de la República.  
</t>
  </si>
  <si>
    <t xml:space="preserve">
I. Municipalidad de Cabo de Hornos
</t>
  </si>
  <si>
    <t xml:space="preserve">Jaime Patricio Fernández Alarcón, </t>
  </si>
  <si>
    <t>E mail: municipalidad@imcabodehornos.cl 
Página web: www.imcabodehornos.cl</t>
  </si>
  <si>
    <t xml:space="preserve">Calle O`Higgins Nº 189, comuna de Cabo de Hornos, Región de Magallanes y la Antártica Chilena.
</t>
  </si>
  <si>
    <t xml:space="preserve">Fono: 621011-621018-621449-621120 </t>
  </si>
  <si>
    <t xml:space="preserve"> Hornos</t>
  </si>
  <si>
    <t xml:space="preserve">
I. Municipalidad de Cabrero
</t>
  </si>
  <si>
    <t xml:space="preserve">Mario Alejandro Gierke Quevedo, </t>
  </si>
  <si>
    <t>http:// http://www.cabrero.cl/</t>
  </si>
  <si>
    <t xml:space="preserve">Las Delicias Nº 355, Comuna de Cabrero. Región del Bio-Bio.
</t>
  </si>
  <si>
    <t>Fono: (43) 2401813  (43) 2401800</t>
  </si>
  <si>
    <t>Cabrero</t>
  </si>
  <si>
    <t xml:space="preserve">
I. Municipalidad de Calama
</t>
  </si>
  <si>
    <t>Vicuña Mackenna Nº 2001, Calama.</t>
  </si>
  <si>
    <t xml:space="preserve">No se acompañan. Aplica Informe Jurídico Nº 09, de  fecha 14 de marzo de 2011 del Departamento Jurídico y Dictamen Nº 070791, de 2009, de la Contraloría General de la República.  </t>
  </si>
  <si>
    <t xml:space="preserve">
I. Municipalidad de Calbuco
</t>
  </si>
  <si>
    <t xml:space="preserve">Federico Errázuriz Nº 210, Calbuco, Décima Región
</t>
  </si>
  <si>
    <t>Calbuco</t>
  </si>
  <si>
    <t xml:space="preserve">
I. Municipalidad de Caldera
</t>
  </si>
  <si>
    <t xml:space="preserve">Correo electrónico: alcaldia@caldera.cl </t>
  </si>
  <si>
    <t xml:space="preserve">Cousiño Nº 395, comuna de Caldera, Tercera Región, casilla 24.
</t>
  </si>
  <si>
    <t>Fonos (52) 315234- 315260- 535560</t>
  </si>
  <si>
    <t>Caldera</t>
  </si>
  <si>
    <t xml:space="preserve">
I. Municipalidad de Calera de Tango.
</t>
  </si>
  <si>
    <t xml:space="preserve">Erasmo Agustín Valenzuela Santibáñez, </t>
  </si>
  <si>
    <t xml:space="preserve">Avenida Calera de Tango  Nº 345, comuna de Calera de Tango, Región Metropolitana.
</t>
  </si>
  <si>
    <t>Fono: 8108900</t>
  </si>
  <si>
    <t>Calera de Tango</t>
  </si>
  <si>
    <t xml:space="preserve">Alcalde Titular: Nelson Venegas Salazar, 
</t>
  </si>
  <si>
    <t xml:space="preserve">Calle Larga N° 2088, comuna de Calle Larga, Región de Valparaíso. </t>
  </si>
  <si>
    <t>Calle Larga</t>
  </si>
  <si>
    <t xml:space="preserve">
I. Municipalidad de Canela
</t>
  </si>
  <si>
    <t>Juan Bernardo Leyton Lemus,</t>
  </si>
  <si>
    <t xml:space="preserve">Luis Infante Nº 520, Canela baja, Comuna de Canela, IV Región de Coquimbo.
</t>
  </si>
  <si>
    <t xml:space="preserve"> Canela</t>
  </si>
  <si>
    <t>Según Ley Orgánica Constitucional Nº 18.695, arts. 1º al 4º.</t>
  </si>
  <si>
    <t xml:space="preserve">Jorge James Radonich Barra  </t>
  </si>
  <si>
    <t xml:space="preserve">Arturo Prat 220, comuna de Cañete, VIII Región del Bío Bío.
</t>
  </si>
  <si>
    <t>Bío Bío</t>
  </si>
  <si>
    <t xml:space="preserve">
I. Municipalidad de Carahue
</t>
  </si>
  <si>
    <t xml:space="preserve">Portales Nº295, Carahue, Novena Región.
</t>
  </si>
  <si>
    <t>Fonos (45) 651874</t>
  </si>
  <si>
    <t>Carahue</t>
  </si>
  <si>
    <t xml:space="preserve">
I. Municipalidad de Cartagena
</t>
  </si>
  <si>
    <t xml:space="preserve">Luis Rodrigo García Tapia.
</t>
  </si>
  <si>
    <t xml:space="preserve">alcaldia@cartagena-chile.cl </t>
  </si>
  <si>
    <t xml:space="preserve">Av. Casanova Nº 210, 
</t>
  </si>
  <si>
    <t xml:space="preserve"> Central Telefónica +56 35 200 700  </t>
  </si>
  <si>
    <t xml:space="preserve">
I. Municipalidad de Casablanca
</t>
  </si>
  <si>
    <t xml:space="preserve">Constitución N°111, comuna de Casablanca, provincia de Valparaíso, Quinta Región.
</t>
  </si>
  <si>
    <t>Fonos: 32-277-400</t>
  </si>
  <si>
    <t>Casablanca</t>
  </si>
  <si>
    <t xml:space="preserve">
I. Municipalidad de Castro
</t>
  </si>
  <si>
    <t xml:space="preserve">Blanco Nº 273, Castro, decima Región de Los Lagos. 
</t>
  </si>
  <si>
    <t xml:space="preserve">
I. Municipalidad de Cauquenes
</t>
  </si>
  <si>
    <t xml:space="preserve">Juan Carlos Muñoz Rojas, </t>
  </si>
  <si>
    <t xml:space="preserve">Antonio Varas Nº466, comuna de Cauquenes, Séptima Región
</t>
  </si>
  <si>
    <t>Fonos (73) 2563000, 2563002</t>
  </si>
  <si>
    <t xml:space="preserve"> Cauquenes</t>
  </si>
  <si>
    <t xml:space="preserve">
I. Municipalidad de  Catemu
</t>
  </si>
  <si>
    <t xml:space="preserve">Calle Borjas García Huidobro Nº 025, comuna de Catemu,  provincia de Valparaíso, Quinta Región.
</t>
  </si>
  <si>
    <t xml:space="preserve"> Catemu</t>
  </si>
  <si>
    <t xml:space="preserve">
I. Municipalidad de Cerrillos
</t>
  </si>
  <si>
    <t>sec_alcalde@mcerrillos.cl – alcaldiacerrillos@gmail.com</t>
  </si>
  <si>
    <t xml:space="preserve">Piloto Lazo Nº 120, comuna de Cerrillos, Región Metropolitana.
</t>
  </si>
  <si>
    <t xml:space="preserve">
I. Municipalidad de Cerro Navia
</t>
  </si>
  <si>
    <t xml:space="preserve">Mauro Elias Tamayo Rozas, </t>
  </si>
  <si>
    <t xml:space="preserve">Del Consistorial Nº 6645, comuna de Cerro Navia, Región Metropolitana.
</t>
  </si>
  <si>
    <t>Cerrillos</t>
  </si>
  <si>
    <t xml:space="preserve">
I. Municipalidad de Chanco 
</t>
  </si>
  <si>
    <t xml:space="preserve">Abdón Fuentealba Nº 334, comuna de Chanco, Región del Maule. 
</t>
  </si>
  <si>
    <t>Fono: (73) 551083</t>
  </si>
  <si>
    <t xml:space="preserve">www.municipalidadchanaral.munichanaral.cl </t>
  </si>
  <si>
    <t>Fono: (52) 543301</t>
  </si>
  <si>
    <t>Chañaral</t>
  </si>
  <si>
    <t xml:space="preserve">18 de Septiembre Nº 3214, comuna de Chépica,  Sexta Región.
</t>
  </si>
  <si>
    <t xml:space="preserve"> Chépica</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</si>
  <si>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</si>
  <si>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</si>
  <si>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</si>
  <si>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Fono: 53 - 2422040</t>
  </si>
  <si>
    <t>Illapel</t>
  </si>
  <si>
    <t xml:space="preserve">
I. Municipalidad de Chiguayante
</t>
  </si>
  <si>
    <t xml:space="preserve">José Antonio Rivas Villalobos. </t>
  </si>
  <si>
    <t xml:space="preserve">Orozimbo Barbosa Nº 104, comuna de Chiguayante, Región del Biobío.
</t>
  </si>
  <si>
    <t xml:space="preserve">Fono: 41-2508100
         41-2508123
</t>
  </si>
  <si>
    <t>Chiguayante</t>
  </si>
  <si>
    <t>No corresponde</t>
  </si>
  <si>
    <t xml:space="preserve">
I. Municipalidad de Chile Chico.
</t>
  </si>
  <si>
    <t xml:space="preserve">Ricardo Enrique Ibarra Valdebenito, </t>
  </si>
  <si>
    <t xml:space="preserve">Bernardo O’ Higgins Nº 333, comuna de Chile Chico, Décima Región
</t>
  </si>
  <si>
    <t>Fonos (67) 411268- 411359</t>
  </si>
  <si>
    <t>Chile Chico</t>
  </si>
  <si>
    <t xml:space="preserve">No se acompañan. Aplica Informe Jurídico Nº 09, de fecha 14 de marzo de 2011 del Departamento Jurídico y Dictamen Nº 070791, de 2009, de la Contraloría General de la República.
</t>
  </si>
  <si>
    <t>Fonos (42) 433300</t>
  </si>
  <si>
    <t>Chillán</t>
  </si>
  <si>
    <t>Se acompañan Antecedentes Financieros correspondientes al año 2009, aprobados por el Subdepartamento  de Supervisión Financiera Nacional.</t>
  </si>
  <si>
    <t>Chillán Viejo</t>
  </si>
  <si>
    <t xml:space="preserve">
I. Municipalidad de Chimbarongo
</t>
  </si>
  <si>
    <t xml:space="preserve">Marco Antonio Contreras Jorquera  </t>
  </si>
  <si>
    <t>Javiera Carrera Nº 511, Chimbarongo.</t>
  </si>
  <si>
    <t>Chimbarongo</t>
  </si>
  <si>
    <t>Ilustre Municipalidad de Chol Chol</t>
  </si>
  <si>
    <t xml:space="preserve">Calle Perez N° 449, comuna de Chol Chol. </t>
  </si>
  <si>
    <t>Chol Chol</t>
  </si>
  <si>
    <t>opdcholchol@gmail.com</t>
  </si>
  <si>
    <t xml:space="preserve">
I. Municipalidad de Cisnes 
</t>
  </si>
  <si>
    <t xml:space="preserve">Francisco Roncagliolo Lepio   </t>
  </si>
  <si>
    <t>Rafael Sotomayor Nº191, comuna de Cisnes, Provincia de Aysén, Undécima Región de Aysén.</t>
  </si>
  <si>
    <t>Cisnes</t>
  </si>
  <si>
    <t xml:space="preserve">
Ilustre Municipalidad de Cobquecura
</t>
  </si>
  <si>
    <t xml:space="preserve">Julio Manuel Alberto Fuentes Alarcón. </t>
  </si>
  <si>
    <t xml:space="preserve">Fonos (42) 1971648
</t>
  </si>
  <si>
    <t>Cobquecura</t>
  </si>
  <si>
    <t xml:space="preserve">
I. Municipalidad de Cochrane
</t>
  </si>
  <si>
    <t xml:space="preserve">Constitución Política de la República, artículo 107
Indefinida
</t>
  </si>
  <si>
    <t xml:space="preserve">Calle Esmeralda Nº398, Cochrane, Región de Aysén, 
</t>
  </si>
  <si>
    <t xml:space="preserve"> Cochrane</t>
  </si>
  <si>
    <t xml:space="preserve">
I. Municipalidad de Codegua
</t>
  </si>
  <si>
    <t xml:space="preserve">O’Higgins Nº 376, Codegua, provincia de Cachapoal, Sexta Región.
</t>
  </si>
  <si>
    <t xml:space="preserve"> soporte@municipalidaddecodegua.cl</t>
  </si>
  <si>
    <t>Codegua</t>
  </si>
  <si>
    <t xml:space="preserve">
I. Municipalidad de Coelemu
</t>
  </si>
  <si>
    <t xml:space="preserve">Alejandro Rodrigo Pedreros Urrutia. </t>
  </si>
  <si>
    <t>Coelemu</t>
  </si>
  <si>
    <t xml:space="preserve">
I. Municipalidad de Coihueco
</t>
  </si>
  <si>
    <t xml:space="preserve">Carlos Luis Chandía Alarcón
</t>
  </si>
  <si>
    <t>Fono: 42-2471002- 2471007</t>
  </si>
  <si>
    <t>Coihueco</t>
  </si>
  <si>
    <t xml:space="preserve">
I. Municipalidad de Colina
</t>
  </si>
  <si>
    <t xml:space="preserve">Avenida Colina 700, comuna de Colina, Región Metropolitana
</t>
  </si>
  <si>
    <t xml:space="preserve">Fonos (02) 7073300, </t>
  </si>
  <si>
    <t xml:space="preserve">
I. Municipalidad de Collipulli
</t>
  </si>
  <si>
    <t xml:space="preserve">Manuel Jesús Macaya Ramírez,  </t>
  </si>
  <si>
    <t>leopoldorosales@gmail.com
direcfinanzas@municipalidadcollipulli.cl</t>
  </si>
  <si>
    <t xml:space="preserve">Avenida Saavedra Sur Nº 1355, comuna de Collipulli, Región de la Araucanía.
</t>
  </si>
  <si>
    <t>Fono: 45- 993052 / 918464 / 918460 
/ 2918460</t>
  </si>
  <si>
    <t>Collipulli</t>
  </si>
  <si>
    <t xml:space="preserve">
I. Municipalidad de Combarbalá
</t>
  </si>
  <si>
    <t xml:space="preserve">Plaza de Armas Nº 438, provincia de Limarí, comuna de Combarbalá, Región de Coquimbo.
</t>
  </si>
  <si>
    <t>Fono (53) 741033
        (53) 741133
        (53) 741007</t>
  </si>
  <si>
    <t>Combarbalá</t>
  </si>
  <si>
    <t xml:space="preserve">Álvaro Andrés Ortiz Vera. </t>
  </si>
  <si>
    <t>Fonos (41) 266500</t>
  </si>
  <si>
    <t xml:space="preserve">O’ Higgins Nº 525, comuna de Concepción, Octava Región.
Casilla 107- C
</t>
  </si>
  <si>
    <t xml:space="preserve">. Teléfono: (56 32) 381 6000 </t>
  </si>
  <si>
    <t xml:space="preserve">1. Avenida Santa Laura Nº 567, comuna de Concón, Región de Valparaíso.
</t>
  </si>
  <si>
    <t xml:space="preserve"> Concón</t>
  </si>
  <si>
    <t xml:space="preserve">Carlos Moisés Valenzuela Gajardo, </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</si>
  <si>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</si>
  <si>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</si>
  <si>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</si>
  <si>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</si>
  <si>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 xml:space="preserve"> alcaldía@contulmo.cl </t>
  </si>
  <si>
    <t xml:space="preserve">Calle Lanalhue Nº 130, Contulmo , VIII Región.
</t>
  </si>
  <si>
    <t>Fonos (41)2618142</t>
  </si>
  <si>
    <t>Contulmo</t>
  </si>
  <si>
    <t>Marcos Rodrigo López Rivera</t>
  </si>
  <si>
    <t>91001: Administración Pública</t>
  </si>
  <si>
    <t xml:space="preserve">Se acompañan Balance de comprobación y de Saldos, correspondientes al año 2009, aprobados por la Unidad de Supervisión Financiera Nacional. </t>
  </si>
  <si>
    <t xml:space="preserve">Carlos Guillermo Sottolichio Urquiza
</t>
  </si>
  <si>
    <t xml:space="preserve">Avenida Independencia Nº 3499, comuna de Conchalí, Región Metropolitana.
</t>
  </si>
  <si>
    <t>Conchalí</t>
  </si>
  <si>
    <t xml:space="preserve">
I. Municipalidad de Coquimbo
</t>
  </si>
  <si>
    <t xml:space="preserve">Bilbao Nº 348, ciudad de Coquimbo, Cuarta Región.
</t>
  </si>
  <si>
    <t>Fono 51- 335300</t>
  </si>
  <si>
    <t xml:space="preserve">
I. Municipalidad de Coronel
</t>
  </si>
  <si>
    <t xml:space="preserve">Boris Felipe Chamorro Rebolledo.
</t>
  </si>
  <si>
    <t>Bannen 70, Coronel, Octava Región.</t>
  </si>
  <si>
    <t>91001: Administración Pública.</t>
  </si>
  <si>
    <t xml:space="preserve">
I. Municipalidad de Corral
</t>
  </si>
  <si>
    <t xml:space="preserve">Gastón Pérez González, </t>
  </si>
  <si>
    <t xml:space="preserve">Calle  Esmeralda Nº 145, Comuna de Corral, XIV Región de los Ríos.
</t>
  </si>
  <si>
    <t>Fono: 63-471808</t>
  </si>
  <si>
    <t>Corral</t>
  </si>
  <si>
    <t xml:space="preserve">
I. Municipalidad de Coyhaique
</t>
  </si>
  <si>
    <t>Francisco Bilbao Nº357, Coyhaique, Undécima Región.</t>
  </si>
  <si>
    <t xml:space="preserve">
I. Municipalidad de Cunco
</t>
  </si>
  <si>
    <t xml:space="preserve">Alfonso Coke Candía, 
</t>
  </si>
  <si>
    <t>info@municunco.cl</t>
  </si>
  <si>
    <t xml:space="preserve">Calle Pedro Aguirre Cerda Nº580,  Comuna de Cunco.
</t>
  </si>
  <si>
    <t>Mesa Central: (56) (45) 200101</t>
  </si>
  <si>
    <t>Cunco</t>
  </si>
  <si>
    <t xml:space="preserve">O’ Higgins  Nº 796, comuna de Curacautín, Novena Región
Casilla 100 
</t>
  </si>
  <si>
    <t>Fonos (45) 881226 882902</t>
  </si>
  <si>
    <t>Curacautín</t>
  </si>
  <si>
    <t xml:space="preserve">
I. Municipalidad de Curanilahue
</t>
  </si>
  <si>
    <t xml:space="preserve">Ernesto Riquelme Nº701, comuna de Curanilahue
</t>
  </si>
  <si>
    <t>Fono (41) - 2405900</t>
  </si>
  <si>
    <t>Curanilahue</t>
  </si>
  <si>
    <t xml:space="preserve">Juan Pablo Barros Basso. </t>
  </si>
  <si>
    <t xml:space="preserve"> social@municipalidadcuracavi.cl</t>
  </si>
  <si>
    <t xml:space="preserve">Avda. Ambrosio O´Higgins Nº1305
</t>
  </si>
  <si>
    <t>Fono: (02) 22992100 - 22992141</t>
  </si>
  <si>
    <t xml:space="preserve"> Curacaví</t>
  </si>
  <si>
    <t xml:space="preserve">
I. Municipalidad de Curepto
</t>
  </si>
  <si>
    <t xml:space="preserve">René Alejandro Concha González, </t>
  </si>
  <si>
    <t xml:space="preserve">Plaza de Armas S/N, comuna de Curepto, Región del Maule. 
</t>
  </si>
  <si>
    <t>Fono: (075) 2552300</t>
  </si>
  <si>
    <t xml:space="preserve">Javier Antonio Muñoz Riquelme </t>
  </si>
  <si>
    <t xml:space="preserve"> secretariamunicipal@curico.cl</t>
  </si>
  <si>
    <t xml:space="preserve">Estado Nº 279, piso 2, comuna de Curicó, Séptima Región
</t>
  </si>
  <si>
    <t xml:space="preserve">
I. Municipalidad de Diego de Almagro
</t>
  </si>
  <si>
    <t xml:space="preserve">Isaías Florencio Zavala Torres, </t>
  </si>
  <si>
    <t xml:space="preserve">Juan Martínez Nº 1403, comuna de Diego de Almagro, Tercera Región, casilla 13.
</t>
  </si>
  <si>
    <t>Fonos (52) 441049- 441534- 441027</t>
  </si>
  <si>
    <t>Diego de Almagro</t>
  </si>
  <si>
    <t xml:space="preserve">Avenida Estación N° 344, Comuna de Doñihue
</t>
  </si>
  <si>
    <t>Doñihue</t>
  </si>
  <si>
    <t xml:space="preserve">
I. Municipalidad de El Bosque
</t>
  </si>
  <si>
    <t xml:space="preserve">Alejandro Guzmán Nº735, comuna de El Bosque.
</t>
  </si>
  <si>
    <t>El Bosque.</t>
  </si>
  <si>
    <t xml:space="preserve">
I. Municipalidad de El Carmen.
</t>
  </si>
  <si>
    <t>Municipalidad.</t>
  </si>
  <si>
    <t xml:space="preserve">José Hernando San Martín Rubilar, </t>
  </si>
  <si>
    <t>91001.</t>
  </si>
  <si>
    <t>Se acompaña Certificado Financiero, correspondiente al año 2009, aprobados por el Sub Departamento de Supervisión Financiera Nacional.</t>
  </si>
  <si>
    <t xml:space="preserve">
I. Municipalidad de El Monte
</t>
  </si>
  <si>
    <t xml:space="preserve">Francisco Javier Gómez Ramirez 
Alcalde 
</t>
  </si>
  <si>
    <t xml:space="preserve">Avenida Los Libertadores Nº 277, comuna de El Monte,   Región Metropolitana.
</t>
  </si>
  <si>
    <t>El Monte</t>
  </si>
  <si>
    <t xml:space="preserve">
I. Municipalidad de El Quisco
</t>
  </si>
  <si>
    <t>Constitución Política de la República, artículo 118.</t>
  </si>
  <si>
    <t xml:space="preserve">Natalia Andrea Carrasco Pizarro, </t>
  </si>
  <si>
    <t xml:space="preserve">Avenida Francia 011, El Quisco. Región de Valparaíso.
</t>
  </si>
  <si>
    <t>http://www.elquisco.cl/</t>
  </si>
  <si>
    <t xml:space="preserve"> El Quisco</t>
  </si>
  <si>
    <t xml:space="preserve">
I. Municipalidad de El Tabo
</t>
  </si>
  <si>
    <t xml:space="preserve">Las Cruces Norte Nº 401, comuna de El Tabo, Región de Valparaíso. 
</t>
  </si>
  <si>
    <t xml:space="preserve">Teléfono: 35-2203500 </t>
  </si>
  <si>
    <t>El Tabo</t>
  </si>
  <si>
    <t>Av. Libertador Bernardo O¨Higgins Nº3920, Estación Central, Región Metropolitana.</t>
  </si>
  <si>
    <t xml:space="preserve">
I. Municipalidad de Florida
</t>
  </si>
  <si>
    <t xml:space="preserve">Jorge Eliecer Roa Villegas  </t>
  </si>
  <si>
    <t xml:space="preserve"> info@muniflorida.cl – jroa@muniflorida.cl</t>
  </si>
  <si>
    <t xml:space="preserve">Arturo Prat N º 675 Comuna de Florida, Región del Bío Bío.
</t>
  </si>
  <si>
    <t>Teléfono: 2668900</t>
  </si>
  <si>
    <t>Florida</t>
  </si>
  <si>
    <t xml:space="preserve">
I. Municipalidad de Freire
</t>
  </si>
  <si>
    <t xml:space="preserve">José Isafor Bravo Burgos. </t>
  </si>
  <si>
    <t xml:space="preserve">Pedro Camalez 85, comuna de Freire, Novena Región
</t>
  </si>
  <si>
    <t>Fono Mesa Central: 045 2922300</t>
  </si>
  <si>
    <t>Freire</t>
  </si>
  <si>
    <t xml:space="preserve">
I. Municipalidad de Freirina
</t>
  </si>
  <si>
    <t xml:space="preserve">César Antonio Orellana Orellana, </t>
  </si>
  <si>
    <t xml:space="preserve">Edificio Consistorial, calle O´Higgins Nº 1016, comuna de Freirina, Región de Atacama. 
</t>
  </si>
  <si>
    <t>Freirina</t>
  </si>
  <si>
    <t xml:space="preserve">San Francisco Nº 124, comuna de Fresia, Región de Los Lagos.
</t>
  </si>
  <si>
    <t>Fresia</t>
  </si>
  <si>
    <t xml:space="preserve">
I. Municipalidad de Frutillar
</t>
  </si>
  <si>
    <t xml:space="preserve">Claus Pedro Lindemann Vierth,     </t>
  </si>
  <si>
    <t>Philippi Nº 753, comuna de Frutillar, Provincia de Llanquihue, Décima Región de Los Lagos.</t>
  </si>
  <si>
    <t>Frutillar</t>
  </si>
  <si>
    <t xml:space="preserve">
I. Municipalidad de Futrono
</t>
  </si>
  <si>
    <t>: contacto@munifutrono.cl</t>
  </si>
  <si>
    <t xml:space="preserve">Avda. Balmaceda Esquina Alessandri S/N
</t>
  </si>
  <si>
    <t xml:space="preserve">
I. Municipalidad de Galvarino
</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</si>
  <si>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</si>
  <si>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</si>
  <si>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</si>
  <si>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</si>
  <si>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</si>
  <si>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 xml:space="preserve">Ramón Freire Nº 590, comuna de Gorbea, Provincia de Cautín, IX Región.
</t>
  </si>
  <si>
    <t xml:space="preserve">Teléfonos: (45) 201900 </t>
  </si>
  <si>
    <t xml:space="preserve"> Gorbea</t>
  </si>
  <si>
    <t xml:space="preserve">
I. Municipalidad de Graneros 
</t>
  </si>
  <si>
    <t xml:space="preserve">Claudio Rafael Segovia Cofré </t>
  </si>
  <si>
    <t>Plaza de Armas S/Nº, Graneros, Sexta Región.</t>
  </si>
  <si>
    <t xml:space="preserve"> Graneros</t>
  </si>
  <si>
    <t xml:space="preserve">Claudio Pucher Lizama  </t>
  </si>
  <si>
    <t xml:space="preserve">Libertad Nº90, comuna de Hualañé, Séptima Región
</t>
  </si>
  <si>
    <t xml:space="preserve">Fonos (75) 481004, 481028, </t>
  </si>
  <si>
    <t>Hualañé</t>
  </si>
  <si>
    <t xml:space="preserve">No se acompañan. Aplica Informe Jurídico Nº 09, de  fecha 14 de marzo de 2011 del Departamento Jurídico y Dictamen Nº 070791, de 2009, de la Contraloría General de la República.  
.
</t>
  </si>
  <si>
    <t xml:space="preserve">Fonos (41) 425501
</t>
  </si>
  <si>
    <t>Hualpén</t>
  </si>
  <si>
    <t xml:space="preserve">Se acompaña Certificado Financiero de fecha 29 de agosto del 2008, correspondiente al año 2007, aprobado por la Unidad de Supervisión Financiera Nacional. 
Patrimonio $4.363.178.059.-
</t>
  </si>
  <si>
    <t xml:space="preserve">Tamarugal Nº 180, comuna de Pozo Almonte, Región de Tarapacá. 
</t>
  </si>
  <si>
    <t>Pozo Almonte</t>
  </si>
  <si>
    <t xml:space="preserve">
I. Municipalidad de Hualqui
</t>
  </si>
  <si>
    <t xml:space="preserve">Freire Nº 351, comuna de, Octava Región.
</t>
  </si>
  <si>
    <t xml:space="preserve">
I. Municipalidad de Huara
</t>
  </si>
  <si>
    <t xml:space="preserve">José Andrés Bartolo Vinaya, </t>
  </si>
  <si>
    <t>Fono: 2463200</t>
  </si>
  <si>
    <t xml:space="preserve">Vicuña Mackenna S/N°, Comuna de Huara, Provincia de Tamarugal, Región de Tarapacá.
</t>
  </si>
  <si>
    <t>Tamarugal</t>
  </si>
  <si>
    <t xml:space="preserve">
I. Municipalidad de Huasco
</t>
  </si>
  <si>
    <t xml:space="preserve"> Teléfono: 051-531039-531042-531010</t>
  </si>
  <si>
    <t xml:space="preserve">Calle Graig Nª 530, comuna de Huasco, Región de Atacama
</t>
  </si>
  <si>
    <t>http://www.imhuasco.cl</t>
  </si>
  <si>
    <t xml:space="preserve"> Huasco</t>
  </si>
  <si>
    <t xml:space="preserve">
I. Municipalidad de Huechuraba
</t>
  </si>
  <si>
    <t xml:space="preserve">Carlos César Luis Cuadrado Prats   
Alcalde
</t>
  </si>
  <si>
    <t xml:space="preserve">Avenida Premio Nobel Nº5555, comuna de Huechuraba.
</t>
  </si>
  <si>
    <t>Fono 27511100</t>
  </si>
  <si>
    <t xml:space="preserve">No se acompañan. Aplica Informe Jurídico Nº 09, de  fecha 14 de marzo de 2011 del Departamento Jurídico y Dictamen Nº 070791, de 2009, de la Contraloría General de la República.
</t>
  </si>
  <si>
    <t xml:space="preserve">
I. Municipalidad de Illapel
</t>
  </si>
  <si>
    <t xml:space="preserve">Denis Enrique Cortés Vargas </t>
  </si>
  <si>
    <t>Constitución 24, Illapel, Cuarta Región.</t>
  </si>
  <si>
    <t xml:space="preserve"> Illapel</t>
  </si>
  <si>
    <t xml:space="preserve">
I. Municipalidad de Independencia
</t>
  </si>
  <si>
    <t xml:space="preserve">Gonzalo Durán Baronti, </t>
  </si>
  <si>
    <t xml:space="preserve">relacionespublicas@independencia.cl
</t>
  </si>
  <si>
    <t xml:space="preserve">Avda. Independencia Nº 834, comuna de Independencia,  Región Metropolitana .
</t>
  </si>
  <si>
    <t>Fono: 4442000</t>
  </si>
  <si>
    <t xml:space="preserve">
I. Municipalidad de Iquique
</t>
  </si>
  <si>
    <t xml:space="preserve">Jorge Alejandro Soria Quiroga, </t>
  </si>
  <si>
    <t>Tarapacá Nº 477, Iquique, Primera Región.</t>
  </si>
  <si>
    <t xml:space="preserve">
I. Municipalidad de Isla de Maipo
</t>
  </si>
  <si>
    <t>Isla de Maipo</t>
  </si>
  <si>
    <t xml:space="preserve">
I. Municipalidad de Isla de Pascua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</si>
  <si>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</si>
  <si>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</si>
  <si>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</si>
  <si>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</si>
  <si>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</si>
  <si>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 xml:space="preserve">Marathon Nº312, comuna de La Calera, quinta Región 
</t>
  </si>
  <si>
    <t xml:space="preserve"> La Calera</t>
  </si>
  <si>
    <t xml:space="preserve">
I. Municipalidad de La Cisterna
</t>
  </si>
  <si>
    <t xml:space="preserve">Reginaldo Santiago Rebolledo Pizarro    </t>
  </si>
  <si>
    <t xml:space="preserve">Pedro Aguirre Cerda Nº0161, La Cisterna.
</t>
  </si>
  <si>
    <t>La Cisterna</t>
  </si>
  <si>
    <t xml:space="preserve">
I. Municipalidad de Lago Ranco
</t>
  </si>
  <si>
    <t xml:space="preserve">Miguel Meza Shwenke, </t>
  </si>
  <si>
    <t xml:space="preserve">Calle Viña del Mar Nº 345, Lago Ranco.
</t>
  </si>
  <si>
    <t>Lago Ranco</t>
  </si>
  <si>
    <t xml:space="preserve">
I. Municipalidad de Lampa
</t>
  </si>
  <si>
    <t xml:space="preserve">Baquedano Nº 824, comuna de Lampa, Región Metropolitana.
</t>
  </si>
  <si>
    <t xml:space="preserve">
Ilustre Municipalidad de Lanco
</t>
  </si>
  <si>
    <t xml:space="preserve">Rolando Peña Riquelme, </t>
  </si>
  <si>
    <t>: alcaldia@munilanco.cl</t>
  </si>
  <si>
    <t xml:space="preserve">Libertad N° 251, Comuna de Lanco.
</t>
  </si>
  <si>
    <t xml:space="preserve">Fonos: 63-670100 / 670101.
</t>
  </si>
  <si>
    <t xml:space="preserve"> Lanco</t>
  </si>
  <si>
    <t xml:space="preserve">
I. Municipalidad de Las Condes
</t>
  </si>
  <si>
    <t>comunicaciones@lascondes.cl</t>
  </si>
  <si>
    <t xml:space="preserve">Avda. Apoquindo Nº 3400, comuna de Las Condes, Región Metropolitana.
</t>
  </si>
  <si>
    <t>Fonos: 9507008 – 9507009</t>
  </si>
  <si>
    <t>Las Condes,</t>
  </si>
  <si>
    <t xml:space="preserve">
I. Municipalidad de La Florida
</t>
  </si>
  <si>
    <t xml:space="preserve">Rodolfo Carter Fernández, </t>
  </si>
  <si>
    <t xml:space="preserve">Serafín Zamora Nº 6600, La Florida, Región Metropolitana. </t>
  </si>
  <si>
    <t>Teléfono: 6365000;</t>
  </si>
  <si>
    <t xml:space="preserve">
I. Municipalidad de La Granja
</t>
  </si>
  <si>
    <t xml:space="preserve">Avenida Américo Vespucio 002, paradero 25, comuna de La Granja, Región Metropolitana.
</t>
  </si>
  <si>
    <t>Fono 5503700</t>
  </si>
  <si>
    <t>La Granja</t>
  </si>
  <si>
    <t xml:space="preserve">
I. Municipalidad de La Higuera 
</t>
  </si>
  <si>
    <t>Constitución Política de la República, artículo 118 y siguientes.</t>
  </si>
  <si>
    <t xml:space="preserve">Yerko Hernaldo Galleguillos Ossandón, 
</t>
  </si>
  <si>
    <t xml:space="preserve">Avenida La Paz Nº 2, Comuna de La Higuera. Región de Coquimbo.
</t>
  </si>
  <si>
    <t xml:space="preserve">Teléfono: 51-2-429902 </t>
  </si>
  <si>
    <t>La Higuera.</t>
  </si>
  <si>
    <t xml:space="preserve">
I. Municipalidad de La Ligua
</t>
  </si>
  <si>
    <t>Portales Nº 555, La Ligua, Quinta Región.</t>
  </si>
  <si>
    <t>La Ligua</t>
  </si>
  <si>
    <t xml:space="preserve">
I. Municipalidad de La Pintana
</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</si>
  <si>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</si>
  <si>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</si>
  <si>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</si>
  <si>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</si>
  <si>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José Manuel Palacios Parra ,</t>
  </si>
  <si>
    <t>La Reina.</t>
  </si>
  <si>
    <t xml:space="preserve">
I. Municipalidad de La Serena.
</t>
  </si>
  <si>
    <t>Arturo Prat Nº 451, comuna de La Serena, Cuarta Región.</t>
  </si>
  <si>
    <t xml:space="preserve">Arturo Prat  N° 680, comuna de La Unión, Décima Región.
</t>
  </si>
  <si>
    <t>Fonos (64) 322441- 322445</t>
  </si>
  <si>
    <t xml:space="preserve"> La Unión</t>
  </si>
  <si>
    <t xml:space="preserve">
I. Municipalidad de Lago Verde
</t>
  </si>
  <si>
    <t xml:space="preserve">Nelson Fredy Opazo López, 
</t>
  </si>
  <si>
    <t>Teléfono: 67-2 573180 / 67-2-573181</t>
  </si>
  <si>
    <t xml:space="preserve">Calle Cacique Blanco Nº 131, Comuna de Lago Verde, Región de Aysén. 
</t>
  </si>
  <si>
    <t>http://lagoverdeaysen.cl   parteslagoverde@gmail.com</t>
  </si>
  <si>
    <t xml:space="preserve"> Lago Verde</t>
  </si>
  <si>
    <t xml:space="preserve">
I. Municipalidad de Lautaro
</t>
  </si>
  <si>
    <t xml:space="preserve">Raúl Alberto Schifferli Díaz.  </t>
  </si>
  <si>
    <t xml:space="preserve">Bernardo O’Higgins 1032, c. IX Región de la Araucanía
</t>
  </si>
  <si>
    <t xml:space="preserve">
I. Municipalidad de Lebu
</t>
  </si>
  <si>
    <t xml:space="preserve">Cristian Peña Morales   </t>
  </si>
  <si>
    <t xml:space="preserve">Andres Bello Nº 233, comuna de Lebu, Octava Región
</t>
  </si>
  <si>
    <t xml:space="preserve"> Lebu</t>
  </si>
  <si>
    <t xml:space="preserve">Oscar Marcelo Fernández Vilos 
</t>
  </si>
  <si>
    <t xml:space="preserve">Juan Esteban Montero N°25, comuna de Licantén,  provincia de Curicó, Séptima Región.
</t>
  </si>
  <si>
    <t xml:space="preserve"> Licantén</t>
  </si>
  <si>
    <t xml:space="preserve">
I. Municipalidad de Limache
</t>
  </si>
  <si>
    <t xml:space="preserve">Daniel Morales Espíndola, </t>
  </si>
  <si>
    <t xml:space="preserve">Avenida Palmira Romano N° 340. Limache
</t>
  </si>
  <si>
    <t xml:space="preserve">Fono: 03-297200
</t>
  </si>
  <si>
    <t xml:space="preserve"> Limache</t>
  </si>
  <si>
    <t xml:space="preserve">
I. Municipalidad de Linares
</t>
  </si>
  <si>
    <t xml:space="preserve">Calle Kurt Moller Nº 391, comuna de Linares, Séptima Región.
</t>
  </si>
  <si>
    <t xml:space="preserve">Fono: (73) 634513 - </t>
  </si>
  <si>
    <t xml:space="preserve">
I. Municipalidad de Litueche
</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</si>
  <si>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</si>
  <si>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</si>
  <si>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</si>
  <si>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</si>
  <si>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</si>
  <si>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 xml:space="preserve">Erardo Werner Nº 450, comuna de Llanquihue, Región de Los Lagos. 
</t>
  </si>
  <si>
    <t>Fono: 2244540- 2244500</t>
  </si>
  <si>
    <t>Llanquihue,</t>
  </si>
  <si>
    <t xml:space="preserve">
I. Municipalidad de Lo Barnechea
</t>
  </si>
  <si>
    <t xml:space="preserve">Avenida Las Condes Nº14.891, comuna de Lo Barnechea. Región Metropolitana.
</t>
  </si>
  <si>
    <t xml:space="preserve"> Lo Barnechea</t>
  </si>
  <si>
    <t>Acompaña antecedentes financieros correspondientes al año 2013, aprobados por el departamento de Administración y finanzas.</t>
  </si>
  <si>
    <t xml:space="preserve">
I. Municipalidad de Lo Espejo
</t>
  </si>
  <si>
    <t>Lo Espejo</t>
  </si>
  <si>
    <t xml:space="preserve">Cristián Menchaca Pinochet
</t>
  </si>
  <si>
    <t xml:space="preserve">1 Oriente N°224, comuna de Longaví, provincia de Linares, Séptima Región.
</t>
  </si>
  <si>
    <t>Longaví</t>
  </si>
  <si>
    <t xml:space="preserve">
I. Municipalidad de Lo Prado
</t>
  </si>
  <si>
    <t xml:space="preserve">Maximiliano Ríos Galleguillos. </t>
  </si>
  <si>
    <t>Avenida San Pablo Nº5959, Lo Prado, Región Metropolitana.</t>
  </si>
  <si>
    <t>Lo Prado</t>
  </si>
  <si>
    <t xml:space="preserve">Lautaro Huberto Melita Vinett </t>
  </si>
  <si>
    <t xml:space="preserve">Ignacio Carrera Pinto Nº555, Octava Región; </t>
  </si>
  <si>
    <t xml:space="preserve">Fono: 533261,  </t>
  </si>
  <si>
    <t>Los Álamos</t>
  </si>
  <si>
    <t>Acompaña Certificado de Patrimonio de fecha 17 de febrero de 2006 aprobado por la Unidad de Auditoria</t>
  </si>
  <si>
    <t xml:space="preserve">
I. Municipalidad de los Andes
</t>
  </si>
  <si>
    <t>Esmeralda Nº536, Los Andes, Quinta Región.</t>
  </si>
  <si>
    <t xml:space="preserve">Caupolicán Nº 399, comuna de Los Ángeles, Octava Región.
</t>
  </si>
  <si>
    <t>Fonos (43) 409400- 409501- 409502</t>
  </si>
  <si>
    <t>Los Ángele</t>
  </si>
  <si>
    <t xml:space="preserve">No corresponde.
</t>
  </si>
  <si>
    <t>Ilustre Municipalidad de Los Lagos</t>
  </si>
  <si>
    <t xml:space="preserve">Alcalde Titular: Samuel Iván Torres Sepulveda, 
</t>
  </si>
  <si>
    <t>Calle San Martín N°1, comuna de Los Lagos, Región de Los Ríos.</t>
  </si>
  <si>
    <t xml:space="preserve">
I. Municipalidad de Los Vilos
</t>
  </si>
  <si>
    <t>Sergio.paladines@munilosvilos.cl</t>
  </si>
  <si>
    <t xml:space="preserve">Lincoyan Nº255, Los Vilos
</t>
  </si>
  <si>
    <t xml:space="preserve">Fono: (056) 53 353084
</t>
  </si>
  <si>
    <t xml:space="preserve">
I. Municipalidad de Lota
</t>
  </si>
  <si>
    <t xml:space="preserve"> comunicaciones@lota.cl </t>
  </si>
  <si>
    <t xml:space="preserve">Pedro Aguirre Cerda Nº302, Lota, Octava Región.
</t>
  </si>
  <si>
    <t xml:space="preserve">Mesa Central: (41) 2405000 </t>
  </si>
  <si>
    <t>Lota</t>
  </si>
  <si>
    <t xml:space="preserve">
I. Municipalidad de Llay Llay.
</t>
  </si>
  <si>
    <t xml:space="preserve">Mario Regino Marillanca Ramírez, </t>
  </si>
  <si>
    <t xml:space="preserve">Balmaceda 174, comuna de Llay Llay, Quinta Región.
</t>
  </si>
  <si>
    <t>Fonos (34) 498600</t>
  </si>
  <si>
    <t>Llay Llay</t>
  </si>
  <si>
    <t xml:space="preserve">Plaza de Armas Nº11, comuna de Machalí, Sexta Región.
</t>
  </si>
  <si>
    <t>Fono (72) 2411210, (72) 2746740, (72) 2330300</t>
  </si>
  <si>
    <t>Machalí</t>
  </si>
  <si>
    <t xml:space="preserve">
I. Municipalidad de Macul
</t>
  </si>
  <si>
    <t xml:space="preserve">Municipalidad
</t>
  </si>
  <si>
    <t xml:space="preserve">Indefinida.
</t>
  </si>
  <si>
    <t>Fono: 56) - (2) - 28100600</t>
  </si>
  <si>
    <t xml:space="preserve">Avenida Los Plátanos Nº3130, Macul, Región Metropolitana.
</t>
  </si>
  <si>
    <t xml:space="preserve">
I. Municipalidad de Mafil
</t>
  </si>
  <si>
    <t xml:space="preserve">Avda. 5 de abril Nº 0260, comuna Maipú, Región Metropolitana.
</t>
  </si>
  <si>
    <t xml:space="preserve">Teléfonos: 677 6000 – 677 6092 – 677 6095. </t>
  </si>
  <si>
    <t>Maipú</t>
  </si>
  <si>
    <t xml:space="preserve">
I. Municipalidad de Malloa
</t>
  </si>
  <si>
    <t xml:space="preserve">Avenida Bernardo O´Higgins N° 525, Malloa.
</t>
  </si>
  <si>
    <t>Malloa</t>
  </si>
  <si>
    <t xml:space="preserve">Jessica Paola del Carmen Mualim Fajuri.
</t>
  </si>
  <si>
    <t>www.municipalidaddemariapinto.cl</t>
  </si>
  <si>
    <t xml:space="preserve">Francisco Costabal Nº 78, comuna de María Pinto, Región Metropolitana. 
</t>
  </si>
  <si>
    <t>Fonos: 8354252/8351936</t>
  </si>
  <si>
    <t>María Pinto</t>
  </si>
  <si>
    <t xml:space="preserve">
I. Municipalidad de Mariquina
</t>
  </si>
  <si>
    <t>No tiene</t>
  </si>
  <si>
    <t xml:space="preserve">Erwin Pacheco Ayala, </t>
  </si>
  <si>
    <t xml:space="preserve"> alcaldia@munimariquina.cl</t>
  </si>
  <si>
    <t xml:space="preserve">Mariquina N° 54. Comuna de Mariquina. XIV Región de los Ríos.
</t>
  </si>
  <si>
    <t>Fono: 63-2453200, Fax 63-2453227.</t>
  </si>
  <si>
    <t>Mariquina.</t>
  </si>
  <si>
    <t xml:space="preserve">
I. Municipalidad de Maule
</t>
  </si>
  <si>
    <t xml:space="preserve">Luis Gabriel Vásquez Gálvez 
</t>
  </si>
  <si>
    <t xml:space="preserve"> munmaule@mi.terra.cl
wwwmunicipalidaddemaule.cl</t>
  </si>
  <si>
    <t xml:space="preserve">Balmaceda Nº 350, comuna de Maule, Séptima Región.
</t>
  </si>
  <si>
    <t xml:space="preserve">Fonos: 71-715244 – 71-715278 </t>
  </si>
  <si>
    <t xml:space="preserve"> Maule</t>
  </si>
  <si>
    <t>Gaspar del Río Nº 85, Maullín, Décima Región</t>
  </si>
  <si>
    <t>Maullín</t>
  </si>
  <si>
    <t>Se acompaña certificado de antecedentes financieros correspondiente al año 2009, aprobado por la Unidad de Supervisión Financiera Nacional.</t>
  </si>
  <si>
    <t xml:space="preserve">
I. Municipalidad de Mejillones
</t>
  </si>
  <si>
    <t xml:space="preserve">Alcalde Titular: Sergio Vega Venegas
</t>
  </si>
  <si>
    <t xml:space="preserve"> informaciones@mejillones.cl
alcaldia@mejillones.cl</t>
  </si>
  <si>
    <t xml:space="preserve">Francisco Antonio Pinto Nº 200, comuna de Mejillones, Región de Antofagasta.
</t>
  </si>
  <si>
    <t>Fonos: 55-557300 - 55-557390 - 55-557308</t>
  </si>
  <si>
    <t>Mejillones,</t>
  </si>
  <si>
    <t xml:space="preserve">
I. Municipalidad de Melipilla
</t>
  </si>
  <si>
    <t xml:space="preserve">Silva Chávez Nº 480, comuna de Melipilla, Región Metropolitana, </t>
  </si>
  <si>
    <t>Melipilla</t>
  </si>
  <si>
    <t xml:space="preserve">
I. Municipalidad de Molina
</t>
  </si>
  <si>
    <t xml:space="preserve">Priscilla Castillo Gerli, </t>
  </si>
  <si>
    <t xml:space="preserve">Yerbas Buenas Nº1389, comuna de Molina, VII Región.
</t>
  </si>
  <si>
    <t>Fonos (75) 491994</t>
  </si>
  <si>
    <t>Molina</t>
  </si>
  <si>
    <t xml:space="preserve">
I. Municipalidad de Monte Patria
</t>
  </si>
  <si>
    <t xml:space="preserve">Diaguitas 31, comuna de Monte Patria, provincia de Limarí, Cuarta Región.
</t>
  </si>
  <si>
    <t>Monte Patria</t>
  </si>
  <si>
    <t xml:space="preserve">
I. Municipalidad de Mostazal
</t>
  </si>
  <si>
    <t xml:space="preserve">Sergio Hernán Medel Acosta
</t>
  </si>
  <si>
    <t>infanciayadolescencia@mostazal.cl</t>
  </si>
  <si>
    <t xml:space="preserve">Plaza de Armas sin número, comuna de Mostazal, Provincia de Cachapoal, Sexta Región.
</t>
  </si>
  <si>
    <t xml:space="preserve">Fono 072-350016
</t>
  </si>
  <si>
    <t xml:space="preserve"> Mostazal</t>
  </si>
  <si>
    <t xml:space="preserve">Jorge Alberto Rivas Figueroa.
</t>
  </si>
  <si>
    <t xml:space="preserve">Avenida Pedro Lagos Nº 410, comuna de Mulchén, Región del Biobío.
</t>
  </si>
  <si>
    <t>Fono: 43-2401400</t>
  </si>
  <si>
    <t>Mulchén</t>
  </si>
  <si>
    <t xml:space="preserve">
I. Municipalidad de Nacimiento
</t>
  </si>
  <si>
    <t xml:space="preserve">OIRS@Nacimiento.cl </t>
  </si>
  <si>
    <t xml:space="preserve">Freire Nº 614, comuna de Nacimiento, Octava  Región. 
</t>
  </si>
  <si>
    <t xml:space="preserve">Fonos  (56 43 2) 534267
</t>
  </si>
  <si>
    <t>Nacimiento</t>
  </si>
  <si>
    <t>Ilustre Municipalidad de Nogales</t>
  </si>
  <si>
    <t xml:space="preserve">Margarita De Las Mercedes Osorio Pizarro, 
</t>
  </si>
  <si>
    <t xml:space="preserve">Calle Pedro Félix Vicuña N° 199, comuna de Nogales. </t>
  </si>
  <si>
    <t>Nogales</t>
  </si>
  <si>
    <t xml:space="preserve">
I. Municipalidad de Nueva Imperial.
</t>
  </si>
  <si>
    <t xml:space="preserve"> municipalidad@nuevaimperial.cl</t>
  </si>
  <si>
    <t xml:space="preserve">Arturo Prat Nº 65, comuna de Nueva Imperial, Novena Región, 
</t>
  </si>
  <si>
    <t>fono (45)611006 – 611054,</t>
  </si>
  <si>
    <t xml:space="preserve"> Nueva Imperial,</t>
  </si>
  <si>
    <t>Avenida Irarrázaval Nº3550, Ñuñoa, Región Metropolitana.</t>
  </si>
  <si>
    <t>Luis Alberto Molina Melo,</t>
  </si>
  <si>
    <t xml:space="preserve">Arturo Prat Nº 405, Casilla 17
</t>
  </si>
  <si>
    <t>Fono (42) 1972986- 1972988</t>
  </si>
  <si>
    <t>Manuel Alejandro Pino Turra</t>
  </si>
  <si>
    <t>correoniquen@yahoo.com</t>
  </si>
  <si>
    <t>Ñiquén</t>
  </si>
  <si>
    <t xml:space="preserve"> dideco@olmue.cl
</t>
  </si>
  <si>
    <t xml:space="preserve">Calle Prat N° 12, comuna de Olmué, Quinta Región.
</t>
  </si>
  <si>
    <t>Fono: (56-33) 44 24 48</t>
  </si>
  <si>
    <t xml:space="preserve">
I. Municipalidad de Osorno
</t>
  </si>
  <si>
    <t xml:space="preserve">Jaime Alberto Bertin Valenzuela   
</t>
  </si>
  <si>
    <t>Mackenna Nº 851, comuna de Osorno, Décima Región</t>
  </si>
  <si>
    <t xml:space="preserve">
I. Municipalidad de Ovalle
</t>
  </si>
  <si>
    <t xml:space="preserve">Claudio Fermín Rentería Larrondo, </t>
  </si>
  <si>
    <t>Vicuña Mackenna Nº441, comuna de Ovalle, provincia del Limari IV Región,</t>
  </si>
  <si>
    <t>Ovalle</t>
  </si>
  <si>
    <t xml:space="preserve">
I. Municipalidad de Padre Hurtado
</t>
  </si>
  <si>
    <t xml:space="preserve"> contacto@mph.cl
</t>
  </si>
  <si>
    <t xml:space="preserve">Avenida San Alberto Hurtado Nº3295 (ex camino a Melipilla), comuna de Padre Hurtado, Región Metropolitana.
</t>
  </si>
  <si>
    <t>Fono: 430 6000</t>
  </si>
  <si>
    <t>Padre Hurtado</t>
  </si>
  <si>
    <t xml:space="preserve">
I. Municipalidad de Padre Las Casas
</t>
  </si>
  <si>
    <t xml:space="preserve"> alcaldía@padrelascasas.cl</t>
  </si>
  <si>
    <t xml:space="preserve">Maquehue Nº1441, comuna de Padre Las Casas, Región de La Araucanía.
</t>
  </si>
  <si>
    <t>Fono: 45-2- 590000</t>
  </si>
  <si>
    <t xml:space="preserve"> Padre Las Casas</t>
  </si>
  <si>
    <t xml:space="preserve">
I. Municipalidad de Paihuano
</t>
  </si>
  <si>
    <t>Constitución Política de la República, artículo 118 y Siguientes.</t>
  </si>
  <si>
    <t xml:space="preserve">Balmaceda S/N, comuna de Paihuano, Región de Coquimbo.
</t>
  </si>
  <si>
    <t xml:space="preserve">Teléfono: (56)(51)451015 </t>
  </si>
  <si>
    <t xml:space="preserve">
Ilustre Municipalidad de Paillaco
</t>
  </si>
  <si>
    <t xml:space="preserve">Vicuña Mackenna N° 340, Comuna de Paillaco.
</t>
  </si>
  <si>
    <t xml:space="preserve">Fonos: 63-2426700 / 670101.
</t>
  </si>
  <si>
    <t>Paillaco.</t>
  </si>
  <si>
    <t xml:space="preserve">
I. Municipalidad de Paine
</t>
  </si>
  <si>
    <t xml:space="preserve">Avenida General Baquedano Nº490, Paine.
</t>
  </si>
  <si>
    <t>Paine</t>
  </si>
  <si>
    <t xml:space="preserve">
I. Municipalidad de Palena
</t>
  </si>
  <si>
    <t xml:space="preserve">Bernardo O`Higgins Nº 740, comuna de Palena, Región de Los Lagos. </t>
  </si>
  <si>
    <t>Palena</t>
  </si>
  <si>
    <t xml:space="preserve">
I. Municipalidad de Palmilla
</t>
  </si>
  <si>
    <t xml:space="preserve">Gloria de las Mercedes Paredes Valdés, </t>
  </si>
  <si>
    <t xml:space="preserve">Juan Guillermo Day Nº 80, Palmilla. VI Región de O’Higgins.
</t>
  </si>
  <si>
    <t xml:space="preserve"> Palmilla</t>
  </si>
  <si>
    <t xml:space="preserve">
I. Municipalidad de Panguipulli
</t>
  </si>
  <si>
    <t>Calle Bernardo O¨Higgins Nº 793, comuna de Valdivia, Región de Los Ríos.</t>
  </si>
  <si>
    <t xml:space="preserve"> Valdivia</t>
  </si>
  <si>
    <t xml:space="preserve">
I. Municipalidad de Panquehue. 
</t>
  </si>
  <si>
    <t xml:space="preserve">Luis Reinaldo Pradenas Moran 
</t>
  </si>
  <si>
    <t xml:space="preserve">Camino Troncal Nº 1166, Comuna de Panquehue. Región de Valparaíso.
</t>
  </si>
  <si>
    <t>Panquehue</t>
  </si>
  <si>
    <t xml:space="preserve">
I. Municipalidad de Parral
</t>
  </si>
  <si>
    <t xml:space="preserve">Paula del Carmen Retamal Urrutia, </t>
  </si>
  <si>
    <t xml:space="preserve">Dieciocho N°720, comuna de Parral, provincia de Linares, Séptima Región.
</t>
  </si>
  <si>
    <t>Fono  (73) 637700</t>
  </si>
  <si>
    <t>Parral</t>
  </si>
  <si>
    <t xml:space="preserve">
I. Municipalidad de Pedro Aguirre Cerda.
</t>
  </si>
  <si>
    <t>I. Municipalidad de Penco</t>
  </si>
  <si>
    <t>Según Ley Orgánica N° 18.695, artículos 1° al 4°</t>
  </si>
  <si>
    <t xml:space="preserve">Víctor Hugo Figueroa Rebolledo,
</t>
  </si>
  <si>
    <t xml:space="preserve">Bernardo O’Higgins N° 500, comuna de Penco, Octava Región
Casilla 2
</t>
  </si>
  <si>
    <t xml:space="preserve"> Penco</t>
  </si>
  <si>
    <t xml:space="preserve">Nibaldo Favio Meza Garfia.  </t>
  </si>
  <si>
    <t xml:space="preserve">Calle Luis Araya Cereceda N°1215, comuna de Peñaflor, Región Metropolitana.
</t>
  </si>
  <si>
    <t>Teléfono: 56-24327700</t>
  </si>
  <si>
    <t>No corresponde.</t>
  </si>
  <si>
    <t>Según ley Orgánica N° 18.695, artículos 1° al 4°</t>
  </si>
  <si>
    <t xml:space="preserve">Carolina Leitao Alvarez Salamanca, 
</t>
  </si>
  <si>
    <t xml:space="preserve">Avda. Grecia N° 8735, comuna de Peñalolén, Región Metropolitana.
</t>
  </si>
  <si>
    <t xml:space="preserve">
I. Municipalidad de Peralillo
</t>
  </si>
  <si>
    <t xml:space="preserve">Carlos Alejandro Omar Utman Goldschmidt.
</t>
  </si>
  <si>
    <t>Bernardo O´Higgins Nº237, comuna de Peralillo, Provincia de Colchagua, Sexta Región.</t>
  </si>
  <si>
    <t>Peralillo</t>
  </si>
  <si>
    <t xml:space="preserve">
I. Municipalidad de Perquenco
</t>
  </si>
  <si>
    <t xml:space="preserve">Calle Esmeralda Nº 470, comuna de Perquenco. Región de la Araucanía. 
</t>
  </si>
  <si>
    <t>Perquenco</t>
  </si>
  <si>
    <t xml:space="preserve">
I. Municipalidad de Petorca
</t>
  </si>
  <si>
    <t>Petorca</t>
  </si>
  <si>
    <t xml:space="preserve">
I. Municipalidad de Pica
</t>
  </si>
  <si>
    <t xml:space="preserve">Iván Manuel Infante Chacón      </t>
  </si>
  <si>
    <t>www.pica.cl        alcaldía@pica.cl</t>
  </si>
  <si>
    <t xml:space="preserve">Plaza de Armas Nº 20, comuna de Pica, Primera Región.
</t>
  </si>
  <si>
    <t>Fonos: 57-741310 - 57-741340 – 57-741593</t>
  </si>
  <si>
    <t>Pica</t>
  </si>
  <si>
    <t>Se acompaña Balance General año 2004, aprobado por Unidad de Auditoría.</t>
  </si>
  <si>
    <t xml:space="preserve">
I. Municipalidad de Pichilemu
</t>
  </si>
  <si>
    <t>alcalde@pichilemu.cl</t>
  </si>
  <si>
    <t xml:space="preserve">Av. Costanera Nº170, comuna de Pichilemu, VI Región.
</t>
  </si>
  <si>
    <t xml:space="preserve">Fono: 72 - 976530 </t>
  </si>
  <si>
    <t>Pichilemu</t>
  </si>
  <si>
    <t xml:space="preserve">
I. Municipalidad de Pichidegua
</t>
  </si>
  <si>
    <t xml:space="preserve">Avda. Independencia Nº525
</t>
  </si>
  <si>
    <t xml:space="preserve">
I. Municipalidad de Pirque
</t>
  </si>
  <si>
    <t xml:space="preserve">Cristian Balmaceda Undurraga, 
</t>
  </si>
  <si>
    <t xml:space="preserve">
 Av. Concha y Toro 02548, Pirque
</t>
  </si>
  <si>
    <t xml:space="preserve">Mesa Central (56 02) 385 8500 </t>
  </si>
  <si>
    <t>Pirque</t>
  </si>
  <si>
    <t xml:space="preserve">Francisco Bilbao N°593, comuna de Pitrufquen, región de La Araucanía. </t>
  </si>
  <si>
    <t>Pitrufquen</t>
  </si>
  <si>
    <t xml:space="preserve">
I. Municipalidad de Placilla
</t>
  </si>
  <si>
    <t xml:space="preserve">Manuel Tulio Contreras Álvarez </t>
  </si>
  <si>
    <t xml:space="preserve">Oscar Gajardo N°2250, comuna de Placilla, Sexta Región.
</t>
  </si>
  <si>
    <t xml:space="preserve"> Placilla</t>
  </si>
  <si>
    <t>Se acompaña Certificado Financiero de 11 de junio de 2008, aprobado por Unidad de Supervisión Financiera Nacional, correspondiente al año 2007.</t>
  </si>
  <si>
    <t xml:space="preserve">
I. Municipalidad de Porvenir
</t>
  </si>
  <si>
    <t xml:space="preserve">Marisol Andrade Cárdenas, </t>
  </si>
  <si>
    <t>rrozas@muniporvenir.cl</t>
  </si>
  <si>
    <t xml:space="preserve">Zavattaro Nº 434, Comuna de Porvenir, Provincia de Tierra del Fuego, XII Región de Magallanes y la Antártica Chilena.
</t>
  </si>
  <si>
    <t>Fono: (61)2581404-(61)2581189.</t>
  </si>
  <si>
    <t>Porvenir</t>
  </si>
  <si>
    <t xml:space="preserve">
I. Municipalidad de Pozo Almonte
</t>
  </si>
  <si>
    <t xml:space="preserve">José Fernando Muñoz Cáceres              </t>
  </si>
  <si>
    <t xml:space="preserve">Balmaceda Nº 276, comuna de Pozo Almonte, Primera Región.
</t>
  </si>
  <si>
    <t>Fonos: 57-751477  57-751220</t>
  </si>
  <si>
    <t xml:space="preserve">
I. Municipalidad de Primavera
</t>
  </si>
  <si>
    <t xml:space="preserve">Blagomir Alejandro Brztilo Avendaño, </t>
  </si>
  <si>
    <t>Correo electrónico: alcaldia@muniprimavera.cl</t>
  </si>
  <si>
    <t xml:space="preserve">Arturo Prat Nº 191, Cerro Sombrero. Comuna de Primavera. Región de Magallanes.
</t>
  </si>
  <si>
    <t>Teléfono: 61-2345112</t>
  </si>
  <si>
    <t>Primavera.</t>
  </si>
  <si>
    <t xml:space="preserve">
I. Municipalidad de Providencia
</t>
  </si>
  <si>
    <t xml:space="preserve">Evelyn Rose Matthei Fornet, </t>
  </si>
  <si>
    <t xml:space="preserve">Avenida de Valdivia Nº 963, comuna de Providencia, Región Metropolitana
</t>
  </si>
  <si>
    <t>Fono: 226543435</t>
  </si>
  <si>
    <t xml:space="preserve">Avenida Bernardo O´Higgins Nº 70, comuna de Puchuncaví, Región de Valparaíso. 
</t>
  </si>
  <si>
    <t xml:space="preserve">Valparaíso. </t>
  </si>
  <si>
    <t>Puchuncaví</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</si>
  <si>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</si>
  <si>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</si>
  <si>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</si>
  <si>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 xml:space="preserve">
I. Municipalidad de Pudahuel  
</t>
  </si>
  <si>
    <t>San Pablo Nº 8444, Pudahuel, Región Metropolitana.</t>
  </si>
  <si>
    <t xml:space="preserve">
I. Municipalidad de Puente Alto
</t>
  </si>
  <si>
    <t xml:space="preserve">Germán Codina Powers  </t>
  </si>
  <si>
    <t>José Manuel Balmaceda Nº 265, Edificio Consistorial, Puente Alto, Región Metropolitana.</t>
  </si>
  <si>
    <t xml:space="preserve">
I. Municipalidad de Punitaqui
</t>
  </si>
  <si>
    <t>secretaria@munipunitaqui.cl, oficinadeproyectos@munipunitaqui.cl</t>
  </si>
  <si>
    <t xml:space="preserve">Caupolicán Nº 1147, Comuna de Punitaqui, Provincia de Limarí, IV Región de Coquimbo.
</t>
  </si>
  <si>
    <t>Fono: (53)2731106-(53)2731006-(53)2731112</t>
  </si>
  <si>
    <t>Punitaqui</t>
  </si>
  <si>
    <t>I. Municipalidad de Puerto Montt</t>
  </si>
  <si>
    <t xml:space="preserve">Email: contamont.@puertomonttchile.cl
</t>
  </si>
  <si>
    <t>F. 261741</t>
  </si>
  <si>
    <t xml:space="preserve">San Felipe N° 80, tercer piso, comuna de Puerto Montt, Décima Región
Casilla 77
</t>
  </si>
  <si>
    <t xml:space="preserve">Se acompaña certificado de antecedentes financiero, aprobado por la Unidad de Supervisión Financiera Nacional.
Patrimonio: $23.672.771.000.-(no actualizado)
</t>
  </si>
  <si>
    <t xml:space="preserve">
I. Municipalidad de Puerto Octay
</t>
  </si>
  <si>
    <t xml:space="preserve">María Elena Ojeda Betancourt </t>
  </si>
  <si>
    <t>Esperanza Nº555</t>
  </si>
  <si>
    <t>Puerto Octay</t>
  </si>
  <si>
    <t xml:space="preserve">gabinetealcaldiaoctay@gmail.com </t>
  </si>
  <si>
    <t>(64) 391756</t>
  </si>
  <si>
    <t>I. Municipalidad de Puerto Varas</t>
  </si>
  <si>
    <t xml:space="preserve">Álvaro Gonzalo Berger Schmidt,
</t>
  </si>
  <si>
    <t>Página web: www.ptovaras.cl</t>
  </si>
  <si>
    <t xml:space="preserve">San Francisco N° 413, comuna de Puerto Varas, Décima Región
</t>
  </si>
  <si>
    <t>Fonos: (56-65) 2361100 – 2361336 - 2361218</t>
  </si>
  <si>
    <t>I. Municipalidad de Punta Arenas</t>
  </si>
  <si>
    <t>Constitución Política de la República, art.107</t>
  </si>
  <si>
    <t xml:space="preserve">Según Ley Orgánica N° 18.695, arts. 1 a 4.
</t>
  </si>
  <si>
    <t xml:space="preserve">Claudio Andres Radonich Jiménez,
</t>
  </si>
  <si>
    <t xml:space="preserve">Plaza Muñoz gomero N°745, comuna y ciudad de Punta Arenas, Duodécima Región.
</t>
  </si>
  <si>
    <t>Punta Arenas,</t>
  </si>
  <si>
    <t xml:space="preserve">Jorge Doliver Rivera Leal, </t>
  </si>
  <si>
    <t xml:space="preserve"> munipurenalcaldia@gmail.com</t>
  </si>
  <si>
    <t xml:space="preserve">Calle Doctor Barriga Nº 995, comuna de Purén, Región de La Araucanía.
</t>
  </si>
  <si>
    <t xml:space="preserve">Fono: 45-2793013- 2793016
</t>
  </si>
  <si>
    <t>Purén</t>
  </si>
  <si>
    <t xml:space="preserve">
I. Municipalidad de Purranque
</t>
  </si>
  <si>
    <t xml:space="preserve">Pedro Montt Nº249, comuna de Purranque.
</t>
  </si>
  <si>
    <t>Purranque.</t>
  </si>
  <si>
    <t xml:space="preserve">
I. Municipalidad de Putaendo
</t>
  </si>
  <si>
    <t>34-2-431510</t>
  </si>
  <si>
    <t xml:space="preserve">Calle Prat Nº 1, Comuna de Putaendo, Región de Valparaíso.
</t>
  </si>
  <si>
    <t>http://www.putaendo.cl/muni/</t>
  </si>
  <si>
    <t>Putaendo</t>
  </si>
  <si>
    <t xml:space="preserve">
I. Municipalidad de Putre
</t>
  </si>
  <si>
    <t xml:space="preserve">Maricel Patricia Gutiérrez Castro, </t>
  </si>
  <si>
    <t>Correo electrónico: imputre@imputre.cl</t>
  </si>
  <si>
    <t xml:space="preserve">José Miguel Carrera N° 350. Putre. Comuna de Putre
</t>
  </si>
  <si>
    <t>Fono: 058-2594710, Fax 058-2594713.</t>
  </si>
  <si>
    <t>22 de Mayo Nº 351, Quellón, Décima Región.</t>
  </si>
  <si>
    <t xml:space="preserve">
I. Municipalidad de Quilicura
</t>
  </si>
  <si>
    <t xml:space="preserve">José Francisco Vergara Nº450, Quilicura, Región Metropolitana. </t>
  </si>
  <si>
    <t>Fono mesa central 3666700, Dideco 3666730.</t>
  </si>
  <si>
    <t xml:space="preserve">Benjamín Vucña Mackenna Nº 684, comuna de Quilpué, Quinta Región
</t>
  </si>
  <si>
    <t>Fonos (32) 2910080</t>
  </si>
  <si>
    <t xml:space="preserve"> Fonos: (42) 2207132</t>
  </si>
  <si>
    <t xml:space="preserve"> Quillón</t>
  </si>
  <si>
    <t xml:space="preserve">
I. Municipalidad de Quillota
</t>
  </si>
  <si>
    <t>Según Ley Orgánica N° 18.695, artículos 1°al 4°</t>
  </si>
  <si>
    <t xml:space="preserve">Maipú N°330, comuna de Quillota, Quinta Región.
</t>
  </si>
  <si>
    <t xml:space="preserve">
I. Municipalidad de Quinchao
</t>
  </si>
  <si>
    <t>Teléfono: (65)2661150 - (65)2661211</t>
  </si>
  <si>
    <t xml:space="preserve">Amunategui 018, comuna de Quinchao, Región de Los Lagos
</t>
  </si>
  <si>
    <t>Quinchao</t>
  </si>
  <si>
    <t xml:space="preserve">
I. Municipalidad de Quinta de Tilcoco
</t>
  </si>
  <si>
    <t xml:space="preserve">Nelson  Patricio Barrios Oróstegui         </t>
  </si>
  <si>
    <t>www.municipalidadquintadetilcoco.cl</t>
  </si>
  <si>
    <t xml:space="preserve">Manuel Flores Nº50, comuna de Quinta de Tilcoco, Sexta Región
</t>
  </si>
  <si>
    <t>Fonos (72) 2541116, 2541128</t>
  </si>
  <si>
    <t xml:space="preserve">
I. Municipalidad de Quinta Normal
</t>
  </si>
  <si>
    <t xml:space="preserve">Avenida Carrascal Nº 4447, Quinta Normal, Región Metropolitana. 
</t>
  </si>
  <si>
    <t xml:space="preserve">Isaac Mauricio Carrasco Pardo </t>
  </si>
  <si>
    <t xml:space="preserve">Normandie 1916, comuna de Quintero, Quinta Región.
</t>
  </si>
  <si>
    <t>Quintero</t>
  </si>
  <si>
    <t>I. Municipalidad de Quirihue</t>
  </si>
  <si>
    <t xml:space="preserve">Richard Patricio Irribarra Ramírez
</t>
  </si>
  <si>
    <t>dquirihue@yahoo.es</t>
  </si>
  <si>
    <t>F. 042-531221</t>
  </si>
  <si>
    <t>I. Municipalidad de Rancagua</t>
  </si>
  <si>
    <t xml:space="preserve">Plaza Los Héroes N° 445, comuna de Rancagua, Sexta Región.
</t>
  </si>
  <si>
    <t>Fonos (42) 2833700</t>
  </si>
  <si>
    <t>Ranqui</t>
  </si>
  <si>
    <t xml:space="preserve">
I. Municipalidad de Rauco
</t>
  </si>
  <si>
    <t>Enrique Francisco Ignacio Olivares Farías,</t>
  </si>
  <si>
    <t xml:space="preserve">Avenida Balmaceda Nº 35. Comuna de Rauco. Región del Maule. 
</t>
  </si>
  <si>
    <t>Fono: 075- 2 530430</t>
  </si>
  <si>
    <t>Rauco</t>
  </si>
  <si>
    <t>I. Municipalidad de Recoleta</t>
  </si>
  <si>
    <t xml:space="preserve">Avda. Recoleta N° 676, comuna de Recoleta, Región Metropolitana.
</t>
  </si>
  <si>
    <t>Recoleta,</t>
  </si>
  <si>
    <t xml:space="preserve">
I. Municipalidad de Renaico. 
</t>
  </si>
  <si>
    <t xml:space="preserve">Juan Carlos Reinao Marilao. </t>
  </si>
  <si>
    <t xml:space="preserve"> didecorenaico@yahoo.cl</t>
  </si>
  <si>
    <t xml:space="preserve">Calle Comercio Nº 206, comuna de Renaico. Región de La Araucanía.
</t>
  </si>
  <si>
    <t>Fono: (65) 202800</t>
  </si>
  <si>
    <t xml:space="preserve"> Renaico</t>
  </si>
  <si>
    <t xml:space="preserve">
Municipalidad
</t>
  </si>
  <si>
    <t xml:space="preserve">
Constitución Política de la República, artículo 107
</t>
  </si>
  <si>
    <t xml:space="preserve">
Según ley Orgánica N° 18.695, artículos 1° al 4°
</t>
  </si>
  <si>
    <t>Página web: www.renca.cl</t>
  </si>
  <si>
    <t xml:space="preserve">Avenida Blanco Encalada N°1335, comuna de Renca, Región Metropolitana.
</t>
  </si>
  <si>
    <t>Fonos:  685 66 00 / 800-202-836</t>
  </si>
  <si>
    <t>Renca</t>
  </si>
  <si>
    <t xml:space="preserve">No se acompañan. Aplica Informe Jurídico Nº 09, de fecha 14 de marzo de 2011 del Departamento Jurídico y Dictamen Nº 070791, de 2009, de la Contraloría General de la República.  </t>
  </si>
  <si>
    <t xml:space="preserve">
I. Municipalidad de Rengo
</t>
  </si>
  <si>
    <t xml:space="preserve">Urriola Nº26, Rengo, Sexta Región. </t>
  </si>
  <si>
    <t>Teléfono (72) 512060</t>
  </si>
  <si>
    <t>Rengo</t>
  </si>
  <si>
    <t xml:space="preserve">
I. Municipalidad de  Requinoa
</t>
  </si>
  <si>
    <t xml:space="preserve">Calle Comercio N°121, comuna de Requinoa,  provincia de Cachapoal, Sexta Región.
</t>
  </si>
  <si>
    <t>Teléfono Nº85958315</t>
  </si>
  <si>
    <t xml:space="preserve"> Requinoa</t>
  </si>
  <si>
    <t>Rodrigo Alberto Ramírez Parra</t>
  </si>
  <si>
    <t>Errázuriz Nº 240, comuna de Retiro, VII Región.</t>
  </si>
  <si>
    <t>Retiro</t>
  </si>
  <si>
    <t xml:space="preserve">Marcelo Orlando Santana Vargas
</t>
  </si>
  <si>
    <t xml:space="preserve">Carlos Soza Nº161 Puerto Ibáñez, Comuna de rio Ibáñez, Región de Aysén, </t>
  </si>
  <si>
    <t>rio Ibáñez</t>
  </si>
  <si>
    <t>Vicuña Mackenna Nº277, comuna de Río Negro, Décima Región.</t>
  </si>
  <si>
    <t xml:space="preserve">Carlos Javier Schwalm Urzúa, </t>
  </si>
  <si>
    <t>Río Negro</t>
  </si>
  <si>
    <t xml:space="preserve">
I. Municipalidad de Rinconada
</t>
  </si>
  <si>
    <t xml:space="preserve">Carretera San Martín Nº 607, comuna de Rinconada, Región de Valparaíso. 
</t>
  </si>
  <si>
    <t xml:space="preserve"> Rinconada</t>
  </si>
  <si>
    <t xml:space="preserve">
I. Municipalidad de Romeral
</t>
  </si>
  <si>
    <t xml:space="preserve">Carlos Vergara Zerega, </t>
  </si>
  <si>
    <t>Teléfono: 75-2576330</t>
  </si>
  <si>
    <t xml:space="preserve">Calle Ignacio Carrera Pinto Nº 1213, comuna de Romeral. Región del Maule.- 
</t>
  </si>
  <si>
    <t xml:space="preserve">alcaldia@muniromeral.cl </t>
  </si>
  <si>
    <t>Romeral</t>
  </si>
  <si>
    <t xml:space="preserve">
I. Municipalidad de Saavedra
</t>
  </si>
  <si>
    <t>Constitución Política de la República, artículo Nº 107.</t>
  </si>
  <si>
    <t xml:space="preserve">Juan de Dios Paillafil Calfulen,  </t>
  </si>
  <si>
    <t xml:space="preserve">Ejército Nº 1424, comuna de Saavedra, Novena Región.
</t>
  </si>
  <si>
    <t>Saavedra</t>
  </si>
  <si>
    <t xml:space="preserve">
I. Municipalidad de Salamanca
</t>
  </si>
  <si>
    <t xml:space="preserve">Gerardo Andrés Rojas Escudero   </t>
  </si>
  <si>
    <t xml:space="preserve">
oirs@salamanca.cl alcaldia@salamanca.cl ncruz@salamanca.cl</t>
  </si>
  <si>
    <t xml:space="preserve">Manuel Bulnes Nº599, comuna de Salamanca.
</t>
  </si>
  <si>
    <t>Fono (53) 2448600 – (53) 2448601 – (53)-2448539</t>
  </si>
  <si>
    <t>Salamanca.</t>
  </si>
  <si>
    <t xml:space="preserve">
I. Municipalidad de San Antonio
</t>
  </si>
  <si>
    <t>Avenida Ramón Barros Luco Nº1881, Barrancas, San Antonio, Quinta Región.</t>
  </si>
  <si>
    <t xml:space="preserve">Luis Omar Vera Castro    </t>
  </si>
  <si>
    <t>San Antonio</t>
  </si>
  <si>
    <t xml:space="preserve">
I. Municipalidad de San Bernardo
</t>
  </si>
  <si>
    <t xml:space="preserve">Eyzaguirre Nº 450, San Bernardo, Región Metropolitana.
</t>
  </si>
  <si>
    <t xml:space="preserve">Fono: 2927 0000 – 2927 0724
</t>
  </si>
  <si>
    <t>San Bernardo</t>
  </si>
  <si>
    <t>I. Municipalidad de San Carlos</t>
  </si>
  <si>
    <t>Constitución Política de la República, art. 107</t>
  </si>
  <si>
    <t xml:space="preserve">Según Ley Orgánica N° 18.695, art 1 a 4
</t>
  </si>
  <si>
    <t xml:space="preserve">
I. Municipalidad de San Clemente
</t>
  </si>
  <si>
    <t xml:space="preserve">Juan Raúl Rojas Vergara    </t>
  </si>
  <si>
    <t xml:space="preserve">Carlos Silva Renard Nº46, San Clemente , VII Región.
</t>
  </si>
  <si>
    <t>Fonos (71) 621570</t>
  </si>
  <si>
    <t>San Clemente</t>
  </si>
  <si>
    <t>Luis Roberto Reyes Álvarez,</t>
  </si>
  <si>
    <t>secretaria. alcaldia@muniriobueno.cl</t>
  </si>
  <si>
    <t xml:space="preserve">Calle Comercio Nº 603, Comuna de Río Bueno, XIV Región de los Ríos.
</t>
  </si>
  <si>
    <t>Fono: 64-2340400</t>
  </si>
  <si>
    <t xml:space="preserve"> Río Bueno</t>
  </si>
  <si>
    <t xml:space="preserve">Alcalde Titular: Claudio de la Cruz Almuna Garrido, 
</t>
  </si>
  <si>
    <t xml:space="preserve">Calle 21 de mayo N° 312, comuna de San Fabián, Región del Biobío.  </t>
  </si>
  <si>
    <t>San Fabián</t>
  </si>
  <si>
    <t>I. Municipalidad de San Felipe</t>
  </si>
  <si>
    <t>Fonos: (34) -509000- 510077</t>
  </si>
  <si>
    <t xml:space="preserve">
I. Municipalidad de San Fernando 
</t>
  </si>
  <si>
    <t xml:space="preserve">Calle  Argomedo Nº 480, comuna de San Fernando, Región del Libertador Bernardo O`Higgins.
</t>
  </si>
  <si>
    <t>San Fernando</t>
  </si>
  <si>
    <t xml:space="preserve">
I. Municipalidad de San Ignacio
</t>
  </si>
  <si>
    <t xml:space="preserve">alcaldia@munisanignacio.cl
 www.municipalidadsanignacio.cl
</t>
  </si>
  <si>
    <t xml:space="preserve">Fono: (042) 651006/651032/651007/651014. </t>
  </si>
  <si>
    <t xml:space="preserve">
I. Municipalidad de San Javier
</t>
  </si>
  <si>
    <t xml:space="preserve">Jorge Ignacio Silva Sepúlveda
</t>
  </si>
  <si>
    <t>Arturo Prat Nº 2490, San Javier, Séptima Región.</t>
  </si>
  <si>
    <t>San Javier</t>
  </si>
  <si>
    <t xml:space="preserve">Sergio Rigoberto Echeverría García.
</t>
  </si>
  <si>
    <t xml:space="preserve">Av. Santa Rosa 2606, San Joaquín. Santiago
</t>
  </si>
  <si>
    <t xml:space="preserve">Luis Hernán Pezoa Alvarez            </t>
  </si>
  <si>
    <t xml:space="preserve">Camino El Volcán Nº19775, San José de Maipo.
</t>
  </si>
  <si>
    <t xml:space="preserve">
I. Municipalidad de San Juan de La Costa
</t>
  </si>
  <si>
    <t xml:space="preserve"> alcaldía@sanjuandelacosta.cl</t>
  </si>
  <si>
    <t xml:space="preserve">Avenida Nueva Sur s/n, Puaucho, comuna de San Juan de La Costa, Región de Los Lagos
</t>
  </si>
  <si>
    <t xml:space="preserve">Fono: 064-2261911
</t>
  </si>
  <si>
    <t>San Juan de La Costa</t>
  </si>
  <si>
    <t>I. Municipalidad de San Miguel</t>
  </si>
  <si>
    <t xml:space="preserve">Luis Humberto Sanhueza Bravo, 
</t>
  </si>
  <si>
    <t xml:space="preserve">Gran Avenida José Miguel Carrera N° 3418, comuna de San Miguel, Región Metropolitana.
</t>
  </si>
  <si>
    <t>San Miguel</t>
  </si>
  <si>
    <t xml:space="preserve"> San Nicolás</t>
  </si>
  <si>
    <t>Parroquia San Pablo</t>
  </si>
  <si>
    <t>Institución eclesiástica</t>
  </si>
  <si>
    <t xml:space="preserve">Actividad religiosa
</t>
  </si>
  <si>
    <t xml:space="preserve">
I. Municipalidad de San Pedro
</t>
  </si>
  <si>
    <t xml:space="preserve">Av. Hermosilla N°11, comuna de San Pedro, provincia de Melipilla, Región Metropolitana.
</t>
  </si>
  <si>
    <t xml:space="preserve">
I. Municipalidad de San Pedro de Atacama
</t>
  </si>
  <si>
    <t xml:space="preserve">Sandra Berna Martínez     </t>
  </si>
  <si>
    <t xml:space="preserve"> alcaldiaspa@gmail.com </t>
  </si>
  <si>
    <t xml:space="preserve">Gustavo Le Paige Nº 328, casco antiguo, comuna de San Pedro de Atacama, provincia El Loa, II Región de Antofagasta.
</t>
  </si>
  <si>
    <t>Teléfonos: (55) 851041 – 851019 – 851103 – 851316 – 851317.</t>
  </si>
  <si>
    <t>San Pedro de Atacama</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</si>
  <si>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</si>
  <si>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</si>
  <si>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 xml:space="preserve">Los Acacios Nº 43, Villa San Pedro, comuna de San Pedro de la Paz,  Octava Región.
</t>
  </si>
  <si>
    <t>San Pedro de la Paz</t>
  </si>
  <si>
    <t xml:space="preserve">
I. Municipalidad de San Rafael.
</t>
  </si>
  <si>
    <t xml:space="preserve">Claudia Alejandra Díaz Bravo, </t>
  </si>
  <si>
    <t xml:space="preserve">Avenida Oriente Nº 2625, Comuna de San Rafael. Provincia de Talca. VII Región del Maule. 
</t>
  </si>
  <si>
    <t>Secre_alcaldia@hotmail.es rrpp@munisanrafael.cl</t>
  </si>
  <si>
    <t>San Rafael</t>
  </si>
  <si>
    <t>Daniel Sebastián Salamanca Pérez</t>
  </si>
  <si>
    <t xml:space="preserve">Rosas Nº 160, comuna de Santa Bárbara,  Octava Región.
Casilla 216
</t>
  </si>
  <si>
    <t xml:space="preserve"> Santa Bárbara</t>
  </si>
  <si>
    <t xml:space="preserve">
I. Municipalidad de Santa Cruz
</t>
  </si>
  <si>
    <t xml:space="preserve">Gustavo William Arévalo Cornejo
</t>
  </si>
  <si>
    <t xml:space="preserve">Avenida Diego Portales N° 625, comuna de Santa Cruz,  Sexta Región.
</t>
  </si>
  <si>
    <t xml:space="preserve">Fonos (72) 821045 - 822318
</t>
  </si>
  <si>
    <t>Santa Cruz</t>
  </si>
  <si>
    <t xml:space="preserve">
I. Municipalidad de Santa Juana
</t>
  </si>
  <si>
    <t xml:space="preserve">Yungay Nº 125, comuna de Santa Juana, Región del Biobío.
</t>
  </si>
  <si>
    <t>Santa Juana</t>
  </si>
  <si>
    <t>Santa María</t>
  </si>
  <si>
    <t xml:space="preserve">
I. Municipalidad de Santiago
</t>
  </si>
  <si>
    <t xml:space="preserve">Plaza de Armas s/n, Casilla 52/D, comuna de Santiago, Región Metropolitana.
</t>
  </si>
  <si>
    <t xml:space="preserve">Miguel Ángel Aguilera Sanhueza
</t>
  </si>
  <si>
    <t xml:space="preserve">Ossa Nº 1771, comuna de San Ramón, Región Metropolitana.
</t>
  </si>
  <si>
    <t>Fonos 25161298 - 23909108 161298298298</t>
  </si>
  <si>
    <t>San Ramón</t>
  </si>
  <si>
    <t xml:space="preserve">
I. Municipalidad de San Vicente de Tagua Tagua
</t>
  </si>
  <si>
    <t xml:space="preserve">Jaime Gonzalez Ramirez
</t>
  </si>
  <si>
    <t xml:space="preserve">Tagua Tagua N°222, comuna de San Vicente de Tagua Tagua, Sexta Región.
</t>
  </si>
  <si>
    <t xml:space="preserve"> San Vicente de Tagua Tagua</t>
  </si>
  <si>
    <t xml:space="preserve">Se acompaña Certificado con antecedentes financieros del año 2007, de fecha 5 de enero de 2009, aprobado por la Unidad de Supervisión Financiera Nacional. </t>
  </si>
  <si>
    <t xml:space="preserve">
I. Municipalidad de Sierra Gorda.
</t>
  </si>
  <si>
    <t xml:space="preserve">José Agustín Guerrero Venegas            </t>
  </si>
  <si>
    <t xml:space="preserve"> joseguerrero@munisg.cl
           comunasierrag@gmail.com.</t>
  </si>
  <si>
    <t xml:space="preserve">Avenida Salvador Allende N° 452, comuna de Sierra Gorda, Región de Antofagasta.
</t>
  </si>
  <si>
    <t xml:space="preserve"> Sierra Gorda</t>
  </si>
  <si>
    <t>Se acompaña Certificado de Antecedentes Financieros, correspondiente al año 2009, visado por Sub Departamento de Supervisión Financiera Nacional.</t>
  </si>
  <si>
    <t xml:space="preserve">
I. Municipalidad de Talagante
</t>
  </si>
  <si>
    <t xml:space="preserve">Carlos Daniel Álvarez Esteban 
</t>
  </si>
  <si>
    <t xml:space="preserve">21 de Mayo Nº 875, Talagante.
</t>
  </si>
  <si>
    <t xml:space="preserve">
I. Municipalidad de Talca
</t>
  </si>
  <si>
    <t xml:space="preserve">Juan Carlos Díaz Avendaño </t>
  </si>
  <si>
    <t>1 Norte Nº 797, comuna de Talca, Séptima Región.</t>
  </si>
  <si>
    <t xml:space="preserve"> Talca</t>
  </si>
  <si>
    <t>I. Municipalidad de Talcahuano</t>
  </si>
  <si>
    <t xml:space="preserve">Henry Campos Coa,                 </t>
  </si>
  <si>
    <t>Sargento Aldea Nº250, Talcahuano, Octava Región.</t>
  </si>
  <si>
    <t xml:space="preserve"> Talcahuano</t>
  </si>
  <si>
    <t xml:space="preserve">
I. Municipalidad de Tal Tal
</t>
  </si>
  <si>
    <t xml:space="preserve">Sergio Belmor Orellana Montejo. </t>
  </si>
  <si>
    <t xml:space="preserve">Arturo Prat 515, comuna de Tal Tal, Segunda Región
</t>
  </si>
  <si>
    <t>Tal Tal</t>
  </si>
  <si>
    <t xml:space="preserve">
I. Municipalidad de Temuco
</t>
  </si>
  <si>
    <t xml:space="preserve">Arturo Prat Nº 650, Temuco, Novena Región.
</t>
  </si>
  <si>
    <t xml:space="preserve"> Temuco,</t>
  </si>
  <si>
    <t xml:space="preserve">
I. Municipalidad de Teno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</si>
  <si>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</si>
  <si>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</si>
  <si>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</si>
  <si>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</si>
  <si>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 xml:space="preserve">Balmaceda Nº 410,ct, IX Región.
</t>
  </si>
  <si>
    <t xml:space="preserve">
I. Municipalidad de Tierra Amarilla
</t>
  </si>
  <si>
    <t xml:space="preserve">: info@MuniTierraAmarilla.cl </t>
  </si>
  <si>
    <t xml:space="preserve">Avenida Miguel Lemeur Nº 544, comuna de Tierra Amarilla, Región de Atacama. 
</t>
  </si>
  <si>
    <t xml:space="preserve">
I. Municipalidad de Til Til
</t>
  </si>
  <si>
    <t xml:space="preserve">Arturo Prat Nº 200, comuna de Til Til, Región Metropolitana.
</t>
  </si>
  <si>
    <t>Til Til</t>
  </si>
  <si>
    <t>irisperez@munitirua.com</t>
  </si>
  <si>
    <t xml:space="preserve">Avda Costanera Nº 080, comuna de Tirúa, Octava Región.
</t>
  </si>
  <si>
    <t>Fonos: 41-614040 – 41-614026 – 41-2445800</t>
  </si>
  <si>
    <t>Tirúa</t>
  </si>
  <si>
    <t xml:space="preserve">
Ilustre Municipalidad de Tocopilla
</t>
  </si>
  <si>
    <t xml:space="preserve">Anibal Pinto Nº 1305, de la comuna de Tocopilla, Región de Antofagasta.  
</t>
  </si>
  <si>
    <t>Fono: (55) 2421347 – 2421355</t>
  </si>
  <si>
    <t xml:space="preserve"> Tocopilla</t>
  </si>
  <si>
    <t xml:space="preserve">Rafael García Ferlice      </t>
  </si>
  <si>
    <t xml:space="preserve">Bernardo O’Higgins Nº410, Toltén, Novena Región
</t>
  </si>
  <si>
    <t xml:space="preserve">Fonos (45) 671001
</t>
  </si>
  <si>
    <t>Toltén</t>
  </si>
  <si>
    <t>Se acompaña Certificado Financiero, de fecha 13 de enero de 2006, aprobado por Unidad de Auditoría Interna.</t>
  </si>
  <si>
    <t xml:space="preserve">
I. Municipalidad de Trehuaco
</t>
  </si>
  <si>
    <t xml:space="preserve">Luis Alberto Cuevas Ibarra      </t>
  </si>
  <si>
    <t>Fonos (42) 511351-511238</t>
  </si>
  <si>
    <t>Trehuaco</t>
  </si>
  <si>
    <t>Alcalde: Ricardo Sanhueza Pirce,</t>
  </si>
  <si>
    <t xml:space="preserve">Basilio Urrutia Nº914, Traiguén, Novena Región.
</t>
  </si>
  <si>
    <t xml:space="preserve"> Traiguén</t>
  </si>
  <si>
    <t xml:space="preserve">
I. Municipalidad de Valdivia
</t>
  </si>
  <si>
    <t xml:space="preserve">
I. Municipalidad de Vallenar
</t>
  </si>
  <si>
    <t xml:space="preserve">Plaza Nº 25, comuna de Vallenar, provincia de Huasco, Tercera Región.
</t>
  </si>
  <si>
    <t>Teléfono: (51) 611320</t>
  </si>
  <si>
    <t>Constitución Política de la República, art. 118</t>
  </si>
  <si>
    <t>Condell Nº 1490, Valparaíso, Quinta Región.</t>
  </si>
  <si>
    <t>munivichuquen@gmail.com</t>
  </si>
  <si>
    <t xml:space="preserve">Manuel Rodríguez Nº 315, de la comuna de Vichuquén, Región del Maule.  
</t>
  </si>
  <si>
    <t>Fono: (75) 2555516 – 2555501</t>
  </si>
  <si>
    <t>Vichuquén</t>
  </si>
  <si>
    <t xml:space="preserve">Rafael Enrique Vera Castillo.
</t>
  </si>
  <si>
    <t xml:space="preserve">San Martín N° 275, comuna de Vicuña, Cuarta Región.
</t>
  </si>
  <si>
    <t>Vicuña</t>
  </si>
  <si>
    <t xml:space="preserve">
I. Municipalidad de Victoria
</t>
  </si>
  <si>
    <t xml:space="preserve">Hugo Monsalves Castillo, </t>
  </si>
  <si>
    <t xml:space="preserve"> municipalidad@victoriachile.cl</t>
  </si>
  <si>
    <t xml:space="preserve">calle Lagos Nº680, Comuna de Victoria, Región de Araucania.
</t>
  </si>
  <si>
    <t>Mesa Central (56-45) 2 296 400</t>
  </si>
  <si>
    <t>Victoria</t>
  </si>
  <si>
    <t xml:space="preserve">
I. Municipalidad de Villa Alegre
</t>
  </si>
  <si>
    <t xml:space="preserve">Avenida España Nº 196, comuna de Villa Alegre, Provincia de Linares, Séptima Región.
</t>
  </si>
  <si>
    <t>Teléfonos (73) 2381721, 23811563.</t>
  </si>
  <si>
    <t>Villa Alegre</t>
  </si>
  <si>
    <t>cwolff@vilcun.cl
              egalarce@vilcun.cl</t>
  </si>
  <si>
    <t xml:space="preserve">Lord Cochrane Nº 255, comuna de Vilcún, Novena Región.
</t>
  </si>
  <si>
    <t>Fono: (45) 918360</t>
  </si>
  <si>
    <t>Vilcún,</t>
  </si>
  <si>
    <t xml:space="preserve">
I. Municipalidad de Villarrica
</t>
  </si>
  <si>
    <t xml:space="preserve">Pablo Santiago Astete Mermoud 
</t>
  </si>
  <si>
    <t xml:space="preserve">Pedro de Valdivia N°810, comuna de Villarrica, Novena Región.
</t>
  </si>
  <si>
    <t>Constitución Política de la República, Art. 107.</t>
  </si>
  <si>
    <t>Según Ley Orgánica Nº 18.695, Arts. 1º al 4º.</t>
  </si>
  <si>
    <t xml:space="preserve">Virginia María del Carmen Reginato Bozzo             
</t>
  </si>
  <si>
    <t>Arlegui N º 615, Viña del Mar.</t>
  </si>
  <si>
    <t xml:space="preserve">
I. Municipalidad de Yungay
</t>
  </si>
  <si>
    <t xml:space="preserve"> Yungay</t>
  </si>
  <si>
    <t xml:space="preserve">
I. Municipalidad de Zapallar
</t>
  </si>
  <si>
    <t xml:space="preserve">Germán Riesco Nº 399,  comuna de Zapallar, Región de Valparaíso.
</t>
  </si>
  <si>
    <t xml:space="preserve"> Zapallar</t>
  </si>
  <si>
    <t>Otorgado por Decreto Supremo Nº 2234, del 11 de noviembre de 1920, por el Ministerio de Justicia.</t>
  </si>
  <si>
    <t>Crear y sostener Iglesias, bibliotecas y centro de reunión, escuelas, hogares de ancianos, infantiles y juveniles y, en general, centros que permitan la difusión del Evangelio, a la vez que hacer obra social en beneficio de la Comunidad.</t>
  </si>
  <si>
    <t xml:space="preserve">Dinamarca Nº 711, Temuco, Novena Región. 
Bustamante N° 56, Providencia, RM
</t>
  </si>
  <si>
    <t>secretaria@acym.cl</t>
  </si>
  <si>
    <t xml:space="preserve">(45) 465726
+56977590129
</t>
  </si>
  <si>
    <t xml:space="preserve">
Iglesia de Dios 
</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</si>
  <si>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</si>
  <si>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</si>
  <si>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</si>
  <si>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</si>
  <si>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</si>
  <si>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</si>
  <si>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</si>
  <si>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</si>
  <si>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Iglesia Evangélica Asamblea de Dios Osorno.</t>
  </si>
  <si>
    <t>Otorgado por Decreto Supremo Nº 4.088, de fecha 6 de agosto de 1958, por el Ministerio de Justicia.</t>
  </si>
  <si>
    <t xml:space="preserve">Difundir todas las obras de predicación de acuerdo a los preceptos de la Iglesia.
El auxilio moral, espiritual y material a huérfanos, viudas y desamparados, dentro del límite de su posibilidad económica.
</t>
  </si>
  <si>
    <t>albahogar@yahoo.es</t>
  </si>
  <si>
    <t>Teléfonos: (064) 234867 – 233314</t>
  </si>
  <si>
    <t xml:space="preserve"> Osorno</t>
  </si>
  <si>
    <t xml:space="preserve">93401: Instituciones de Asistencia Social.
</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</si>
  <si>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</si>
  <si>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</si>
  <si>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</si>
  <si>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</si>
  <si>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</si>
  <si>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</si>
  <si>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</si>
  <si>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</si>
  <si>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</si>
  <si>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</si>
  <si>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</si>
  <si>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</si>
  <si>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</si>
  <si>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</si>
  <si>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</si>
  <si>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</si>
  <si>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</si>
  <si>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</si>
  <si>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 Estación Central</t>
  </si>
  <si>
    <t xml:space="preserve">Se acompaña certificado financiero correspondiente al año 2011, aprobado por el Subdepartamento de Supervisión Financiera Nacional. </t>
  </si>
  <si>
    <t xml:space="preserve">
Iglesia Renacimiento por el Camino de la Gracia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</si>
  <si>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</si>
  <si>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</si>
  <si>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</si>
  <si>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</si>
  <si>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</si>
  <si>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</si>
  <si>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</si>
  <si>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</si>
  <si>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la Florida</t>
  </si>
  <si>
    <t>Se acompaña Certificado Financiero año 2006 firmado ante notario público, de 30 de abril del 2007,  aprobado por la Unidad de Auditoria.</t>
  </si>
  <si>
    <t xml:space="preserve">
Instituto Chileno de Terapia Familiar. 
</t>
  </si>
  <si>
    <t>Otorgado por Decreto Supremo Nº 369, de fecha 13 de abril de 1989, del Ministerio de Justicia.</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</si>
  <si>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</si>
  <si>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</si>
  <si>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</si>
  <si>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</si>
  <si>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</si>
  <si>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</si>
  <si>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 xml:space="preserve">Otorgado por Decreto Supremo Nº 1118 de 24 de junio de 1968, del Ministerio de Justicia.
</t>
  </si>
  <si>
    <t xml:space="preserve">Promover el desarrollo educacional, social, cultural y comunitario de todos sus asociados y de todos los habitantes del país.
</t>
  </si>
  <si>
    <t>Directorio dura dos años</t>
  </si>
  <si>
    <t xml:space="preserve">José Miguel Carrera Nº 027, Quilicura, Región Metropolitana.
</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</si>
  <si>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</si>
  <si>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</si>
  <si>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</si>
  <si>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</si>
  <si>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</si>
  <si>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</si>
  <si>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</si>
  <si>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</si>
  <si>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</si>
  <si>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</si>
  <si>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</si>
  <si>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</si>
  <si>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Otorgado por Decreto Supremo Nº 81, del 24 de enero de 1991, del Ministerio de Justicia. </t>
  </si>
  <si>
    <t xml:space="preserve">Promover y recuperar las líneas de formación, organización y producción entre los pobladores del sector urbano.  </t>
  </si>
  <si>
    <t>Durarán dos años en los cargos</t>
  </si>
  <si>
    <t>Avenida Primera Transversal Nº 2630, Maipú.</t>
  </si>
  <si>
    <t>02-24196882</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</si>
  <si>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</si>
  <si>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</si>
  <si>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</si>
  <si>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</si>
  <si>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</si>
  <si>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</si>
  <si>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</si>
  <si>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</si>
  <si>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</si>
  <si>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</si>
  <si>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</si>
  <si>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</si>
  <si>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</si>
  <si>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</si>
  <si>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</si>
  <si>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</si>
  <si>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</si>
  <si>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</si>
  <si>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</si>
  <si>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</si>
  <si>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</si>
  <si>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</si>
  <si>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</si>
  <si>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Otorgado por Decreto Supremo Nº 1965, del  17 de marzo de 1960, del Ministerio de Justicia.</t>
  </si>
  <si>
    <t xml:space="preserve">Durarán tres años en sus cargos, pudiendo ser reelegidos de forma indefinida.
</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</si>
  <si>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</si>
  <si>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</si>
  <si>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</si>
  <si>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</si>
  <si>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</si>
  <si>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</si>
  <si>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</si>
  <si>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</si>
  <si>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</si>
  <si>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 Puerto Montt</t>
  </si>
  <si>
    <t xml:space="preserve">Se acompaña Certificado de Antecedentes Financieros, correspondientes al año 2010, firmado ante Notario Público, y autorizado por la Unidad de Supervisión Financiera Nacional.
</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</si>
  <si>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</si>
  <si>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</si>
  <si>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</si>
  <si>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</si>
  <si>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</si>
  <si>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</si>
  <si>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</si>
  <si>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</si>
  <si>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ampadevaldivia@gmail.com</t>
  </si>
  <si>
    <t xml:space="preserve">Domicilio Legal: Pedro Aguirre Cerda N°180, Las Animas, Valdivia, Región de Ríos
</t>
  </si>
  <si>
    <t>Fono: 063-2207226, 063-2343754</t>
  </si>
  <si>
    <t>Las Animas</t>
  </si>
  <si>
    <t>Se acompaña Certificado de la Institución correspondiente a antecedentes financieros del año 2017, pendiente aprobación por el Subdepartamento de Supervisión Financiera.</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</si>
  <si>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</si>
  <si>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</si>
  <si>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</si>
  <si>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</si>
  <si>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</si>
  <si>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</si>
  <si>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</si>
  <si>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 adaeschile@gmail.com</t>
  </si>
  <si>
    <t xml:space="preserve">Avenida El Parrón N° 0939, Comuna de La Cisterna, Región Metropolitana.
</t>
  </si>
  <si>
    <t xml:space="preserve">Fono: 02-5481951
</t>
  </si>
  <si>
    <t xml:space="preserve"> La Cisterna</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</si>
  <si>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</si>
  <si>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</si>
  <si>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</si>
  <si>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</si>
  <si>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</si>
  <si>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</si>
  <si>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</si>
  <si>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</si>
  <si>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</si>
  <si>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 xml:space="preserve"> Los Andes</t>
  </si>
  <si>
    <t>Certificado financiero autorizado ante Notario Público de fecha 17 de agosto de 2007, aprobado por la Sub Unidad de Control de Supervisión Financiera.</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</si>
  <si>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</si>
  <si>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</si>
  <si>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</si>
  <si>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</si>
  <si>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</si>
  <si>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</si>
  <si>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</si>
  <si>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</si>
  <si>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</si>
  <si>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 xml:space="preserve">Teléfonos:  (065) 611250
</t>
  </si>
  <si>
    <t xml:space="preserve"> Queilén</t>
  </si>
  <si>
    <t xml:space="preserve">
Se acompaña Certificado Financiero de los antecedentes financieros del año 2012, aprobado por el Subdepartamento de Supervisión Financiera.
</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</si>
  <si>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</si>
  <si>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</si>
  <si>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</si>
  <si>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</si>
  <si>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</si>
  <si>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</si>
  <si>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</si>
  <si>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Copiapó.</t>
  </si>
  <si>
    <t xml:space="preserve">Se acompaña Certificado de Antecedentes Financieros, correspondientes al año 2013, aprobado por la Unidad de Supervisión Financiera Nacional.
</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</si>
  <si>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</si>
  <si>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</si>
  <si>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</si>
  <si>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</si>
  <si>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</si>
  <si>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</si>
  <si>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San Carlos</t>
  </si>
  <si>
    <t>Se acompaña Certificado de la Institución correspondiente a antecedentes financieros del año 2010, aprobado por el Subdepartamento de Supervisión Financiera.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</si>
  <si>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</si>
  <si>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</si>
  <si>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</si>
  <si>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</si>
  <si>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</si>
  <si>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</si>
  <si>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 fundacion.aporta@gmail.com
</t>
  </si>
  <si>
    <t xml:space="preserve">Antonio Varas Nº 974, Oficina E, comuna de Temuco, Provincia de Cautín, Novena Región .
</t>
  </si>
  <si>
    <t>Teléfono:  09-4433232.</t>
  </si>
  <si>
    <t xml:space="preserve">Se acompañan los siguientes antecedentes financieros, aprobados por la Unidad de Auditoria Interna del Servicio:
1.- Certificado de Antecedentes Financieros Año 2006, autorizado ante notario público, de 25 de mayo de 2007.
</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</si>
  <si>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</si>
  <si>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</si>
  <si>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</si>
  <si>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</si>
  <si>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</si>
  <si>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</si>
  <si>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 achidef@gmail.com</t>
  </si>
  <si>
    <t xml:space="preserve">Huérfanos Nº 1555, oficina 2009, ciudad de Santiago, Región Metropolitana.
</t>
  </si>
  <si>
    <t xml:space="preserve">Fono: 6884609-6884919
</t>
  </si>
  <si>
    <t>Certificado autorizado ante Notario Público de fecha 02 de abril de 2007, aprobado por la Unidad de Auditoría Interna.</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</si>
  <si>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</si>
  <si>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</si>
  <si>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</si>
  <si>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</si>
  <si>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</si>
  <si>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</si>
  <si>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</si>
  <si>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</si>
  <si>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</si>
  <si>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</si>
  <si>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</si>
  <si>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</si>
  <si>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</si>
  <si>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</si>
  <si>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</si>
  <si>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</si>
  <si>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</si>
  <si>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</si>
  <si>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</si>
  <si>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</si>
  <si>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</si>
  <si>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</si>
  <si>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</si>
  <si>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El Quisco</t>
  </si>
  <si>
    <t>Se acompaña Certificado Financiero, correspondiente a los antecedentes financieros del año 2016, aprobado por el Sub departamento de Supervisión Financiera Nacional.</t>
  </si>
  <si>
    <t>Desarrollar trabajo social comunitario orientado a la educación, organización y asesoría en sectores populares.</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</si>
  <si>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</si>
  <si>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</si>
  <si>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</si>
  <si>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</si>
  <si>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</si>
  <si>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</si>
  <si>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Viña del Ma</t>
  </si>
  <si>
    <t>Se acompaña certificado financiero  del año 2011, aprobado por  el Subdepartamento de Supervisión Financiera Nacional.</t>
  </si>
  <si>
    <t xml:space="preserve">1. La elevación y perfeccionamiento intelectual de sus asociados.
2. La satisfacción y realización artística, cultural y educacional en sus distintas manifestaciones.
</t>
  </si>
  <si>
    <t>Regida por la Ley 19.418, registrada en el Folio 180 Libro 02 del Registro O.C.F.T. de la I. Municipalidad de San Antonio, con fecha 16  de marzo de 1995.</t>
  </si>
  <si>
    <t xml:space="preserve">Miguel Huerta Ortiz                                             
</t>
  </si>
  <si>
    <t xml:space="preserve">Calle Sanfuentes Nº 2271, San Antonio. Región de Valparaíso
</t>
  </si>
  <si>
    <t xml:space="preserve">F: 35-2285651
</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</si>
  <si>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</si>
  <si>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</si>
  <si>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 centroapoyoninoyfamilia@gmail.com</t>
  </si>
  <si>
    <t xml:space="preserve">Avda. El Molo Nº 171, Barrancas, comuna de San Antonio, Quinta Región.
</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</si>
  <si>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</si>
  <si>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</si>
  <si>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</si>
  <si>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</si>
  <si>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</si>
  <si>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</si>
  <si>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</si>
  <si>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Limache.</t>
  </si>
  <si>
    <t>Regida por la Ley 19.418, e inscrita bajo el Nº 338 con fecha 29 de abril de 2003, en los Registros de la Secretaría de la I. Municipalidad de San Pedro de la Paz.</t>
  </si>
  <si>
    <t xml:space="preserve">a) Brindar atención integral a los niños en riesgo social.
b) Lograr la reinserción del niño en su familia de origen.
c) Favorecer la toma de conciencia de la realidad familiar.
</t>
  </si>
  <si>
    <t xml:space="preserve">Giovanni Pastorini Riquelme                
</t>
  </si>
  <si>
    <t>Enrique Soro 1998, San Pedro de la Paz, Octava Región.</t>
  </si>
  <si>
    <t>041-2947165</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</si>
  <si>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</si>
  <si>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</si>
  <si>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</si>
  <si>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</si>
  <si>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</si>
  <si>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</si>
  <si>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</si>
  <si>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chilefuturo@hotmail.com</t>
  </si>
  <si>
    <t>celular: 09-3249770</t>
  </si>
  <si>
    <t xml:space="preserve">Huérfanos Nº 779, departamento  606, Santiago Centro, Región Metropolitana.
</t>
  </si>
  <si>
    <t>Santiago Centro</t>
  </si>
  <si>
    <t>Se acompañan Certificado Financiero y balance general de los antecedentes financieros del año 2008, aprobados por la Unidad de Supervisión Financiera Nacional para su respectivo análisis.</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</si>
  <si>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</si>
  <si>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</si>
  <si>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</si>
  <si>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</si>
  <si>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</si>
  <si>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</si>
  <si>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</si>
  <si>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Correo electrónico: cedis@portalciudadano.cl 
</t>
  </si>
  <si>
    <t xml:space="preserve">Pasaje Claudio Arrau S/N Block D Nº 404, comuna de Concón, Quinta Región
</t>
  </si>
  <si>
    <t>Fono: (322) 2369125- 09-6793690- 09-5400726</t>
  </si>
  <si>
    <t>Certificado autorizado ante Notario Público de fecha 01 de marzo de 2007, aprobado por la Unidad de Auditoría Interna.</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</si>
  <si>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</si>
  <si>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</si>
  <si>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</si>
  <si>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</si>
  <si>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</si>
  <si>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</si>
  <si>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</si>
  <si>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</si>
  <si>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</si>
  <si>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</si>
  <si>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</si>
  <si>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</si>
  <si>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</si>
  <si>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</si>
  <si>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</si>
  <si>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</si>
  <si>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</si>
  <si>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</si>
  <si>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</si>
  <si>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</si>
  <si>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</si>
  <si>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</si>
  <si>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</si>
  <si>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</si>
  <si>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</si>
  <si>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</si>
  <si>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</si>
  <si>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</si>
  <si>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</si>
  <si>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</si>
  <si>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</si>
  <si>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</si>
  <si>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</si>
  <si>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</si>
  <si>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</si>
  <si>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</si>
  <si>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</si>
  <si>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</si>
  <si>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</si>
  <si>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</si>
  <si>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</si>
  <si>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</si>
  <si>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 aucadiz@gmail.com  robinsonrecabarren@vtr.net</t>
  </si>
  <si>
    <t xml:space="preserve">Domicilio: Macario Ossa N° 907, comuna de San Bernardo.
</t>
  </si>
  <si>
    <t>Fono: 8587873-82286439</t>
  </si>
  <si>
    <t>San Bernardo.</t>
  </si>
  <si>
    <t>Se Certificado de Antecedentes Financieros del año 2007, aprobado por la Unidad de Supervisión Nacional.</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</si>
  <si>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</si>
  <si>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</si>
  <si>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</si>
  <si>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Dos años, el que puede ser reelecto indefinidamente.</t>
  </si>
  <si>
    <t>aidalourdesm@hotmail.com</t>
  </si>
  <si>
    <t xml:space="preserve">Domicilio Legal: Calle Montevideo Nº 2550, Población Huamachuco II, Comuna de Renca, Región Metropolitana.
</t>
  </si>
  <si>
    <t>Teléfono: 02. 6464808 – 02. 6414136</t>
  </si>
  <si>
    <t xml:space="preserve"> Renca</t>
  </si>
  <si>
    <t>Se acompaña Certificado de la Institución correspondiente a antecedentes financieros del año 2014, aprobado por el  Subdepartamento de Supervisión Financiera Nacional.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</si>
  <si>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</si>
  <si>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</si>
  <si>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</si>
  <si>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</si>
  <si>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</si>
  <si>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</si>
  <si>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</si>
  <si>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</si>
  <si>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</si>
  <si>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</si>
  <si>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</si>
  <si>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</si>
  <si>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</si>
  <si>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</si>
  <si>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</si>
  <si>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</si>
  <si>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</si>
  <si>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Quinta Región. R</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</si>
  <si>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</si>
  <si>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</si>
  <si>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</si>
  <si>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</si>
  <si>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</si>
  <si>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</si>
  <si>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</si>
  <si>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</si>
  <si>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</si>
  <si>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</si>
  <si>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</si>
  <si>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</si>
  <si>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</si>
  <si>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</si>
  <si>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</si>
  <si>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</si>
  <si>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Vallenar.</t>
  </si>
  <si>
    <t xml:space="preserve">Se acompañó Certificado financiero del año 2012,  revisado por el Departamento de Administración y Finanzas del SENAME, quién elaboró la Ficha de Transferencia de la Institución.
</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</si>
  <si>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</si>
  <si>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</si>
  <si>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</si>
  <si>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</si>
  <si>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</si>
  <si>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</si>
  <si>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</si>
  <si>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</si>
  <si>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</si>
  <si>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</si>
  <si>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</si>
  <si>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</si>
  <si>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</si>
  <si>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</si>
  <si>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</si>
  <si>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</si>
  <si>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</si>
  <si>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</si>
  <si>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</si>
  <si>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</si>
  <si>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</si>
  <si>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</si>
  <si>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</si>
  <si>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</si>
  <si>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</si>
  <si>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</si>
  <si>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</si>
  <si>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</si>
  <si>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</si>
  <si>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</si>
  <si>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</si>
  <si>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</si>
  <si>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 micaeliano@live.cl</t>
  </si>
  <si>
    <t xml:space="preserve">Calle 10 Oriente Nº 741, comuna de Talca, Séptima Región del Maule.
</t>
  </si>
  <si>
    <t>Teléfono:  (71) 215375</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</si>
  <si>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</si>
  <si>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</si>
  <si>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</si>
  <si>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</si>
  <si>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</si>
  <si>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</si>
  <si>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</si>
  <si>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 xml:space="preserve"> Independencia. </t>
  </si>
  <si>
    <t>Se acompaña certificado financiero año 2012, el cual se remitió al Subdepartamento de  Supervisión Financiera del SENAME, para su revisión.</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</si>
  <si>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</si>
  <si>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</si>
  <si>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</si>
  <si>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</si>
  <si>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 xml:space="preserve">Calle 5 32-D, paradero 2 Reñaca Alto, Viña del Mar. 
</t>
  </si>
  <si>
    <t>Directorio dura dos años en su cargo. Actual desde 30 de septiembre de 2015 a 30 de septiembre de 2017.</t>
  </si>
  <si>
    <t xml:space="preserve">Rodrigo Ayala Ruiloba, </t>
  </si>
  <si>
    <t>32-287 23 74 // 32- 287 48 03</t>
  </si>
  <si>
    <t xml:space="preserve">cotra@123mail.cl
</t>
  </si>
  <si>
    <t xml:space="preserve">
Antecedentes financieros del año 2016, aprobados por Supervisión Financiera.
</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</si>
  <si>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</si>
  <si>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</si>
  <si>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</si>
  <si>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</si>
  <si>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</si>
  <si>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</si>
  <si>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</si>
  <si>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</si>
  <si>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</si>
  <si>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</si>
  <si>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</si>
  <si>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</si>
  <si>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</si>
  <si>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</si>
  <si>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</si>
  <si>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</si>
  <si>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</si>
  <si>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</si>
  <si>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</si>
  <si>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</si>
  <si>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</si>
  <si>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</si>
  <si>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</si>
  <si>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</si>
  <si>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</si>
  <si>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</si>
  <si>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</si>
  <si>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</si>
  <si>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</si>
  <si>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</si>
  <si>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</si>
  <si>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</si>
  <si>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</si>
  <si>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</si>
  <si>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</si>
  <si>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</si>
  <si>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</si>
  <si>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</si>
  <si>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</si>
  <si>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</si>
  <si>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</si>
  <si>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</si>
  <si>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promueve.oc@gmail.com</t>
  </si>
  <si>
    <t xml:space="preserve">Lautaro N° 65, Villa de Acuyo, comuna de Casablanca.
Región de Valparaíso.
</t>
  </si>
  <si>
    <t>Fono: +569 965913431- +569 993538922</t>
  </si>
  <si>
    <t>Casablanca.</t>
  </si>
  <si>
    <t>Se acompaña Certificado Financiero año 2017, aprobado por el Subdepartamento de Supervisión Financiera Nacional.</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</si>
  <si>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</si>
  <si>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</si>
  <si>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</si>
  <si>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Irma Inés Riroroko Paoa. </t>
  </si>
  <si>
    <t xml:space="preserve">Heki’l s/n, Sector Mataveri, I. de Pascua, Región de Valparaíso.
</t>
  </si>
  <si>
    <t>I. de Pascua</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</si>
  <si>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</si>
  <si>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</si>
  <si>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</si>
  <si>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Dos (2) años en sus funciones, según Estatutos.</t>
  </si>
  <si>
    <t xml:space="preserve">Avda. España N° 1101, Punta Arenas, Región de Magallanes.
</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</si>
  <si>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</si>
  <si>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</si>
  <si>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</si>
  <si>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</si>
  <si>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</si>
  <si>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</si>
  <si>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</si>
  <si>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</si>
  <si>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</si>
  <si>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</si>
  <si>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</si>
  <si>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</si>
  <si>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</si>
  <si>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</si>
  <si>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</si>
  <si>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</si>
  <si>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</si>
  <si>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</si>
  <si>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</si>
  <si>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</si>
  <si>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</si>
  <si>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</si>
  <si>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</si>
  <si>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</si>
  <si>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organizacionvoyporti@gmail.com</t>
  </si>
  <si>
    <t xml:space="preserve">Calle Vasco de gama N° 3120, comuna de Calama.
Región de Antofagasta.
</t>
  </si>
  <si>
    <t>Fono: +569 974987991</t>
  </si>
  <si>
    <t>Calama.</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</si>
  <si>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</si>
  <si>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</si>
  <si>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</si>
  <si>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</si>
  <si>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</si>
  <si>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</si>
  <si>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</si>
  <si>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</si>
  <si>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</si>
  <si>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</si>
  <si>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</si>
  <si>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</si>
  <si>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</si>
  <si>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</si>
  <si>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 lschwerter@hotmail.com</t>
  </si>
  <si>
    <t xml:space="preserve">Almirante Riveros Nº 577, comuna de Chaitén, Provincia de Palena, Décima Región .
</t>
  </si>
  <si>
    <t xml:space="preserve"> Chaitén</t>
  </si>
  <si>
    <t xml:space="preserve">Se acompañan los siguientes antecedentes financieros, aprobados por la Unidad de Auditoria Interna del Servicio:
1.- Certificado de Antecedentes Financieros Año 2006, autorizado ante notario público, de 16 de abril de 2007.
</t>
  </si>
  <si>
    <t>Otorgada mediante Decreto Supremo  N°1024 de31 de Octubre de 2000.</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</si>
  <si>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</si>
  <si>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Del 16 de mayo del 2015 al 16 de mayo del 2017</t>
  </si>
  <si>
    <t xml:space="preserve">Carlos Condell N°89, Población Luis Uribe, casilla 50. Tierra Amarilla, Región de Atacama.
</t>
  </si>
  <si>
    <t>(52)329090</t>
  </si>
  <si>
    <t xml:space="preserve">ongamautas@yahoo.es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</si>
  <si>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</si>
  <si>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</si>
  <si>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</si>
  <si>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</si>
  <si>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</si>
  <si>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</si>
  <si>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</si>
  <si>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Concón</t>
  </si>
  <si>
    <t xml:space="preserve">6-2464102
</t>
  </si>
  <si>
    <t xml:space="preserve">administracion.ong@reconstruir.org 
</t>
  </si>
  <si>
    <t>Organización No Gubernamental.</t>
  </si>
  <si>
    <t>Otorgado por Decreto Supremo Nº 3084, de fecha 21 de Septiembre de 2004,  por el Ministerio de Justicia.</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</si>
  <si>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</si>
  <si>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t>
  </si>
  <si>
    <t xml:space="preserve"> ongaccordes@gmail.com</t>
  </si>
  <si>
    <t xml:space="preserve">Calle Cuartel Nº 65, Hijuelas, Provincia de Quillota, Quinta Región.
</t>
  </si>
  <si>
    <t>Teléfono: (56-33) 271219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</si>
  <si>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</si>
  <si>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</si>
  <si>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</si>
  <si>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</si>
  <si>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</si>
  <si>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</si>
  <si>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 ong.almendral@gmail.com </t>
  </si>
  <si>
    <t xml:space="preserve">Lincoyan  858, Oficina 222, Concepción.
</t>
  </si>
  <si>
    <t>Fono: 041-2464948</t>
  </si>
  <si>
    <t xml:space="preserve"> Concepción</t>
  </si>
  <si>
    <t>Certificado Financiero, correspondiente al año 2016, aprobado por el Departamento de Administración y Finanzas.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</si>
  <si>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</si>
  <si>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2 años</t>
  </si>
  <si>
    <t xml:space="preserve"> Wanda Carolina Huerta Sotelo
</t>
  </si>
  <si>
    <t xml:space="preserve">La Asunción Nº1791, Puente Alto, Santiago
</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</si>
  <si>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</si>
  <si>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</si>
  <si>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Promoción del desarrollo, especialmente de las personas, familias, grupos y comunidades que viven en condiciones de pobreza y/o marginalidad.</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</si>
  <si>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</si>
  <si>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</si>
  <si>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</si>
  <si>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ong.altervia@gmail.com
</t>
  </si>
  <si>
    <t xml:space="preserve">Calle José Bernardo Cáceres Nº 361, comuna de Rancagua, Sexta Región del Libertador Bernardo O’Hoggins
</t>
  </si>
  <si>
    <t>Se acompaña Balance financiero correspondiente al año 2012 y Certificado de Antecedentes Financieros Institucionales, correspondiente al año 2012, aprobado por el  Subdepartamento de Supervisión Financiera Nacional.</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</si>
  <si>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</si>
  <si>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</si>
  <si>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</si>
  <si>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</si>
  <si>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</si>
  <si>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 ong.calafquen@gmail.com</t>
  </si>
  <si>
    <t xml:space="preserve">Calle Serrano Nº 417 piso 3, Concepción, Región del Bío Bío.
</t>
  </si>
  <si>
    <t>Teléfono: 41-2736384.</t>
  </si>
  <si>
    <t>Certificado de Antecedentes Financieros del año 2010, aprobados por  el Subdepartamento de Supervisión Financiera Nacional.</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</si>
  <si>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</si>
  <si>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</si>
  <si>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</si>
  <si>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</si>
  <si>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</si>
  <si>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</si>
  <si>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</si>
  <si>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</si>
  <si>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</si>
  <si>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</si>
  <si>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</si>
  <si>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</si>
  <si>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</si>
  <si>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</si>
  <si>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</si>
  <si>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</si>
  <si>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</si>
  <si>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</si>
  <si>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</si>
  <si>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</si>
  <si>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</si>
  <si>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andares.sur@gmail.com </t>
  </si>
  <si>
    <t xml:space="preserve">Argomedo N° 379, Dpto  858, comuna de Santiago, región Metropolitana.
</t>
  </si>
  <si>
    <t>Fono: 762533694</t>
  </si>
  <si>
    <t>Certificado Financiero de fecha 29 de enero de 2015, correspondiente al año 2013, aprobado por el Departamento de Administración y Finanzas.</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</si>
  <si>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</si>
  <si>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</si>
  <si>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</si>
  <si>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</si>
  <si>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</si>
  <si>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</si>
  <si>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</si>
  <si>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</si>
  <si>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</si>
  <si>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Ñuñoa,</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</si>
  <si>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</si>
  <si>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</si>
  <si>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</si>
  <si>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</si>
  <si>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</si>
  <si>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</si>
  <si>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</si>
  <si>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</si>
  <si>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</si>
  <si>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</si>
  <si>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Fono Fijo: 41 3362729
Celular: +569 66764871; +569 98245920</t>
  </si>
  <si>
    <t xml:space="preserve">Pedro León Ugalde N° 45, Condominio Torres del Mar, Edificio Los Albatros, Departamento 803, Localidad de Dichato, Comuna de Tomé, Región del Biobío
</t>
  </si>
  <si>
    <t xml:space="preserve">www.fundaciondsc.cl
Facebook: D.S.C.ONG
Fanpage: D.S.C Desarrollo Social y Crecimiento, Correos Electrónicos: angelicalacazette@fundaciondsc.cl lacazette@tie.cl </t>
  </si>
  <si>
    <t>Tomé</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</si>
  <si>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</si>
  <si>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</si>
  <si>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</si>
  <si>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</si>
  <si>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</si>
  <si>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</si>
  <si>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</si>
  <si>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 corporacioncanelo@gmail.com</t>
  </si>
  <si>
    <t xml:space="preserve">Sexta Oriente Playa Nº 52,  Comuna de Cartagena, Región de Valparaíso.
</t>
  </si>
  <si>
    <t>Teléfono: +56 981996845/+56 978318004</t>
  </si>
  <si>
    <t>Cartagena</t>
  </si>
  <si>
    <t>Se acompaña certificado financiero de fecha 11 de marzo, correspondiente al año 2016, aprobado por el Sub Departamento de Supervisión Financiera Nacional.</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</si>
  <si>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</si>
  <si>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</si>
  <si>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</si>
  <si>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</si>
  <si>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</si>
  <si>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contacto@elcircodelmundo.com</t>
  </si>
  <si>
    <t xml:space="preserve">General Bonilla  Nº 6.100 B,  Comuna de Lo Prado costado ex Mundo Mágico), Región Metropolitana.
</t>
  </si>
  <si>
    <t>Fono: (56-2) 7788378</t>
  </si>
  <si>
    <t xml:space="preserve"> Lo Prado </t>
  </si>
  <si>
    <t>Se acompaña Certificado de Antecedentes Financieros Institucionales, correspondiente al año 2010, de fecha 28 de abril de 2011, aprobado por el Subdepartamento de Supervisión Financiera Nacional.</t>
  </si>
  <si>
    <t xml:space="preserve">Presidente: 
CHRISTIAN FERNANDO ZURITA AGUILERA, 
</t>
  </si>
  <si>
    <t xml:space="preserve">Ramón Freire N°330, comuna de Buin, Región de Metropolitana.
</t>
  </si>
  <si>
    <t xml:space="preserve">Buin
</t>
  </si>
  <si>
    <t xml:space="preserve">onggrandespasos@gmail.com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</si>
  <si>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</si>
  <si>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</si>
  <si>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</si>
  <si>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</si>
  <si>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</si>
  <si>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</si>
  <si>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</si>
  <si>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 ong.icthus@gmail.com </t>
  </si>
  <si>
    <t xml:space="preserve">Villa Don Max, Angel Muñoz N°1185, ciudad de Valdivia, Región de Los Ríos.
</t>
  </si>
  <si>
    <t xml:space="preserve">Teléfono: +56977777475
</t>
  </si>
  <si>
    <t>Se acompaña certificado financiero, correspondiente al año 2015, aprobado por el Sub Departamento de Supervisión Nacional.</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</si>
  <si>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</si>
  <si>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</si>
  <si>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</si>
  <si>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</si>
  <si>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</si>
  <si>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</si>
  <si>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</si>
  <si>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codeinfa@yahoo.es </t>
  </si>
  <si>
    <t xml:space="preserve">Carlos Valdovinos N° 283, comuna de San Joaquín, Región Metropolitana.
</t>
  </si>
  <si>
    <t>Fono: 25533416 – 25536352.</t>
  </si>
  <si>
    <t xml:space="preserve"> San Joaquín</t>
  </si>
  <si>
    <t>Acompaña Certificado Financiero del año 2012, el cual fue aprobado por el Departamento de Administración y Finanzas.</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</si>
  <si>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</si>
  <si>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</si>
  <si>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</si>
  <si>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</si>
  <si>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</si>
  <si>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</si>
  <si>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</si>
  <si>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</si>
  <si>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</si>
  <si>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</si>
  <si>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Llanquihue</t>
  </si>
  <si>
    <t>Se acompaña Certificado financiero del año 2011, aprobado por el Subdepartamento de  Supervisión Financiera Nacional, del SENAME.</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</si>
  <si>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</si>
  <si>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</si>
  <si>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</si>
  <si>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</si>
  <si>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</si>
  <si>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</si>
  <si>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</si>
  <si>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</si>
  <si>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</si>
  <si>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</si>
  <si>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 xml:space="preserve">Otorgado por Decreto Exento Nº 979, de fecha 12 de noviembre de 2003, del Ministerio de Justicia y Derechos Humanos.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</si>
  <si>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</si>
  <si>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</si>
  <si>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</si>
  <si>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</si>
  <si>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</si>
  <si>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Copiapó
</t>
  </si>
  <si>
    <t xml:space="preserve">corporacionorigen3@gmail.com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</si>
  <si>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</si>
  <si>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</si>
  <si>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</si>
  <si>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 xml:space="preserve">Presidente: Rubén Eduardo Gutierrez Quiñones
</t>
  </si>
  <si>
    <t xml:space="preserve">Barros Arana N° 162, oficina 91, Concepción </t>
  </si>
  <si>
    <t xml:space="preserve">Concepción </t>
  </si>
  <si>
    <t>41-2767056/+56974305923 (cel. Representante Legal)</t>
  </si>
  <si>
    <t>Otorgado por Decreto Supremo Nº 288, de fecha 24 de marzo de 2003, del Ministerio de Justicia.</t>
  </si>
  <si>
    <t xml:space="preserve"> pilar@forjamundos.cl; marcelolorca@slegales.cl</t>
  </si>
  <si>
    <t xml:space="preserve">Calle Fuenteovejuna N° 1145,  Comuna de Las Condes.
</t>
  </si>
  <si>
    <t>Fono: (02) 696 27 86</t>
  </si>
  <si>
    <t>Las Condes.</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</si>
  <si>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</si>
  <si>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</si>
  <si>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</si>
  <si>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</si>
  <si>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</si>
  <si>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</si>
  <si>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</si>
  <si>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proyectos@ongremolino.cl
</t>
  </si>
  <si>
    <t xml:space="preserve">Ismael Valdés Vergara Nº 670, Oficina 402, comuna de Santiago, Región Metropolitana.
</t>
  </si>
  <si>
    <t>Teléfono: 6380893</t>
  </si>
  <si>
    <t xml:space="preserve">Se acompaña Certificado de Antecedentes Financiero, correspondientes al año 2009,  autorizado por el Subdepartamento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</si>
  <si>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</si>
  <si>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</si>
  <si>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</si>
  <si>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</si>
  <si>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</si>
  <si>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</si>
  <si>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</si>
  <si>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 moralesgiovanna@gmail.com </t>
  </si>
  <si>
    <t xml:space="preserve">Calle Valdivia Nº 692, 2º Piso, oficina nº 2. Los Angeles. Región del Bio-Bio
</t>
  </si>
  <si>
    <t xml:space="preserve">Fono: 91975266
</t>
  </si>
  <si>
    <t>Los Angeles</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</si>
  <si>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</si>
  <si>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</si>
  <si>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</si>
  <si>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</si>
  <si>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</si>
  <si>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</si>
  <si>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 ongredyaccion@gmail.com </t>
  </si>
  <si>
    <t>Fono: 09- 81218584</t>
  </si>
  <si>
    <t xml:space="preserve">Manquimávida Nº 35, comuna de Chiguayante, Octava Región.
Casilla 1351- Concepción
</t>
  </si>
  <si>
    <t xml:space="preserve">Se acompaña certificado financiero de fecha 31 de diciembre de 2007, correspondiente al año 2007, aprobado por la Unidad de Supervisión Financiera Nacional.
</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</si>
  <si>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</si>
  <si>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</si>
  <si>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</si>
  <si>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Del 26 de noviembre de 2018 al 26 de noviembre de 2023</t>
  </si>
  <si>
    <t xml:space="preserve"> General Mackenna N° 593, oficina 605, ciudad y comuna de Temuco, Región de la Araucanía.</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</si>
  <si>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</si>
  <si>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</si>
  <si>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</si>
  <si>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</si>
  <si>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</si>
  <si>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</si>
  <si>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</si>
  <si>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 Lo Espejo</t>
  </si>
  <si>
    <t xml:space="preserve">Se acompaña Certificado Financiero del año 2010.
</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</si>
  <si>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</si>
  <si>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</si>
  <si>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</si>
  <si>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</si>
  <si>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</si>
  <si>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</si>
  <si>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</si>
  <si>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</si>
  <si>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</si>
  <si>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</si>
  <si>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</si>
  <si>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</si>
  <si>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</si>
  <si>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</si>
  <si>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</si>
  <si>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</si>
  <si>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</si>
  <si>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</si>
  <si>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</si>
  <si>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</si>
  <si>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</si>
  <si>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</si>
  <si>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</si>
  <si>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</si>
  <si>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</si>
  <si>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informacion@lonkokilapang.cl</t>
  </si>
  <si>
    <t xml:space="preserve">Avenida Javiera Carrera Nº665, Temuco, Región de la Araucanía.
</t>
  </si>
  <si>
    <t xml:space="preserve">Teléfono: 045-921670
</t>
  </si>
  <si>
    <t xml:space="preserve">93401: Institución de Asistencia Social
</t>
  </si>
  <si>
    <t xml:space="preserve">Antecedentes financieros correspondientes al año 2014, aprobados por el Departamento de Administración y Finanzas. 
</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</si>
  <si>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</si>
  <si>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</si>
  <si>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</si>
  <si>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</si>
  <si>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</si>
  <si>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</si>
  <si>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</si>
  <si>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</si>
  <si>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</si>
  <si>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</si>
  <si>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 xml:space="preserve">Presidente: Alejandro Renato Tapia Cerda  
</t>
  </si>
  <si>
    <t xml:space="preserve"> alejandro@covacha.cl</t>
  </si>
  <si>
    <t xml:space="preserve">Rucapedrera Nº 287, comuna de El Quisco, Región de Valparaíso.
</t>
  </si>
  <si>
    <t xml:space="preserve">Teléfonos: 35-2474371- 56-98412553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</si>
  <si>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</si>
  <si>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</si>
  <si>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</si>
  <si>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</si>
  <si>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</si>
  <si>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</si>
  <si>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cordebio@gmail.com
</t>
  </si>
  <si>
    <t xml:space="preserve">Valladolid Nº 112, Los Ángeles. Región del Bío-Bío. 
</t>
  </si>
  <si>
    <t xml:space="preserve">Teléfonos: 78797669 
</t>
  </si>
  <si>
    <t>Los Ángeles</t>
  </si>
  <si>
    <t>Certificado Financiero de fecha 10 de abril de 2014, correspondiente al año 2013, aprobado por el Departamento de Administración y Finanzas.</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</si>
  <si>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</si>
  <si>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</si>
  <si>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</si>
  <si>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</si>
  <si>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</si>
  <si>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</si>
  <si>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</si>
  <si>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 ongsofuchile@gmail.com</t>
  </si>
  <si>
    <t xml:space="preserve">Vargas N° 399, Comuna de Melipilla, Región Metropolitana.
</t>
  </si>
  <si>
    <t>Teléfono: 990689121-990691361</t>
  </si>
  <si>
    <t>Se acompaña certificado financiero de fecha 29 de agosto de 2018, correspondiente al año 2017, aprobado por el Sub Departamento de Supervisión Financiera Nacional.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</si>
  <si>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</si>
  <si>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</si>
  <si>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</si>
  <si>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</si>
  <si>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</si>
  <si>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ongekosol@hotmail.com</t>
  </si>
  <si>
    <t xml:space="preserve">Manuel Guerrero Nº 391, Paradero 5, Achupallas, Viña del Mar, Quinta Región.
</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</si>
  <si>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</si>
  <si>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</si>
  <si>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</si>
  <si>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</si>
  <si>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</si>
  <si>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</si>
  <si>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</si>
  <si>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</si>
  <si>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</si>
  <si>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</si>
  <si>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</si>
  <si>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</si>
  <si>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</si>
  <si>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</si>
  <si>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</si>
  <si>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</si>
  <si>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</si>
  <si>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</si>
  <si>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</si>
  <si>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Fono: 9-2807808 (para correspondencia).</t>
  </si>
  <si>
    <t xml:space="preserve">Sierra Bella Nº 2880, comuna de San Joaquín, Región Metropolitana.
Horacio Leyton 0320-A, comuna de Ñuñoa, Región Metropolitana.
</t>
  </si>
  <si>
    <t>Ñuñoa, San Joaquín</t>
  </si>
  <si>
    <t>Se acompaña certificado financiero del año 2006, aprobado por la Unidad de Auditoría Interna.</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</si>
  <si>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</si>
  <si>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</si>
  <si>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</si>
  <si>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</si>
  <si>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</si>
  <si>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onghualaihue@yahoo.com; hogarhornopiren@yahoo.com</t>
  </si>
  <si>
    <t xml:space="preserve">Diego Portales s/n, Hornopirén, comuna Hualaihué.
</t>
  </si>
  <si>
    <t>Fono: 65- 217274</t>
  </si>
  <si>
    <t xml:space="preserve"> Hualaihué.</t>
  </si>
  <si>
    <t xml:space="preserve"> Certificado de Antecedente Financiero del año 2011, aprobado por el Subdepartamento de Supervisión Financiera Nacional.</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</si>
  <si>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</si>
  <si>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</si>
  <si>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</si>
  <si>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</si>
  <si>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</si>
  <si>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</si>
  <si>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confiachile.ong@gmail.com</t>
  </si>
  <si>
    <t xml:space="preserve">Avenida Oriente N° 1820, Provincia de Curicó, Región del Maule
</t>
  </si>
  <si>
    <t xml:space="preserve">Fono: +569 79727323 </t>
  </si>
  <si>
    <t xml:space="preserve">Se acompaña Certificado Financiero año 2017, aprobado por el Subdepartamento de Supervisión Financiera Nacional. </t>
  </si>
  <si>
    <t>Decreto Nº 3636, de 9 de noviembre de 2006, del Ministerio de Justicia.</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</si>
  <si>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</si>
  <si>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Durarán dos años en sus cargos (según sus estatutos).</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</si>
  <si>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</si>
  <si>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</si>
  <si>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</si>
  <si>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</si>
  <si>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</si>
  <si>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ongnuevoscomienzos@hotmail.com</t>
  </si>
  <si>
    <t xml:space="preserve">Avenida Bustamante 730, comuna de Santiago Centro, Región Metropolitana.
</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</si>
  <si>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</si>
  <si>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</si>
  <si>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</si>
  <si>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</si>
  <si>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</si>
  <si>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</si>
  <si>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</si>
  <si>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</si>
  <si>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</si>
  <si>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</si>
  <si>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</si>
  <si>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</si>
  <si>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</si>
  <si>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</si>
  <si>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</si>
  <si>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</si>
  <si>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</si>
  <si>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</si>
  <si>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</si>
  <si>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</si>
  <si>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</si>
  <si>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</si>
  <si>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Aprobados por supervisión financiera los de 2010.</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</si>
  <si>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</si>
  <si>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</si>
  <si>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Se acompaña Balance General año 2005, aprobado por la Unidad de Auditoría.</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</si>
  <si>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</si>
  <si>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</si>
  <si>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</si>
  <si>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</si>
  <si>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</si>
  <si>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</si>
  <si>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</si>
  <si>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</si>
  <si>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</si>
  <si>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</si>
  <si>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</si>
  <si>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</si>
  <si>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</si>
  <si>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administración@ciem-aconcagua.org</t>
  </si>
  <si>
    <t xml:space="preserve">Almendral Nº3627, comuna de San Felipe, casilla 11-D, V Región de Valparaíso
</t>
  </si>
  <si>
    <t>Teléfonos: (34) 536649 -537980</t>
  </si>
  <si>
    <t xml:space="preserve">Se acompañan los siguientes antecedentes financieros, aprobados por la Unidad de Supervisión Nacional del Servicio:
1.- Balance General  Año 2009. 
2.- Certificado de Antecedentes Financieros año 2009
</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</si>
  <si>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</si>
  <si>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</si>
  <si>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</si>
  <si>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</si>
  <si>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</si>
  <si>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</si>
  <si>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</si>
  <si>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El Bosque</t>
  </si>
  <si>
    <t>A la espera de  Certificado de Antecedente Financiero Institucional, correspondiente al año 2017, aprobado por el Sub Departamento de Supervisión Financiera Nacional.</t>
  </si>
  <si>
    <t>Otorgado por Decreto Supremo Nº 646, de fecha 29 de junio de 2001, del Ministerio de Justicia.</t>
  </si>
  <si>
    <t>Periodo 6 de octubre del 2018 al 6 de octubre del 2020.</t>
  </si>
  <si>
    <t xml:space="preserve"> Presidente: María Cecilia Sarmiento Videla  
</t>
  </si>
  <si>
    <t>elquijote5@gmail.com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</si>
  <si>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</si>
  <si>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</si>
  <si>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</si>
  <si>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</si>
  <si>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</si>
  <si>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</si>
  <si>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</si>
  <si>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</si>
  <si>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</si>
  <si>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</si>
  <si>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</si>
  <si>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</si>
  <si>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</si>
  <si>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</si>
  <si>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</si>
  <si>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</si>
  <si>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</si>
  <si>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</si>
  <si>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</si>
  <si>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</si>
  <si>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</si>
  <si>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</si>
  <si>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</si>
  <si>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</si>
  <si>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</si>
  <si>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</si>
  <si>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</si>
  <si>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</si>
  <si>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</si>
  <si>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 contacto@edudown.cl; amiranda@edudown.cl
</t>
  </si>
  <si>
    <t xml:space="preserve">Calle San Martín N° 405, comuna de  San Bernardo, Región Metropolitana.
</t>
  </si>
  <si>
    <t>Fono: 56-2-8563830</t>
  </si>
  <si>
    <t>Se acompañan Balance General y Certificado de Antecedentes Financieros Institucionales, ambos del  año 2009, aprobados por la Subunidad de Supervisión Financiera Nacional.</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</si>
  <si>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</si>
  <si>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</si>
  <si>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</si>
  <si>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</si>
  <si>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</si>
  <si>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</si>
  <si>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</si>
  <si>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</si>
  <si>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 xml:space="preserve"> San Ramón</t>
  </si>
  <si>
    <t>Acompaña certificado financiero del año 2012, el cual fue remitido, para su revisión a la Unidad de Supervisión Financiera Nacional.</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</si>
  <si>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</si>
  <si>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</si>
  <si>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</si>
  <si>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</si>
  <si>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</si>
  <si>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</si>
  <si>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</si>
  <si>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</si>
  <si>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</si>
  <si>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</si>
  <si>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</si>
  <si>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</si>
  <si>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</si>
  <si>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</si>
  <si>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:corporacionpuerto@gmail.com._</t>
  </si>
  <si>
    <t xml:space="preserve">Almirante Goñi Nº255, Barrio Puerto de Valparaíso, Región de Valparaíso. 
</t>
  </si>
  <si>
    <t>Telefono:32-2220519.</t>
  </si>
  <si>
    <t>Barrio Puerto de Valparaíso</t>
  </si>
  <si>
    <t>Se acompaña Certificado de Antecedentes Financieros del año 2012, aprobados por  el Subdepartamento de Supervisión Financiera Nacional.</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</si>
  <si>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</si>
  <si>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</si>
  <si>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</si>
  <si>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</si>
  <si>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</si>
  <si>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</si>
  <si>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</si>
  <si>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</si>
  <si>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</si>
  <si>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</si>
  <si>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</si>
  <si>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</si>
  <si>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</si>
  <si>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</si>
  <si>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</si>
  <si>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</si>
  <si>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 corporacioncec@terra.cl</t>
  </si>
  <si>
    <t xml:space="preserve">Enrique Mac Iver Nº 484, Of 77, piso 7, Santiago.
</t>
  </si>
  <si>
    <t>Se acompaña Balance General año 2005  y certificado de la Institución, aprobados por la Unidad de Auditoría Interna.</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</si>
  <si>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</si>
  <si>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</si>
  <si>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</si>
  <si>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</si>
  <si>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</si>
  <si>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</si>
  <si>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tremún@gmail.com ; Info@colectivotremun.cl </t>
  </si>
  <si>
    <t xml:space="preserve">Brown Norte Nº 230, Departamento Nº 104, comuna de Ñuñoa, Región Metropolitana
</t>
  </si>
  <si>
    <t>Fonos: 02-223 72 14 ;  09-496 52 78</t>
  </si>
  <si>
    <t xml:space="preserve">Se acompaña Certificado de Antecedentes Financieros Institucionales 2010 de fecha 18 de febrero de 2011, aprobado por la Unidad de Supervisión Financiera Nacional
</t>
  </si>
  <si>
    <t xml:space="preserve">Corporación de Derecho Privado.
</t>
  </si>
  <si>
    <t>Otorgado por Decreto Supremo Nº222, de fecha 20 de febrero de 1995, del Ministerio de Justicia.</t>
  </si>
  <si>
    <t xml:space="preserve">Presidente: Erica del Carmen Palma Cid                               
Secretario: Claudio Aguirre Muñoz          
Tesorero: Carla Lorena Figueroa Arancibia
</t>
  </si>
  <si>
    <t>Cada cinco Años</t>
  </si>
  <si>
    <t xml:space="preserve">Presidente: Erica Palma Cid, 
Secretario Ejecutivo: Roberto Varela Arriagada 
</t>
  </si>
  <si>
    <t xml:space="preserve">Balmaceda Nº 116, oficina 13, Llay Llay, Quinta Región 
</t>
  </si>
  <si>
    <t>(34) 2611381</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</si>
  <si>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</si>
  <si>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</si>
  <si>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</si>
  <si>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</si>
  <si>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</si>
  <si>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</si>
  <si>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 ong.convergencia@gmail.com</t>
  </si>
  <si>
    <t xml:space="preserve">Nueva Florida Nº 573, Comuna de Malloco, Peñaflor, Región Metropolitana.
</t>
  </si>
  <si>
    <t>Teléfono: 814- 0795/ 7-7493899</t>
  </si>
  <si>
    <t>Malloco</t>
  </si>
  <si>
    <t xml:space="preserve">Se acompaña certificado de antecedentes financieros autorizado ante notario público, del 29 de abril de 2008, correspondiente a los antecedentes financieros del año 2007, aprobado por la Unidad de Auditoria Interna del Servicio: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</si>
  <si>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</si>
  <si>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 xml:space="preserve"> La Corporación tendrá por finalidad u objetivo: la promoción del desarrollo, especialmente de las personas, familias, grupos y comunidades que viven en condiciones de pobreza y/o marginalidad.
</t>
  </si>
  <si>
    <t>: capreis@capreis.cl</t>
  </si>
  <si>
    <t xml:space="preserve">General Velásquez Nº 1516, Villa Carmen y Dolores, San Felipe, Región de Valparaíso. 
</t>
  </si>
  <si>
    <t>Teléfonos: (34) 2359956
Celular: 56 (9) 81498358</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</si>
  <si>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</si>
  <si>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</si>
  <si>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 xml:space="preserve"> corporación.incita.2014@gmail.com </t>
  </si>
  <si>
    <t>Otorgado por Decreto Supremo Nº 1314, de fecha 10 de diciembre de 1998, del Ministerio de Justicia.</t>
  </si>
  <si>
    <t>direccionadministrativa@socialcreativa.cl</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</si>
  <si>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</si>
  <si>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</si>
  <si>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</si>
  <si>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</si>
  <si>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</si>
  <si>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</si>
  <si>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</si>
  <si>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</si>
  <si>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</si>
  <si>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</si>
  <si>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</si>
  <si>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</si>
  <si>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</si>
  <si>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</si>
  <si>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Teléfono  32/843331
</t>
  </si>
  <si>
    <t xml:space="preserve">Gabriela Mistral Nº 260, Villa Independencia, Viña del Mar. 
</t>
  </si>
  <si>
    <t>Certificado financiero correspondiente al año 2011, aprobado por el subdepartamento de Supervisión Financiera.</t>
  </si>
  <si>
    <t xml:space="preserve">Otorgado por Decreto Supremo N° 1079, de 26 de marzo de 2004, del Ministerio de Justicia.
</t>
  </si>
  <si>
    <t xml:space="preserve">La promoción del desarrollo, especialmente de las personas, familias, grupos y comunidades que viven en condiciones de pobreza y/o marginalidad.
</t>
  </si>
  <si>
    <t>Directorio dura dos años en su cargo</t>
  </si>
  <si>
    <t xml:space="preserve">Enrique Avelino Ayala Flores, 
Elisa Sara Avalos Urtubia, 
</t>
  </si>
  <si>
    <t xml:space="preserve">Calle Cinco Nº 32-D, paradero dos Reñaca Alto, Viña del Mar, Región de Valparaíso
</t>
  </si>
  <si>
    <t xml:space="preserve">32-2872374 // 32-2874803
</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</si>
  <si>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</si>
  <si>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</si>
  <si>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</si>
  <si>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</si>
  <si>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</si>
  <si>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</si>
  <si>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</si>
  <si>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</si>
  <si>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</si>
  <si>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</si>
  <si>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</si>
  <si>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</si>
  <si>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</si>
  <si>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</si>
  <si>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</si>
  <si>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</si>
  <si>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</si>
  <si>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</si>
  <si>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</si>
  <si>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</si>
  <si>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 xml:space="preserve"> Loncoche</t>
  </si>
  <si>
    <t>Se acompaña Certificado Financiero, correspondiente al año 2008, aprobado por la Unidad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</si>
  <si>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</si>
  <si>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</si>
  <si>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</si>
  <si>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</si>
  <si>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</si>
  <si>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 ongforjadoresdelfuturo@gmail.com </t>
  </si>
  <si>
    <t xml:space="preserve">Federico Gravina Nº 477, Lomas de San Andres, Concepción.
</t>
  </si>
  <si>
    <t>Fono: 78973662/75399530/95113166</t>
  </si>
  <si>
    <t>Lomas de San Andres</t>
  </si>
  <si>
    <t xml:space="preserve">Antecedentes financieros correspondientes al año 2014, aprobados por el Departamento de Administración y Finanzas. </t>
  </si>
  <si>
    <t xml:space="preserve">Otorgado por Decreto Supremo N° 1920, de 20 de abril de 2011, del Ministerio de Justicia.
</t>
  </si>
  <si>
    <t xml:space="preserve">Juan Castellón N° 4005, Quinta Normal, Santiago, Región Metropolitana. 
</t>
  </si>
  <si>
    <t>Teléfono 8944614</t>
  </si>
  <si>
    <t>Quinta Normal</t>
  </si>
  <si>
    <t>Otorgado por Decreto Supremo Nº 241, de fecha 31 de marzo de 1997, del Ministerio de Justicia.</t>
  </si>
  <si>
    <t xml:space="preserve"> ongproyecta@yahoo.es</t>
  </si>
  <si>
    <t xml:space="preserve"> Angol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</si>
  <si>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</si>
  <si>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</si>
  <si>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</si>
  <si>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</si>
  <si>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</si>
  <si>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</si>
  <si>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 onglluviadeesperanza@gmail.com </t>
  </si>
  <si>
    <t xml:space="preserve">Calle Andalien Nº 102, sector Pailao, Ciudad de Valdivia, Región de Los Ríos
</t>
  </si>
  <si>
    <t>Fono: 65-207364</t>
  </si>
  <si>
    <t>Decreto Nº 1222, de 29 de noviembre de 1996, del Ministerio de Justicia.</t>
  </si>
  <si>
    <t xml:space="preserve">La promoción y desarrollo, especialmente de las personas, familias, grupos y comunidades que viven en condiciones de pobreza y/o marginalidad.  </t>
  </si>
  <si>
    <t xml:space="preserve">
Conforme a Estatutos de la ONG de Desarrollo María Madre, la elección del Directorio se realiza cada 2 años</t>
  </si>
  <si>
    <t xml:space="preserve">Claudia Marambio Valencia, </t>
  </si>
  <si>
    <t xml:space="preserve">Madrid Nº 570, Recreo, Viña del Mar, Región de Valparaíso.
</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</si>
  <si>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</si>
  <si>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</si>
  <si>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</si>
  <si>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</si>
  <si>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</si>
  <si>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</si>
  <si>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</si>
  <si>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 corp.siemprecontigo@ongsiemprecontigo.cl</t>
  </si>
  <si>
    <t xml:space="preserve">Arcadia N° 1381, comuna de San Miguel, Región Metropolitana.
</t>
  </si>
  <si>
    <t>Se acompaña Balance General año 2005 y certificado financiero año 2005, aprobados por la Unidad de Auditoría Interna.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</si>
  <si>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</si>
  <si>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</si>
  <si>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</si>
  <si>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</si>
  <si>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</si>
  <si>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</si>
  <si>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</si>
  <si>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</si>
  <si>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</si>
  <si>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</si>
  <si>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</si>
  <si>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</si>
  <si>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</si>
  <si>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marcelostevens@gmail.com</t>
  </si>
  <si>
    <t xml:space="preserve">Picarte  Nº 1818, comuna y provincia de Valdivia , Décima Región.
</t>
  </si>
  <si>
    <t>Se acompaña Balance Clasificado, de fecha 8 de noviembre de 2005, aprobado por la Unidad de Auditoría.</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</si>
  <si>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</si>
  <si>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</si>
  <si>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</si>
  <si>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</si>
  <si>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</si>
  <si>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</si>
  <si>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</si>
  <si>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</si>
  <si>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</si>
  <si>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</si>
  <si>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</si>
  <si>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</si>
  <si>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 promas@tie.cl
promas@promas.cl
http://www.promas.cl</t>
  </si>
  <si>
    <t xml:space="preserve">Sotomayor Nº 890, comuna de Coronel, VIII Región.
</t>
  </si>
  <si>
    <t>Coronel,</t>
  </si>
  <si>
    <t xml:space="preserve">Antecedentes financieros correspondientes al año 2015, aprobados por e Sub Departamento de Supervisión Financiera Nacional. </t>
  </si>
  <si>
    <t>Otorgado por Decreto Supremo Nº 930, de fecha 27 de febrero de 2004, del Ministerio de Justicia</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</si>
  <si>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</si>
  <si>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</si>
  <si>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</si>
  <si>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</si>
  <si>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</si>
  <si>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</si>
  <si>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Otorgado por Decreto Supremo Nº 856, de fecha 24 de agosto de 1995, del Ministerio de Justicia.</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</si>
  <si>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</si>
  <si>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</si>
  <si>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</si>
  <si>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Polonia Milagros Aguirre Donoso, 
</t>
  </si>
  <si>
    <t xml:space="preserve"> andalue@gmail.com.</t>
  </si>
  <si>
    <t xml:space="preserve">Aníbal Pinto N° 205, Quillota, Quinta Región de Valparaíso.
</t>
  </si>
  <si>
    <t xml:space="preserve">Teléfono: (32) 2315905      </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</si>
  <si>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</si>
  <si>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</si>
  <si>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</si>
  <si>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</si>
  <si>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</si>
  <si>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</si>
  <si>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</si>
  <si>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</si>
  <si>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</si>
  <si>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</si>
  <si>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</si>
  <si>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</si>
  <si>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</si>
  <si>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
sendastag@gmail.com 
  </t>
  </si>
  <si>
    <t>Fono 7357446</t>
  </si>
  <si>
    <t xml:space="preserve">Avenida Santa María Nº 227, Oficina 31, comuna de Recoleta,  Región Metropolitana.
</t>
  </si>
  <si>
    <t xml:space="preserve">Se acompaña Certificado Financiero, correspondiente a los antecedentes financieros del año 2012, aprobados por Subdepartamento de Supervisión Financiera Nacional.
</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</si>
  <si>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</si>
  <si>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</si>
  <si>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</si>
  <si>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</si>
  <si>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</si>
  <si>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</si>
  <si>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Fono: 02-2393810
 </t>
  </si>
  <si>
    <t xml:space="preserve">Juan Antonio Ríos Sur Nº 551, ciudad de La Serena, Cuarta Región.
Joaquín Rodríguez Nº 2962, comuna de Macul, Región Metropolitana. 
</t>
  </si>
  <si>
    <t xml:space="preserve">Se acompaña certificado financiero de fecha 25 de abril de 2008, correspondiente al año 2007, aprobado por la Unidad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</si>
  <si>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</si>
  <si>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</si>
  <si>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</si>
  <si>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</si>
  <si>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</si>
  <si>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Correo electrónico: ongsuractiva@gmail.com </t>
  </si>
  <si>
    <t xml:space="preserve">Parcela N° 2, Lumbreras de Puangue, Melipilla, Región Metropolitana.
</t>
  </si>
  <si>
    <t>Fono: 89217424</t>
  </si>
  <si>
    <t>Certificado Financiero de fecha 03 de febrero de 2015, correspondiente al año 2013, aprobado por el Departamento de Administración y Finanzas.</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</si>
  <si>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</si>
  <si>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</si>
  <si>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</si>
  <si>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</si>
  <si>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</si>
  <si>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</si>
  <si>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</si>
  <si>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E-mail: ces@corporacionces.cl</t>
  </si>
  <si>
    <t xml:space="preserve">Calle 5 Norte N° 874, comuna de Viña del Mar 
</t>
  </si>
  <si>
    <t>Teléfono: (32) 268 00 98</t>
  </si>
  <si>
    <t xml:space="preserve">Se acompaña Certificado de Antecedentes Financieros del año 2009, aprobado por la Unidad de Supervisión Financiera Nacional.
Patrimonio $ 78.229.629.-
</t>
  </si>
  <si>
    <t>Otorgado por Decreto Supremo Nº 170, de fecha 19 de febrero de 2001, del Ministerio de Justicia.</t>
  </si>
  <si>
    <t>Se renueva cada dos años.</t>
  </si>
  <si>
    <t xml:space="preserve">Presidente: Carlos Eduardo Placencia Zapata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</si>
  <si>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</si>
  <si>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</si>
  <si>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</si>
  <si>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</si>
  <si>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</si>
  <si>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</si>
  <si>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ongfiladelfia@irv.cl </t>
  </si>
  <si>
    <t xml:space="preserve">
Carretera Huasco Km. 6.7, comuna de Vallenar, Provincia del Huasco, Tercera Región de Atacama.
</t>
  </si>
  <si>
    <t xml:space="preserve">Fono: 51-610490
</t>
  </si>
  <si>
    <t>Certificado de Antecedentes Financieros del año 2014, aprobados por  el  Subdepartamento de Supervisión Financiera.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</si>
  <si>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</si>
  <si>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</si>
  <si>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</si>
  <si>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</si>
  <si>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</si>
  <si>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</si>
  <si>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</si>
  <si>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</si>
  <si>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Pudahuel,</t>
  </si>
  <si>
    <t>226430379 -9 97059389</t>
  </si>
  <si>
    <t xml:space="preserve">sicofanny@yahoo.es
</t>
  </si>
  <si>
    <t xml:space="preserve"> Antecedentes financieros correspondientes al año 2017, aprobados por el Departamento de Administración y Finanzas. </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</si>
  <si>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</si>
  <si>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</si>
  <si>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</si>
  <si>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</si>
  <si>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</si>
  <si>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 cpc@galerna.cl</t>
  </si>
  <si>
    <t xml:space="preserve">Calle Independencia N° 2686,  Comuna de Valparaíso, Región de Valparaíso.
</t>
  </si>
  <si>
    <t xml:space="preserve">Fono: (32) 222 83 80
</t>
  </si>
  <si>
    <t xml:space="preserve">
Se acompaña Certificado de Antecedente Financiero Institucional  del año 2014,  aprobado por Subdepto. de Supervisión Financiera Nacional.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</si>
  <si>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</si>
  <si>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</si>
  <si>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</si>
  <si>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</si>
  <si>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</si>
  <si>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ctagalileo@hotmail.com</t>
  </si>
  <si>
    <t xml:space="preserve">Calle Larrondo 420, Coquimbo, Cuarta Región de Coquimbo
</t>
  </si>
  <si>
    <t>Fono: 53-620177</t>
  </si>
  <si>
    <t>Se acompaña Balance General 2009, aprobado por Subdepartamento de Supervisión Financiera Nacional.</t>
  </si>
  <si>
    <t>O.N.G. JUNTOS CREANDO FUTURO (O.N.G.  J.C.F.S.B)</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</si>
  <si>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</si>
  <si>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04 años</t>
  </si>
  <si>
    <t>Del 21 de diciembre de 2017 al 21 de diciembre de 2021.</t>
  </si>
  <si>
    <t xml:space="preserve"> Santa Teresa N°814, villa valles de Chile, comuna de Santa Barbara, Región del Bio Bio.
</t>
  </si>
  <si>
    <t>Santa Barbara</t>
  </si>
  <si>
    <t>Otorgado por Decreto Supremo Nº 591, de fecha 19 de junio de 1995, del Ministerio de Justicia</t>
  </si>
  <si>
    <t xml:space="preserve">Durarán dos años en los cargos. </t>
  </si>
  <si>
    <t xml:space="preserve">Secretaria Ejecutiva:
Maria Irene Duarte Figueroa                    
</t>
  </si>
  <si>
    <t>Otorgado por Decreto Supremo Nº223, de fecha 23 de febrero de 2001, del Ministerio de Justicia.</t>
  </si>
  <si>
    <t>Cada dos Años</t>
  </si>
  <si>
    <t>paicabi@paicabi.cl</t>
  </si>
  <si>
    <t xml:space="preserve"> Viña del Mar</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</si>
  <si>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</si>
  <si>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</si>
  <si>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</si>
  <si>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</si>
  <si>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</si>
  <si>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</si>
  <si>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</si>
  <si>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 xml:space="preserve">Providencia. </t>
  </si>
  <si>
    <t>Antecedentes financieros correspondientes al año 2016, aprobados por el Subdepartamento de Supervisión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</si>
  <si>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 Nº de inscripción 188036. </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</si>
  <si>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</si>
  <si>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</si>
  <si>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</si>
  <si>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</si>
  <si>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</si>
  <si>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justiciaderechosydesarrollo@gmail.com </t>
  </si>
  <si>
    <t xml:space="preserve">Rengo Nº 68, comuna de Concepción.
</t>
  </si>
  <si>
    <t>Fono: 41-3253393/9 y 9-66741586</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</si>
  <si>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</si>
  <si>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</si>
  <si>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</si>
  <si>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</si>
  <si>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</si>
  <si>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</si>
  <si>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</si>
  <si>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ong.licanrayen@gmail.com
www.ong-licanrayen.cl</t>
  </si>
  <si>
    <t xml:space="preserve">
Nueva Angélica Nº 6327, comuna de La Florida
</t>
  </si>
  <si>
    <t xml:space="preserve">Teléfono: 559 5912
</t>
  </si>
  <si>
    <t>Se acompañan Certificados de Antecedentes Financieros correspondientes al año 2010, los que se encuentran aprobados por el Suddepartamento de Supervisión Financiera Nacional.</t>
  </si>
  <si>
    <t xml:space="preserve">Hna. Silvia Teresa Araya Maldonado, </t>
  </si>
  <si>
    <t xml:space="preserve">Romero N° 2757, Santiago.
</t>
  </si>
  <si>
    <t>Fono 6815245</t>
  </si>
  <si>
    <t>Dos años. Si, por cualquier causa no se efectúa oportunamente la elección de Directorio, se entenderá renovado el mandato de quienes se encuentran en funciones hasta que se realice la correspondiente elección.</t>
  </si>
  <si>
    <t xml:space="preserve">Uno Oriente N°1550, comuna de Talca, Región del Maule. </t>
  </si>
  <si>
    <t>Decreto Supremo Nº 739, de 7 de septiembre de 1999, del Ministerio de Justicia.</t>
  </si>
  <si>
    <t xml:space="preserve">Promoción y desarrollo, especialmente de las personas, familias, grupos y comunidades que viven en condiciones de pobreza y/o marginalidad.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</si>
  <si>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</si>
  <si>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Presidente: Marcelo Ovalle Briones 
Ercilia Bereniche Silva Barra,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</si>
  <si>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</si>
  <si>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</si>
  <si>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</si>
  <si>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</si>
  <si>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</si>
  <si>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</si>
  <si>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</si>
  <si>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</si>
  <si>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</si>
  <si>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</si>
  <si>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</si>
  <si>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</si>
  <si>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</si>
  <si>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</si>
  <si>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</si>
  <si>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</si>
  <si>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</si>
  <si>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Puerto Montt
</t>
  </si>
  <si>
    <t xml:space="preserve">onggesma@gmail.com
</t>
  </si>
  <si>
    <t>Otorgada mediante 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</si>
  <si>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</si>
  <si>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oficinapathernostrum@gmail.com</t>
  </si>
  <si>
    <t xml:space="preserve">Conforme a lo señalado en el artículo Vigésimo Segundo de sus Estatutos, el Directorio durará dos (2) años en sus funciones, pudiendo sus miembros ser reelegidos en forma indefinida.
</t>
  </si>
  <si>
    <t>6 de mayo de 2013 a 6 de mayo de 2015</t>
  </si>
  <si>
    <t>Curacaví</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</si>
  <si>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</si>
  <si>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</si>
  <si>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t>El Directorio durará dos años en sus funciones, pudiendo sus integrantes ser reelegidos en forma indefinida</t>
  </si>
  <si>
    <t xml:space="preserve">Presidente: Juan Andrés Wiche Morel 
Primer Vicepresidenta: AliciaVilches Moreno;  
Segundo Vicepresiedente: José Luis Fernández Urcelay
Secretario: Claudio Salcedo Gabrielli 
Tesorero: Francia Gómez Román  
Directora Ejecutiva: Mildred Cecilia Herrera Díaz 
</t>
  </si>
  <si>
    <t xml:space="preserve">02 de marzo de 2011 hasta el 02 de marzo de 2013
</t>
  </si>
  <si>
    <t xml:space="preserve">Juan Andrés Wiche Morel; </t>
  </si>
  <si>
    <t xml:space="preserve">mherrera@porunchileresposable.cl; porunchileresponsable@gmail.com </t>
  </si>
  <si>
    <t xml:space="preserve">Frannkfort  Nº 4692, comuna de San Miguel, Región Metropolitana.
</t>
  </si>
  <si>
    <t xml:space="preserve">Teléfono: 76418310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</si>
  <si>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</si>
  <si>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</si>
  <si>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</si>
  <si>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Sandra Elena López Sáez, 
Vice -Presidente: 
Fernando Igor Varas González, 
Secretario: 
Myriam Del Pilar González Vargas,
Tesorero:
Sergio Hernán Novoa Vásquez, 
Directores:
Marta Irene Ramírez Fonseca, 
Carmen Angélica Meriño Ulloa, 
Irma Canto Bocaz, 
Geanella Antonia Pinochet Reyes, 
Miguel Esau Pedreros Montecino, 
</t>
  </si>
  <si>
    <t>Del 11 de abril de 2014-  al 11 de abril de 2016.</t>
  </si>
  <si>
    <t xml:space="preserve"> Presidenta: Sandra Elena López Sáez, 
</t>
  </si>
  <si>
    <t xml:space="preserve">Correo electrónico: ongpadrechango@gmail.com </t>
  </si>
  <si>
    <t>Fono: 042-2323486</t>
  </si>
  <si>
    <t>Otorgado por Decreto Supremo Nº889, de fecha 14 de septiembre de 2000, del Ministerio de Justicia.</t>
  </si>
  <si>
    <t xml:space="preserve">Certificado de Vigencia Nº4240, de 21 de Junio de  2005, del Ministerio de Justicia.
</t>
  </si>
  <si>
    <t>De 21 de octubre de 2004 a 21 de octubre de 2006</t>
  </si>
  <si>
    <t xml:space="preserve">Presidente: Andrés Antonio Parra Sandoval                            
</t>
  </si>
  <si>
    <t>Janequeo Nº 557, Concepción.</t>
  </si>
  <si>
    <t>Se acompaña Balance año 2004, aprobado por la Unidad de Auditoria.</t>
  </si>
  <si>
    <t>Otorgado por Decreto Supremo Nº 1285, de fecha 2 de diciembre de 1998, del Ministerio de Justicia.</t>
  </si>
  <si>
    <t xml:space="preserve">Presidenta: Rosa Parissi Morales, 
Secretaria Ejecutiva: Denisse Araya Castelli, 
</t>
  </si>
  <si>
    <t>raices@tie.cl
www.ongraices.org</t>
  </si>
  <si>
    <t>Otorgado por Decreto Supremo Nº1199, de fecha 28 de noviembre de 1995, del Ministerio de Justicia.</t>
  </si>
  <si>
    <t>Certificado de Vigencia Nº24322, de fecha 26 de Abril de 2005, del Ministerio de Justicia.</t>
  </si>
  <si>
    <t xml:space="preserve">Enzo Javier Dodero García             
Natacha Mabel Barría Padilla              
Elena del Carmen Montenegro Kellet  
Carolina Ines Barría Padilla                 
Fernando Lotina Astudillo                 
</t>
  </si>
  <si>
    <t xml:space="preserve">Durarán en sus cargos dos años.
</t>
  </si>
  <si>
    <t>15 de marzo de 2005 a 15 de marzo de 2007</t>
  </si>
  <si>
    <t xml:space="preserve">Enzo Javier Dodero Barría.                   </t>
  </si>
  <si>
    <t>Avenida Retiro Sur Nº 180, paradero 22, Quilpue, Quinta Región.</t>
  </si>
  <si>
    <t>Quilpue</t>
  </si>
  <si>
    <t>Se acompaña antecedentes financieros año 2004, aprobado por la Unidad de Auditoria..</t>
  </si>
  <si>
    <t xml:space="preserve">Otorgado por Decreto Supremo N° 1885, de 25 de junio de 2007, del Ministerio de Justicia.
</t>
  </si>
  <si>
    <t xml:space="preserve">dura dos años en su cargo. </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</si>
  <si>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</si>
  <si>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</si>
  <si>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t xml:space="preserve">Presidente: Marco Antonio Arenas Oliva 
Vicepresidente: Diego Alexis Saa Sobrado 
Secretaria: Luisa Ema Aguirre González 
Tesorera: Graciela de  Las Mercedes Vergara Rodríguez 
Director: Betzabé del Carmen Cáceres Pávez. 
</t>
  </si>
  <si>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</si>
  <si>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</si>
  <si>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</si>
  <si>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</si>
  <si>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</si>
  <si>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</si>
  <si>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t>
  </si>
  <si>
    <t xml:space="preserve"> jonatan.fuentealba@gmail.com</t>
  </si>
  <si>
    <t xml:space="preserve">Andrés Bello Nº 99, Casa N°1, Comuna de Limache, Región de Valparaíso.
</t>
  </si>
  <si>
    <t>Teléfono: 33-2489726/+56987625241/+56 988363405</t>
  </si>
  <si>
    <t>Limache</t>
  </si>
  <si>
    <t xml:space="preserve">Organizaciones religiosas
</t>
  </si>
  <si>
    <t xml:space="preserve">Mons. Gaspar Francisco del Rosario Quintana Jorquera
</t>
  </si>
  <si>
    <t xml:space="preserve">Chacabuco N° 441, comuna de Copiapó, Tercera Región 
</t>
  </si>
  <si>
    <t>Teléfono: (52) 212090-217087</t>
  </si>
  <si>
    <t xml:space="preserve">Prelatura de Illapel (Obispado de Illapel)  </t>
  </si>
  <si>
    <t xml:space="preserve">Institución eclesiástica.
</t>
  </si>
  <si>
    <t xml:space="preserve">Indefinida
</t>
  </si>
  <si>
    <t xml:space="preserve">Organización religiosa.
</t>
  </si>
  <si>
    <t xml:space="preserve">Constitución N°0 020, comuna Illapel, Región de Coquimbo. 
</t>
  </si>
  <si>
    <t>Fono 53 521143</t>
  </si>
  <si>
    <t xml:space="preserve">93910 Organizaciones religiosas </t>
  </si>
  <si>
    <t>Obispado de Linares</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</si>
  <si>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</si>
  <si>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</si>
  <si>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</si>
  <si>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</si>
  <si>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t xml:space="preserve">Merced N° 812 – Casilla 197, San Felipe
</t>
  </si>
  <si>
    <t xml:space="preserve">Fono: (34) 2510121
</t>
  </si>
  <si>
    <t xml:space="preserve">Enrique Troncoso Troncoso </t>
  </si>
  <si>
    <t xml:space="preserve"> melipilla@episcopado.cl</t>
  </si>
  <si>
    <t xml:space="preserve">San Agustín N° 277, comuna Melipilla, Región Metropolitana. 
</t>
  </si>
  <si>
    <t>Antecedentes financieros del año 2011, aprobados por Subdepto. de Supervisión Financiera.</t>
  </si>
  <si>
    <t xml:space="preserve">
Obispado de Valdivia  
</t>
  </si>
  <si>
    <t>Organización religiosa.</t>
  </si>
  <si>
    <t xml:space="preserve">Fono 63/213296 </t>
  </si>
  <si>
    <t xml:space="preserve">Organización religiosa.
</t>
  </si>
  <si>
    <t xml:space="preserve">Huérfanos Nº 669, of 614, Casilla 525, 
</t>
  </si>
  <si>
    <t>Teléfono 02-6395684</t>
  </si>
  <si>
    <t>93910 Organizaciones religiosas.</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</si>
  <si>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</si>
  <si>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</si>
  <si>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</si>
  <si>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</si>
  <si>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</si>
  <si>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</si>
  <si>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Según Ley N° 2460, de 1979, art. 13 inciso segundo.
</t>
  </si>
  <si>
    <t xml:space="preserve">General Mackenna N° 1314, Santiago, Región Metropolitana. 
</t>
  </si>
  <si>
    <t xml:space="preserve">91001 Administración Pública </t>
  </si>
  <si>
    <t>Corporación de Estudios Superiores de Derecho Público.</t>
  </si>
  <si>
    <t>Otorgado por Decreto Ley Nº 4807 del año 1929, del Ministerio de Educación.</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</si>
  <si>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</si>
  <si>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</si>
  <si>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</si>
  <si>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Parroquia Cristo Rey de Angol</t>
  </si>
  <si>
    <t>Otorgado por derecho canónico</t>
  </si>
  <si>
    <t xml:space="preserve">Pbro. Santiago Alvarado Sánchez   </t>
  </si>
  <si>
    <t xml:space="preserve">Chacabuco Nº 68, comuna de Angol,  IX Región.  </t>
  </si>
  <si>
    <t>93910: Organización religiosa.</t>
  </si>
  <si>
    <t>Parroquia Santa Cruz de Yerbas Buenas</t>
  </si>
  <si>
    <t xml:space="preserve">Pbro. Lorenzo Solari Villa        </t>
  </si>
  <si>
    <t>Avda. Centenario Nº 124, comuna de Yerbas Buenas</t>
  </si>
  <si>
    <t xml:space="preserve"> Yerbas Buenas</t>
  </si>
  <si>
    <t xml:space="preserve">Se acompaña certificado financiero, aprobado por la Unidad de Auditoría, según consta en Memorando N° AI/2007/025, de 10 de enero de 2007. </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</si>
  <si>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</si>
  <si>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</si>
  <si>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Manuel Montt N° 01180, Villa Mora, comuna de Coronel, Octava Región
</t>
  </si>
  <si>
    <t>. Fono: 41-2711094.</t>
  </si>
  <si>
    <t>Otorgado por Derecho Canónico, Obispado de Chillán.</t>
  </si>
  <si>
    <t>Actividad Religiosa</t>
  </si>
  <si>
    <t xml:space="preserve">Pbro. Nelson Jara Adasme. </t>
  </si>
  <si>
    <t>Se acompaña Certificado de patrimonio año 2005, aprobado por la Unidad de Auditoria Interna.</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</si>
  <si>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</si>
  <si>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</si>
  <si>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</si>
  <si>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</si>
  <si>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</si>
  <si>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</si>
  <si>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</si>
  <si>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</si>
  <si>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</si>
  <si>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</si>
  <si>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Institución Religiosa</t>
  </si>
  <si>
    <t xml:space="preserve">Ernesto Albornoz Mena, </t>
  </si>
  <si>
    <t xml:space="preserve">Matriz Nº 135, Petorca, Quinta Región, </t>
  </si>
  <si>
    <t>Erigida de acuerdo al Derecho Canónico, por el Obispado de Ancud</t>
  </si>
  <si>
    <t xml:space="preserve">Pbro. Milton Enrique Díaz Guzmán  
</t>
  </si>
  <si>
    <t>21 de mayo Nº065, comuna de Queilén, Décima Región.</t>
  </si>
  <si>
    <t>comuna de Queilén</t>
  </si>
  <si>
    <t>Se acompaña Certificado al año 2005, aprobado por la Unidad de Auditoria</t>
  </si>
  <si>
    <t xml:space="preserve">Organizaciones Religiosas
</t>
  </si>
  <si>
    <t xml:space="preserve">Pbro. Hipólito Alexis Morales Fuenzalida, 
</t>
  </si>
  <si>
    <t xml:space="preserve">hogarchincolco@gmail.com.
</t>
  </si>
  <si>
    <t xml:space="preserve">Pedro Montt S/N, Chincolco, comuna de Petorca, Quinta Región, 
</t>
  </si>
  <si>
    <t>Se acompaña Certificado de Antecedentes Financieros correspondientes al año 2011, aprobado por el Subdepartamento de Supervisión Financiera Nacional.</t>
  </si>
  <si>
    <t>Otorgado por Derecho Canónico, obispado de Osorno.</t>
  </si>
  <si>
    <t xml:space="preserve">Pbro. Oscar Enrique Escobar Oyarzún      </t>
  </si>
  <si>
    <t>Urmeneta Nº 692, comuna de Puerto Octay, X Región</t>
  </si>
  <si>
    <t xml:space="preserve"> Puerto Octay</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</si>
  <si>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</si>
  <si>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</si>
  <si>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</si>
  <si>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</si>
  <si>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</si>
  <si>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</si>
  <si>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 xml:space="preserve">Parroquia Cristo Salvador, de Puerto Montt. </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</si>
  <si>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</si>
  <si>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</si>
  <si>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</si>
  <si>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</si>
  <si>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</si>
  <si>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Parroquia  San Buenaventura de Angol</t>
  </si>
  <si>
    <t>Erigida por Derecho Canónico</t>
  </si>
  <si>
    <t>Hugo Salvador González Guerrero.</t>
  </si>
  <si>
    <t xml:space="preserve">Vergara Nº 825, comuna de Algol, provincia de Malleco, IX Región.
</t>
  </si>
  <si>
    <t>Teléfono (45) 715536</t>
  </si>
  <si>
    <t xml:space="preserve">Pbro. Juan Antonio González Saravia  </t>
  </si>
  <si>
    <t xml:space="preserve">Dr. Garriga Nº1035, Purén
</t>
  </si>
  <si>
    <t xml:space="preserve">Teléfono 793044.
</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</si>
  <si>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</si>
  <si>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</si>
  <si>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</si>
  <si>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</si>
  <si>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</si>
  <si>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</si>
  <si>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</si>
  <si>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</si>
  <si>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</si>
  <si>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</si>
  <si>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</si>
  <si>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Erigida de acuerdo al Derecho Canónico, por el Arzobispado de Concepción.</t>
  </si>
  <si>
    <t>Hualqui</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</si>
  <si>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</si>
  <si>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</si>
  <si>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</si>
  <si>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</si>
  <si>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</si>
  <si>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Viña del Mar.</t>
  </si>
  <si>
    <t>Se acompañan certificado financiero año 2007, aprobado por la Unidad de Auditoría Interna.</t>
  </si>
  <si>
    <t xml:space="preserve">Parroquia San Rosendo </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</si>
  <si>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</si>
  <si>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</si>
  <si>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</si>
  <si>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</si>
  <si>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</si>
  <si>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</si>
  <si>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</si>
  <si>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</si>
  <si>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Teléfono (proyecto La Casona de lo Jóvenes): 2629457</t>
  </si>
  <si>
    <t xml:space="preserve"> La Florida.</t>
  </si>
  <si>
    <t>Se acompaña Certificado Financiero del 2004 a la Unidad de Auditoría.</t>
  </si>
  <si>
    <t xml:space="preserve">Juan Yamil Pinto Agloni              </t>
  </si>
  <si>
    <t xml:space="preserve">Avda. Balmaceda S/N, San Javier, VII Región. 
Casilla 59 San Javier
</t>
  </si>
  <si>
    <t>Teléfono: (73) 322355</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</si>
  <si>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</si>
  <si>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</si>
  <si>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</si>
  <si>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</si>
  <si>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</si>
  <si>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 xml:space="preserve">
Servicio de Salud Libertador Bernardo O`Higgins
</t>
  </si>
  <si>
    <t>Según Decreto Ley Nº 2763 del año 1979, que forma los Servicios de Salud, reglamentado por el Decreto Nº 42, del año 1981.</t>
  </si>
  <si>
    <t>Administrar prestaciones de salud pública.</t>
  </si>
  <si>
    <t xml:space="preserve">Alameda Nº 609, comuna de Rancagua, Sexta Región. </t>
  </si>
  <si>
    <t xml:space="preserve"> Rancagua</t>
  </si>
  <si>
    <t xml:space="preserve">Servicio de Salud Magallanes </t>
  </si>
  <si>
    <t xml:space="preserve">Lautaro Navarro Nº1223, comuna y provincia de Punta Arenas.  
</t>
  </si>
  <si>
    <t xml:space="preserve">F:291100-291117
</t>
  </si>
  <si>
    <t>Servicio de Salud Metropolitano Norte</t>
  </si>
  <si>
    <t xml:space="preserve">Otorgado por Decreto Supremo Nº 180, de fecha 7 de febrero de 1895, por el Ministerio de Justicia.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</si>
  <si>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</si>
  <si>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dos años</t>
  </si>
  <si>
    <t xml:space="preserve">Alicia  Amunátegui  Monckeberg   
María Inés Ross Amunategui.       
Gerente General:  Francisco Javier Loeser Bravo. 
</t>
  </si>
  <si>
    <t xml:space="preserve">Concha y Toro Nº 2188, Metro Protectora de la Infancia, comuna de Puente Alto (dirección según última carta remitida por la institución).
Concha y Toro 1898, P.34 ½ Vic. Mackenna, comuna de Puente Alto.
</t>
  </si>
  <si>
    <t>Teléfono: 4848800 - 4848900</t>
  </si>
  <si>
    <t>comuna de Puente Alto</t>
  </si>
  <si>
    <t xml:space="preserve">Decreto Supremo Nº 3215, de 30 de mayo de 1952, del Ministerio de Justicia. </t>
  </si>
  <si>
    <t xml:space="preserve">Proteger, educar, dar habitación y vestuario a los niños, fomentar el mejoramiento de la salud de los menores, estimular la formación de nuevas organizaciones de protección a la infancia.
</t>
  </si>
  <si>
    <t xml:space="preserve">Balmaceda N° 6030, Collico, Valdivia.
</t>
  </si>
  <si>
    <t>Fono: 63-2214894</t>
  </si>
  <si>
    <t>Valdivia.</t>
  </si>
  <si>
    <t>Sociedad Juntos E.V.</t>
  </si>
  <si>
    <t>Otorgado por Decreto Supremo Nº 445, de fecha 20 de abril de 1993, por el Ministerio de Justicia.  Publicado en el Diario Oficial con fecha 23 de junio de 1993.</t>
  </si>
  <si>
    <t>La promoción de niños y jóvenes necesitados de ayuda social en Chile.</t>
  </si>
  <si>
    <t xml:space="preserve"> Primera Presidenta y Mandataria de la Institución en Chile:
Beatrix Edith Loos                            </t>
  </si>
  <si>
    <t>Parcela 43 A-3, El Cajón de San Pedro, Quillota, Quinta Región.</t>
  </si>
  <si>
    <t>sociedadjuntos@yahoo.es</t>
  </si>
  <si>
    <t>93509: Otras Asociaciones.</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</si>
  <si>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</si>
  <si>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</si>
  <si>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</si>
  <si>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</si>
  <si>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Dos años. Renovación anual parcial.</t>
  </si>
  <si>
    <t xml:space="preserve">Presidente: Daniel Fernandez Koprich                        
Vice presidente ejecutivo: Ademir Domic Cárdenas                                     
</t>
  </si>
  <si>
    <t xml:space="preserve">Avda. Libertador Bernardo O´Higgins Nº 4620, Estación Central, Santiago, Región Metropolitana.
</t>
  </si>
  <si>
    <t>Fono: 6772000</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</si>
  <si>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</si>
  <si>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</si>
  <si>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</si>
  <si>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Se acompaña Balance año 2004, aprobado por la Unidad de Auditoría.</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</si>
  <si>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</si>
  <si>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</si>
  <si>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</si>
  <si>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</si>
  <si>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</si>
  <si>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</si>
  <si>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</si>
  <si>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</si>
  <si>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</si>
  <si>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</si>
  <si>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</si>
  <si>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</si>
  <si>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</si>
  <si>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(41) 238880</t>
  </si>
  <si>
    <t>Se acompañan antecedentes financieros correspondientes al año 2016, aprobados por el Subdepartamento de Supervisión Financiera Nacional.</t>
  </si>
  <si>
    <t>Universidad Academia de Humanismo Cristiano</t>
  </si>
  <si>
    <t>Institución de Estudios Superiores de Derecho Privado.</t>
  </si>
  <si>
    <t>Reconocida oficialmente en virtud de lo establecido en la Ley N° 18.962, Orgánica Constitucional de Enseñanza</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</si>
  <si>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</si>
  <si>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 xml:space="preserve">Avda. Condell N° 343, comuna de Providencia, Región Metropolitana. </t>
  </si>
  <si>
    <t>Universidad Alberto Hurtado</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</si>
  <si>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</si>
  <si>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</si>
  <si>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</si>
  <si>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</si>
  <si>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</si>
  <si>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</si>
  <si>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</si>
  <si>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</si>
  <si>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</si>
  <si>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</si>
  <si>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</si>
  <si>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</si>
  <si>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</si>
  <si>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</si>
  <si>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rectoria@uantof.cl 
</t>
  </si>
  <si>
    <t xml:space="preserve">Avenida Angamos Nº 601, Antofagasta,  Segunda Región.
</t>
  </si>
  <si>
    <t>Fonos: 55- 637183    55-637184</t>
  </si>
  <si>
    <t>Otorgado por Decreto Exento Nº 113 de 20 de abril de 1999, del Ministerio de Educación, publicado en el Diario Oficial el día 13 de mayo de 1999.</t>
  </si>
  <si>
    <t>Contribuir a mejorar la calidad de vida, la salud mental y las condiciones que favorezcan el aprendizaje de las personas, familias y grupos humanos, especialmente de aquellos en situación de vulnerabilidad o marginalidad</t>
  </si>
  <si>
    <t>General Jofré Nº 462, comuna de Santiago. Región Metropolitana</t>
  </si>
  <si>
    <t xml:space="preserve"> Teléfono: 4601106.</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</si>
  <si>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</si>
  <si>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</si>
  <si>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</si>
  <si>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
Se acompaña Certificado de Vigencia Nº001738, de 18 de mayo de 2018, extendido por la Jefe de la División de Educación Superior del Ministerio de Educación, doña Silvia Gianotti Hidalgo.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</si>
  <si>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</si>
  <si>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Duración del Directorio: Durarán cinco años en sus cargos.
Duración del Presidente: Durará dos años y medio en el cargo.
</t>
  </si>
  <si>
    <t xml:space="preserve">Presidente: 
Ricardo Napadensky Bauzá                                
Subrogante del Presidente en caso de ausencia o impedimento del titular: 
Samuel Fernández Illanes.                   
</t>
  </si>
  <si>
    <t xml:space="preserve">Toesca Nº 1783, comuna y provincia de Santiago, Región Metropolitana.
</t>
  </si>
  <si>
    <t>Fono 02- 5826001</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</si>
  <si>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</si>
  <si>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</si>
  <si>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</si>
  <si>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</si>
  <si>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Avda. Libertador Bernardo O’Higgins N° 1058, comuna de Santiago, Región Metropolitana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</si>
  <si>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</si>
  <si>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</si>
  <si>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</si>
  <si>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 xml:space="preserve">Avenida Collao  Nº 1202, Concepción, Octava Región.
</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</si>
  <si>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</si>
  <si>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</si>
  <si>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</si>
  <si>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</si>
  <si>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did@ufro.cl</t>
  </si>
  <si>
    <t xml:space="preserve">Avenida Francisco Salazar Nº 01145, Temuco, Novena Región.
</t>
  </si>
  <si>
    <t>Fonos: 45- 325095    45-325096</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</si>
  <si>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</si>
  <si>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</si>
  <si>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</si>
  <si>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rectoria@usach.cl</t>
  </si>
  <si>
    <t xml:space="preserve">Avda. Libertador Bernardo O’Higgins Nº 3363, comuna de Estación Central.
</t>
  </si>
  <si>
    <t>Fono 7180000</t>
  </si>
  <si>
    <t>Estación Central.</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</si>
  <si>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</si>
  <si>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</si>
  <si>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Rector: Aldo Valle Acevedo         </t>
  </si>
  <si>
    <t>: secretaria.rector@uv.cl</t>
  </si>
  <si>
    <t xml:space="preserve">Blanco N°1829, Valparaíso, Quinta Región
Casilla 123-V
</t>
  </si>
  <si>
    <t>Fono: 32- 2507000</t>
  </si>
  <si>
    <t xml:space="preserve">Se acompañan antecedentes financieros correspondientes al año 2017, pendientes de aprobación por el Subdepartamento de Supervisión Nacional. </t>
  </si>
  <si>
    <t>Universidad Diego Portales</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</si>
  <si>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</si>
  <si>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El objeto es la Educación Superior. Como tal, cultiva y difunde la enseñanza, la investigación, el raciocinio y la cultura.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</si>
  <si>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</si>
  <si>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</si>
  <si>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</si>
  <si>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</si>
  <si>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Institución de Educación Superior de Derecho Público.</t>
  </si>
  <si>
    <t>Otorgado por Ley Nº 19.239 del año 1993.</t>
  </si>
  <si>
    <t>Educación Superior.</t>
  </si>
  <si>
    <t>Dieciocho Nº 161, comuna de Santiago, Región Metropolitana.</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</si>
  <si>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</si>
  <si>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</si>
  <si>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</si>
  <si>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</si>
  <si>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</si>
  <si>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VICARIA@VICARIA.CL-WWW.VICARIA.CL .</t>
  </si>
  <si>
    <t xml:space="preserve">Catedral Nº 1063, 5º y 6º Piso, ciudad de Santiago.
</t>
  </si>
  <si>
    <t>Fonos (56-2) 7900600-79006-7900719</t>
  </si>
  <si>
    <t xml:space="preserve">Se acompañan antecedentes financieros, correspondientes al año 2011, aprobados por la Jefatura del Departamento de Administración y Finanzas.
</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</si>
  <si>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</si>
  <si>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</si>
  <si>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</si>
  <si>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</si>
  <si>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</si>
  <si>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</si>
  <si>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</si>
  <si>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</si>
  <si>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</si>
  <si>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La Cisterna.</t>
  </si>
  <si>
    <t>Puerto Aysén</t>
  </si>
  <si>
    <t>Claudio Sepúlveda Miranda,</t>
  </si>
  <si>
    <t xml:space="preserve">Bernardo O´Higgins S/N°, Mafil.
</t>
  </si>
  <si>
    <t>Mafil.</t>
  </si>
  <si>
    <t xml:space="preserve">
No se acompañan. Aplica Informe Jurídico Nº 09, de  fecha 14 de marzo de 2011 del Departamento Jurídico y Dictamen Nº 070791, de 2009, de la Contraloría General de la República.  
</t>
  </si>
  <si>
    <t>Fono: (41) 2406400 - (41) 2406410</t>
  </si>
  <si>
    <t>No procede</t>
  </si>
  <si>
    <t xml:space="preserve">Se acompaña Certificado de Antecedentes Financieros, correspondientes al año 2007, firmado ante Notario Público, y autorizado por la Unidad de Supervisión Financiera Nacional.
</t>
  </si>
  <si>
    <t>Otorgado por Decreto Supremo Nº 256, de fecha 09 de Marzo de 1995, del Ministerio de Justicia.</t>
  </si>
  <si>
    <t xml:space="preserve">Carmen Covarrubias número 213, Comuna de Ñuñoa.
</t>
  </si>
  <si>
    <t xml:space="preserve">Fono 56-2-22693942
</t>
  </si>
  <si>
    <t xml:space="preserve">
93401
</t>
  </si>
  <si>
    <t xml:space="preserve">DIRECTORIO:
Presidente: Rodolfo Rafael Carter Fernández, 
Secretario: Luis Eduardo Ramírez Carrasco, 
Tesorero: Luis Guillermo Soto Pavez, 
Directores:
Sebastián Ignacio Eyzaguierre Aravena, 
Pedro Valenzuela Aranda, 
</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</si>
  <si>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</si>
  <si>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</si>
  <si>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</si>
  <si>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</si>
  <si>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</si>
  <si>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</si>
  <si>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</si>
  <si>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</si>
  <si>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</si>
  <si>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</si>
  <si>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</si>
  <si>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Pacheco Altamirano 2875. Ciudad y comuna de Puerto Montt, región de los Lagos. </t>
  </si>
  <si>
    <t>contacto@lafken profesionales.cl</t>
  </si>
  <si>
    <t xml:space="preserve">
O.N.G. TERAPEUTAS POR LA VIDA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</si>
  <si>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</si>
  <si>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</si>
  <si>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</si>
  <si>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</si>
  <si>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Correo electrónico pveloz@yaahoo.com
</t>
  </si>
  <si>
    <t xml:space="preserve">Las Trompetas N°7516, Comuna de Las Condes
</t>
  </si>
  <si>
    <t>Teléfono 229334784</t>
  </si>
  <si>
    <t xml:space="preserve"> Las Condes
</t>
  </si>
  <si>
    <t>Corresponden al año 2018, aprobados por el Departamento de Administración y Finanzas.</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</si>
  <si>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</si>
  <si>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</si>
  <si>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</si>
  <si>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</si>
  <si>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</si>
  <si>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</si>
  <si>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fund.senergia.social@gmail.com</t>
  </si>
  <si>
    <t xml:space="preserve">Salomon Corvalan N°1621, Comuna de Cerro Navia
</t>
  </si>
  <si>
    <t xml:space="preserve">Teléfono 22644175
</t>
  </si>
  <si>
    <t>Corresponden al año 2017, aprobados por el Departamento de Administración y Finanzas.</t>
  </si>
  <si>
    <t xml:space="preserve">Inscripción N° 266596, de fecha 10 de noviembre de 2017. 
</t>
  </si>
  <si>
    <t xml:space="preserve">Presidente: 
Alex Saul Moenen-Locoz Medina, 
Directora Ejecutiva: 
Ingrid Eliana Prambs Klocker,
</t>
  </si>
  <si>
    <t xml:space="preserve"> Villarrica</t>
  </si>
  <si>
    <t>I. Municipalidad de Calle Larga</t>
  </si>
  <si>
    <t>Se acompaña Certificado de Antecedentes Financieros  año 2007 aprobado por la Unidad de Supervisión Nacional</t>
  </si>
  <si>
    <t>Se acompaña Certificado Financiero, año 2005  aprobado por Unidad de Auditoria.</t>
  </si>
  <si>
    <t xml:space="preserve">Se acompaña Certificado financiero, año 2005, aprobado por Unidad de Auditoria. </t>
  </si>
  <si>
    <t>Se acompaña Certificado Financiero, año 2005 aprobado por la Unidad de Auditoría.</t>
  </si>
  <si>
    <t>Se acompaña Certificado Patrimonial, año año 2005, aprobado por la Unidad de Auditoria.</t>
  </si>
  <si>
    <t>Se adjunta certificado de los antecedentes financieros, año 2005, autorizado ante Notario Público, aprobado por la Unidad de Auditoria.</t>
  </si>
  <si>
    <t>Se acompaña certificado financiero año 2012, aprobado Departamento Auditoria</t>
  </si>
  <si>
    <t>Se acompaña Certificado Financiero, año 2005,  aprobado por la Unidad de Auditoría.</t>
  </si>
  <si>
    <t>Se acompaña certificado de la institución, año 2004, aprobado por la Unidad de Auditoría.</t>
  </si>
  <si>
    <t>De 31 de octubre de 2018 a 31 de octubre de 2020.</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</si>
  <si>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</si>
  <si>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</si>
  <si>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X</t>
  </si>
  <si>
    <t>III</t>
  </si>
  <si>
    <t>XVI</t>
  </si>
  <si>
    <t>IV</t>
  </si>
  <si>
    <t>VI</t>
  </si>
  <si>
    <t>VII</t>
  </si>
  <si>
    <t>XIV</t>
  </si>
  <si>
    <t xml:space="preserve"> VIII </t>
  </si>
  <si>
    <t xml:space="preserve">Regida por Ley Nº 20.500, e inscrita Registro Nacional de Personas Jurídicas sin fines de lucro, a cargo del Servicio del Registro Civil e Identificación. </t>
  </si>
  <si>
    <t xml:space="preserve">Barnechea N º 320, Comuna de Independencia. </t>
  </si>
  <si>
    <t xml:space="preserve">José Joaquín Pérez Nº 385-B, comuna de Quirihue
</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</si>
  <si>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</si>
  <si>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</si>
  <si>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Andrea Higuera López, </t>
  </si>
  <si>
    <t>65-2-284425.</t>
  </si>
  <si>
    <t>Antecedentes financieros correspondientes al año 2018, aprobados por el Sub Departamento de Supervisión Financiera Nacional</t>
  </si>
  <si>
    <t xml:space="preserve">Balmaceda Nº 477, Comuna de El Carmen
</t>
  </si>
  <si>
    <t xml:space="preserve">Libertad Nº640, segundo piso, comuna de Chillán, provincia de Ñuble
</t>
  </si>
  <si>
    <t xml:space="preserve">18 de septiembre Nº 510, comuna de Chillán
</t>
  </si>
  <si>
    <t xml:space="preserve">Serrano Nº 300, comuna de Chillán Viejo
</t>
  </si>
  <si>
    <t xml:space="preserve">Pedro León Gallo N°609, comuna de Coelemu
</t>
  </si>
  <si>
    <t xml:space="preserve">Avenida Prat Nº 1675, comuna de Coihueco
</t>
  </si>
  <si>
    <t>Casilla 17</t>
  </si>
  <si>
    <t>18 de Septiembre Nº250, comuna de Quillón</t>
  </si>
  <si>
    <t xml:space="preserve">Esmeralda N° 698, comuna de Quirihue
</t>
  </si>
  <si>
    <t xml:space="preserve">Nicolás León Nº521, Ñipas, comuna de Ranquil
</t>
  </si>
  <si>
    <t>I. Municipalidad de Retiro</t>
  </si>
  <si>
    <t xml:space="preserve">Vicuña Mackenna N° 436, comuna de San Carlos
</t>
  </si>
  <si>
    <t>41-201300</t>
  </si>
  <si>
    <t xml:space="preserve">Avenida Manuel Jesús Ortíz N° 599, San Ignacio, Provincia de Ñuble
</t>
  </si>
  <si>
    <t xml:space="preserve">Arturo Prat N° 202,  comuna de San Nicolás
</t>
  </si>
  <si>
    <t xml:space="preserve">Gonzalo Urrejola Nº460, Trehuaco
</t>
  </si>
  <si>
    <t xml:space="preserve">Esmeralda Nº 380, comuna de Yungay
</t>
  </si>
  <si>
    <t xml:space="preserve">Domicilio Legal : Bilbao N° 324, comuna de San Carlos
</t>
  </si>
  <si>
    <t xml:space="preserve">Avenida Ecuador Nº 368, Comuna de Chillan
</t>
  </si>
  <si>
    <t>Independencia Nº615, comuna de Quirihue</t>
  </si>
  <si>
    <t xml:space="preserve">Institución de Estudios Superiores de Derecho Público. Corporación de Derecho Público.
</t>
  </si>
  <si>
    <t xml:space="preserve">Otorgado por Ley Nº 15561, del Ministerio de Hacienda. </t>
  </si>
  <si>
    <t>indefinida</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</si>
  <si>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</si>
  <si>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XII</t>
  </si>
  <si>
    <t xml:space="preserve">Independencia Nº300, Cobquecura
</t>
  </si>
  <si>
    <t xml:space="preserve">Calle Baquedano N° 385, comuna de El Carmen
</t>
  </si>
  <si>
    <t>Futrono</t>
  </si>
  <si>
    <t>XIIII</t>
  </si>
  <si>
    <t xml:space="preserve">Ninhue </t>
  </si>
  <si>
    <t xml:space="preserve">Freire Nº 188, comuna de Ñiquén.
</t>
  </si>
  <si>
    <t xml:space="preserve">Los Carrera Nº 429, comuna y ciudad de Osorno,  
</t>
  </si>
  <si>
    <t xml:space="preserve"> La Serena</t>
  </si>
  <si>
    <t>San felipe</t>
  </si>
  <si>
    <t xml:space="preserve"> Indepedencia</t>
  </si>
  <si>
    <t>C.P. 7931090</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</si>
  <si>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</si>
  <si>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</si>
  <si>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</si>
  <si>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</si>
  <si>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9-77572957</t>
  </si>
  <si>
    <t>ps.robertomorales@gmail.com</t>
  </si>
  <si>
    <t>Fono: 22 9181586</t>
  </si>
  <si>
    <t>Fund.sentidos@gmail.com
ppfestacioncentral@fundacionsentidos.org
http://www.fundacionsentidos.org</t>
  </si>
  <si>
    <t xml:space="preserve">Obispo Manuel Umaña N° 917, comuna de Estación Central, Región Metropolitana.  
</t>
  </si>
  <si>
    <t xml:space="preserve">Roberto Ernesto Morales Norambuena,  (Presidente)
Paola Andrea Morales Norambuena, (Secretaria)
Maricel del Pilar Morales Norambuena, (Tesorera)
Andrés Alejandro Morales Norambuena Director Suplente)
</t>
  </si>
  <si>
    <t>71)  2220285</t>
  </si>
  <si>
    <t xml:space="preserve">corporacioneducacionalabatemolina@ceam.cl
www.ceam.cl
</t>
  </si>
  <si>
    <t xml:space="preserve">Litoral Nº 6225, Lo Hermida, Peñalolén
</t>
  </si>
  <si>
    <t xml:space="preserve">Peñañolén </t>
  </si>
  <si>
    <t>Casilla E</t>
  </si>
  <si>
    <t>Certificado de vigencia Nº 728/2019, de fecha 03 de mayo de 2019 del Secretario Municipal de la Ilustre Municipalidad de Antofagasta.</t>
  </si>
  <si>
    <t xml:space="preserve">Presidenta: Patricia González Bravo 
Vicepresidente: Raúl Rodríguez Cortés
Secretaria: Edith Reyes Villazón
Tesorero: Herman Mundaca Alfaro
</t>
  </si>
  <si>
    <t>16 de abril de 2021</t>
  </si>
  <si>
    <t xml:space="preserve">PPresidente del Consejo Directivo: Sergio Vallejos Carle.
Director General Suplente: Gonzalo Felipe Contreras Reyes, RUN N° 13.795.783-3
</t>
  </si>
  <si>
    <t xml:space="preserve">Fono (41) 2735951- 2735950
</t>
  </si>
  <si>
    <t>dirgen@cajbiobio.cl</t>
  </si>
  <si>
    <t>Casilla 647, Concepción</t>
  </si>
  <si>
    <t xml:space="preserve">Presidente: Juan Manuel Torres Santibáñez, 
Vicepresidente: Ernesto Cellino Brown, 
Tesorero: Juan Raimundo Valdivia Ríos, 
Directores:
Juan Carlos Salgado Magna, 
Álvaro Rolando Serrano Salas, 
Patricio Francisco Mira Duarte,
Carlos Merino Pinochet, 
</t>
  </si>
  <si>
    <t>28 de septiembre de 2018 a 28 de septiembre de 2020</t>
  </si>
  <si>
    <t xml:space="preserve">Presidente: Juan Manuel Torres Santibáñez, </t>
  </si>
  <si>
    <t>Ramírez Nº1346, Iquique.</t>
  </si>
  <si>
    <t>Fono (57) 2471939</t>
  </si>
  <si>
    <t xml:space="preserve">paularojas@ymcaiquique.com 
jtorres@ymcaiquique.com
kamanchako2011qgmail.com
</t>
  </si>
  <si>
    <t xml:space="preserve">73-2212168 y (984722392).  </t>
  </si>
  <si>
    <t xml:space="preserve">alcaldia@rionegrochile.cl / amadorojeda@rionegrochile.cl </t>
  </si>
  <si>
    <t>64-2363200/64-2363229</t>
  </si>
  <si>
    <t>marteaga@sanjosedemaipo.cl</t>
  </si>
  <si>
    <t>svallejos@fundiep.cl</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</si>
  <si>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</si>
  <si>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Presidente: Jorge Alfaro Colmans
Directora Ejecutiva: Carla Brown Prato
</t>
  </si>
  <si>
    <t xml:space="preserve">Correo electrónico: contacto@proyectob.cl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</si>
  <si>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</si>
  <si>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Fonos 223653276, 223653197, 989067827. 
</t>
  </si>
  <si>
    <t xml:space="preserve">Correos bernardo.vasquez@reinventarse.cl y jonathan.monsalve@reinventarse.cl
</t>
  </si>
  <si>
    <t xml:space="preserve">Alcaldía: 1) alcalde@municipalidaddecodegua.cl 2) alcaldia@municipalidaddecodegua.cl. Fono: (72)-2 973500 y (72)-2 973513.
POD: opdconveniocordillera@gmail.com. Fono: (72)-2 973521 y Fono: (72)-2 973522
</t>
  </si>
  <si>
    <t>Gobernador Provincial Titular: don Luis Ignacio Baez Chavarría</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</si>
  <si>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</si>
  <si>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</si>
  <si>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Alcalde Titular: Rafael Arcangel Cifuentes Rodríguez, 
</t>
  </si>
  <si>
    <t>Fonos (42) 2205601 (42) 2205602</t>
  </si>
  <si>
    <t>Correo Electrónico: alcaldia@yungay.cl</t>
  </si>
  <si>
    <t xml:space="preserve">Calle Bernardo O’Higgins Nº 843, comuna de Santa María, Región de Valparaíso
</t>
  </si>
  <si>
    <t>Teléfonos- 32-2161300</t>
  </si>
  <si>
    <t xml:space="preserve">Luis Felipe Delpin Aguilar 
</t>
  </si>
  <si>
    <t xml:space="preserve">Presidenta: Josefina Andrea Riveaux García Huidobro, 
Directora Ejecutiva: Bernardita García – Huidobro Catalan, 
Sub Directora Ejecutiva: Karina Rojas Arancibia
</t>
  </si>
  <si>
    <t>Teléfonos: (71) 2212344 / (71) 2203651</t>
  </si>
  <si>
    <t>Correo Electrónico: jdiaz@talca.cl / alcaldia@talca.cl</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</si>
  <si>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</si>
  <si>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 xml:space="preserve">Ignacio Serrano N° 1185, , comuna de Tomé, Octava Región del Bío – Bío.
</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</si>
  <si>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</si>
  <si>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 xml:space="preserve">Teléfonos directos alcaldía: 32-2185002/32-2185003/32-2185005
Otros: 32-2185000/800377700
</t>
  </si>
  <si>
    <t xml:space="preserve">virginia.reginato@munvina.cl
julia.pincheira@munvina.cl
patricia.frias@munvina.cl
Jeannette.donoso@munvina.cl
</t>
  </si>
  <si>
    <t xml:space="preserve">alcaldesanhuezap@mtraiguen.cl
municipalidad@traiguen.cl 
</t>
  </si>
  <si>
    <t>Correos electrónicos fvdcasacentral@gmail.com, fvdsocial@gmail.com</t>
  </si>
  <si>
    <t>Fono: 42-2201502</t>
  </si>
  <si>
    <t>alcaldia@chillanviejo.cl</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</si>
  <si>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</si>
  <si>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</si>
  <si>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Teléfono: 227080156</t>
  </si>
  <si>
    <t xml:space="preserve">Correo electrónico: dirgral@investigaciones.cl
</t>
  </si>
  <si>
    <t xml:space="preserve">Fabio Andres López Aguilera </t>
  </si>
  <si>
    <t xml:space="preserve">Telefono 722337841 anexo 727841 </t>
  </si>
  <si>
    <t xml:space="preserve">Mesa Central: (55) 2683000
DIDECO: (55) 2683010 (55) 2683057
</t>
  </si>
  <si>
    <t xml:space="preserve">Municipalidad: alcaldia@taltal.cl
Directora de DIDECO: ingrid.penaloza@gmail.com
</t>
  </si>
  <si>
    <t>(71) 2651012</t>
  </si>
  <si>
    <t xml:space="preserve">Teléfono: (562) 2 810 8409
Teléfono Oficina Alcaldía: (562) 28108359
</t>
  </si>
  <si>
    <t xml:space="preserve">alcalde@sanjoaquin.cl
Dirección Jurídica (Laura Quintanilla): lauraquintanilla@sanjoaquin.cl 
http://www.redsanjoaquin.cl/
</t>
  </si>
  <si>
    <t xml:space="preserve">curanil@munichue.cl
alcalde@minichue.cl, Beatriz.arnado@munichue.cl, secretaria.alcaldia@munichue.cl.
</t>
  </si>
  <si>
    <t>(75) 547500 – (75) 547513 – (75) 547519</t>
  </si>
  <si>
    <t>secmunicipal@cisterna.cl</t>
  </si>
  <si>
    <t>Fono 225407541- 225407586</t>
  </si>
  <si>
    <t xml:space="preserve">(56-42) 432330 / 430786.
                     (42)-283-4139/ (42)-283-4130
</t>
  </si>
  <si>
    <t xml:space="preserve"> aalcaldiaelcarmen@yahoo.es
           alcaldejuandiaz@gmail.com.
           munielcarmen@gmail.com
</t>
  </si>
  <si>
    <t>45275700-452757002</t>
  </si>
  <si>
    <t xml:space="preserve">jjaramillo@mpitrufquen.cl
                            ichesta@mpitrusfquen.cl
</t>
  </si>
  <si>
    <t>232407050/ 232407005</t>
  </si>
  <si>
    <t xml:space="preserve">Correo electrónico: alcalde@nunoa.cl
</t>
  </si>
  <si>
    <t xml:space="preserve">daniel.jadue@recoleta.cl </t>
  </si>
  <si>
    <t xml:space="preserve">Oscar Daniel Jadue Jadue 
</t>
  </si>
  <si>
    <t>322) 231184-231134-216552-977640343</t>
  </si>
  <si>
    <t xml:space="preserve">cuyamo@municipalidadcorral.cl
alcaldia@municipalidadcorral.cl
</t>
  </si>
  <si>
    <t>alcaldecuracautin@yahoo.es</t>
  </si>
  <si>
    <t>casilla 100</t>
  </si>
  <si>
    <t>alcaldecuadrado@huechuraba.cl</t>
  </si>
  <si>
    <t>denis.cortes@municipalidadillapel.cl</t>
  </si>
  <si>
    <t xml:space="preserve">Manuel Eduardo Rivera Martínez  </t>
  </si>
  <si>
    <t>34-250-7753</t>
  </si>
  <si>
    <t>nquero@munilosandes.cl</t>
  </si>
  <si>
    <t xml:space="preserve">gmontoya@munimacul.cl
acampos@munimacul.cl
evaldesm@munimacul.cl
</t>
  </si>
  <si>
    <t>Se acompaña Certificado de Antecedentes Financieros de la Institución, correspondientes  al años 2018, aprobados por el  Subdepartamento de Supervisión Financiera.</t>
  </si>
  <si>
    <t>(56) 41- 3111200/3111201</t>
  </si>
  <si>
    <t xml:space="preserve">mcataldo@ubiobio.cl </t>
  </si>
  <si>
    <t>mcorti@interior.gob.cl</t>
  </si>
  <si>
    <t xml:space="preserve">Juan Eduardo Vera Sanhueza.  </t>
  </si>
  <si>
    <t>652-538001</t>
  </si>
  <si>
    <t>arojas@castromunicipio.cl</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</si>
  <si>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</si>
  <si>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</si>
  <si>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</si>
  <si>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</si>
  <si>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</si>
  <si>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Correo electrónico: 171341@gmail.com</t>
  </si>
  <si>
    <t xml:space="preserve">Bandera N° 4665, oficina 8075, ciudad de Santiago.
</t>
  </si>
  <si>
    <t>Teléfono +56226888075- +56989232049</t>
  </si>
  <si>
    <t xml:space="preserve">Teléfono Alcaldía: (52-2) 890296 – 890201.
</t>
  </si>
  <si>
    <t>E-Mail: alcaldia@municipalidadcalama.cl.</t>
  </si>
  <si>
    <t xml:space="preserve">Fono (45) 2657056.
</t>
  </si>
  <si>
    <t>E-Mail: enrique.neira@angol.cl</t>
  </si>
  <si>
    <t xml:space="preserve">Avenida Alcalde Fernando Castillo Velasco N° 9925, La Reina.
</t>
  </si>
  <si>
    <t xml:space="preserve">Fono: 25927211/ 225927277
</t>
  </si>
  <si>
    <t>Correo Electrónico: jpalacios@mlareina.cl</t>
  </si>
  <si>
    <t xml:space="preserve">Fono 7573100/ 223073230
Fax   2156629
</t>
  </si>
  <si>
    <t>pgamarra@lobarnechea.cl</t>
  </si>
  <si>
    <t xml:space="preserve"> Teléfono: (35) 245 6100
</t>
  </si>
  <si>
    <t xml:space="preserve">Teléfono: 632-460312/ 632-461271/632-462308
</t>
  </si>
  <si>
    <t xml:space="preserve">Correo electrónico: alcaldía@muniloslagos.cl
</t>
  </si>
  <si>
    <t xml:space="preserve">Fonos: 225989284
</t>
  </si>
  <si>
    <t xml:space="preserve">
Correo electrónico: alcaldia@talagante.cl
</t>
  </si>
  <si>
    <t xml:space="preserve">Fono: 26789131-232419301
</t>
  </si>
  <si>
    <t xml:space="preserve">Correo electrónico: alcaldiasanmiguel@sanmiguel.cl </t>
  </si>
  <si>
    <t>San Pedro</t>
  </si>
  <si>
    <t xml:space="preserve">Fonos: 228405961 Anexo 16
</t>
  </si>
  <si>
    <t xml:space="preserve">
Fono: 72 2 38 7078 
</t>
  </si>
  <si>
    <t>Correo electrónico: contacto@comunamalloa.cl</t>
  </si>
  <si>
    <t xml:space="preserve">Teléfono: 722-443529/ 722-443533
</t>
  </si>
  <si>
    <t xml:space="preserve"> Iván Campos Aravena</t>
  </si>
  <si>
    <t>22-9027002</t>
  </si>
  <si>
    <t>Correo electrónico: alcaldia@munimelipilla.cl</t>
  </si>
  <si>
    <t xml:space="preserve">Correo electrónico: hector.barria@purranque.cl 
                              gabinete@purranque.cl
                              partes@purranque.cl
</t>
  </si>
  <si>
    <t xml:space="preserve">Fono: 642351133/ 642351129 
</t>
  </si>
  <si>
    <t xml:space="preserve">Fono: 2379709710/ 2379615/ 2379655 
</t>
  </si>
  <si>
    <t>Correo electrónico: mcarrasco@muniquintero.cl
                             mvillarroel@muniquintero.cl
                             dideco@muniquintero.cl
                             plucarelli@muniquintero.cl</t>
  </si>
  <si>
    <t>Se acompañan Certificados de Antecedentes Financieros correspondientes al año 2018, aprobados por el Subdepartamento de Supervisión Financiera Nacional.</t>
  </si>
  <si>
    <t>Se acompaña certificado financiero correspondiente al año 2018, aprobado por el Sub Departamento de Supervisión Financiera Nacional.</t>
  </si>
  <si>
    <t>2 AÑOS</t>
  </si>
  <si>
    <t>Casilla 699</t>
  </si>
  <si>
    <t xml:space="preserve">San Ignacio N° 979, comuna de Puerto Varas, Décima Región.
</t>
  </si>
  <si>
    <t xml:space="preserve"> Fono: 53-2-627361/ 53-2-661202/ 53-2-661209
</t>
  </si>
  <si>
    <t>Correo electrónico: gabineteovalle@gmail.com
                             opdmuniovaalle@gmail.com
                      hflores@municipalidaddeovallle.cl</t>
  </si>
  <si>
    <t>Ricardo Soto Said</t>
  </si>
  <si>
    <t xml:space="preserve">Fono: 652-741702
</t>
  </si>
  <si>
    <t>Correo electrónico: alcalde@municipalidadpalena.cl</t>
  </si>
  <si>
    <t xml:space="preserve">Fono: (64) 2264200/ (64) 2264201/ (64) 2264204
</t>
  </si>
  <si>
    <t>Correo electrónico: alcaldia@imo.cl
                             rocio.castro@imo.cl</t>
  </si>
  <si>
    <t>Fono (58) 2- 246387 - +56966559270</t>
  </si>
  <si>
    <t>directorio@corfal.com</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</si>
  <si>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</si>
  <si>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F. 2-25428116- 9-73322020
</t>
  </si>
  <si>
    <t>Correo electrónico: mreyesgaldames@gmail.com</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</si>
  <si>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</si>
  <si>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</si>
  <si>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MAURICIO ALEJANDRO SILVA PÉREZ</t>
  </si>
  <si>
    <t>Pasaje La Recoleta N° 5586, comuna de Huechuraba</t>
  </si>
  <si>
    <t xml:space="preserve">Huechuraba </t>
  </si>
  <si>
    <t>fundacionhabitos@gmail.com</t>
  </si>
  <si>
    <t>Fono 223393900- 223393901</t>
  </si>
  <si>
    <t>652260103-652251031.</t>
  </si>
  <si>
    <t xml:space="preserve">Janequeo esq Diego Portales s/n, Población Bdo O’Higgins, Puerto Montt.
</t>
  </si>
  <si>
    <t>infosanpablo@gmail.com</t>
  </si>
  <si>
    <t>De fecha 12 de marzo de 2019 a 12 de marzo de 2024.</t>
  </si>
  <si>
    <t>Cada 5 Años</t>
  </si>
  <si>
    <t xml:space="preserve">Se recepciona Certificado Financiero de 2018,  aprobado por Subdepto. Unidad de Supervisión Nacional.
</t>
  </si>
  <si>
    <t>Teléfonos:  +56993286839 +56989001256 +56958734375</t>
  </si>
  <si>
    <t xml:space="preserve">O’Higgins 500, Curarrehue, Villarrica.
</t>
  </si>
  <si>
    <t xml:space="preserve"> Correo electrónico: oscargil@diocesisdevillarrica.cl
aitor@escolapios.cl 
hogarsanmartin@gmail.com 
</t>
  </si>
  <si>
    <t xml:space="preserve">OSCAR EDUARDO GIL CATER
FRANCISCO JAVIER STEGMEIER SCHMIDLIN
</t>
  </si>
  <si>
    <t>Se acompañan antecedentes financieros correspondientes al año 2018, aprobados por el Subdepartamento de Supervisión Nacional.</t>
  </si>
  <si>
    <t xml:space="preserve">Eduardo Rodolfo Alfredo Hebel Weiss 
</t>
  </si>
  <si>
    <t xml:space="preserve">Avenida Central Raúl Silva Henríquez N° 8321, Lo Espejo, Región Metropolitana.
</t>
  </si>
  <si>
    <t xml:space="preserve">Fonos: 2586100 – 2586115 /226568500/226568501
 Fax:  8422622 – 8422652
</t>
  </si>
  <si>
    <t xml:space="preserve">alcaldia@lampa.cl
www.lampa.cl
</t>
  </si>
  <si>
    <t>Fonos (41)551221 / (41) 2866704/ (41) 2866705</t>
  </si>
  <si>
    <t>alcalde@lebu.cl</t>
  </si>
  <si>
    <t>Antecedentes Financieros correspondientes al año 2018, aprobados por el Subdepartamento de Supervisión Financiera Nacional.</t>
  </si>
  <si>
    <t xml:space="preserve">Calle Merced N° 741, sector centro, ciudad y comuna de Vallenar, Provincia  de Huasco, Región de Atacama.
</t>
  </si>
  <si>
    <t>Teléfono: 51 (2) 612617</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</si>
  <si>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</si>
  <si>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</si>
  <si>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</si>
  <si>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</si>
  <si>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</si>
  <si>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</si>
  <si>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</si>
  <si>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</si>
  <si>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 xml:space="preserve">Presidente: Rene de La Vega Fuentes, 
Secretaria General: Tania Alejandra Alvarado Sotomayor
</t>
  </si>
  <si>
    <t>Correo: enlacechile@hijasdelacaridad.net</t>
  </si>
  <si>
    <t>Teléfonos: 2-27370395 – 27376415</t>
  </si>
  <si>
    <t>SANTIAGO</t>
  </si>
  <si>
    <t xml:space="preserve">Casilla 51.918 </t>
  </si>
  <si>
    <t>Certificado de Vigencia de Persona Jurídica Sin Fines de Lucro, Folio Nº 500230145458, de 30 de mayo de 2019, del Servicio de Registro Civil e Identificación.</t>
  </si>
  <si>
    <t>coartre@coartre.cl</t>
  </si>
  <si>
    <t>AL 04.09.2021</t>
  </si>
  <si>
    <t>Teléfono: 32-2110125- 32-2518572 / 73 / 74</t>
  </si>
  <si>
    <t xml:space="preserve">E-Mail: pilarmedina@fundacionsanjose.cl </t>
  </si>
  <si>
    <t xml:space="preserve">Teléfono: 232780640
</t>
  </si>
  <si>
    <t xml:space="preserve">E-Mail: roberto.celedon@creaequidad.cl
           claudio.tobar@creaequidad.cl
</t>
  </si>
  <si>
    <t xml:space="preserve">De 30.05.2019 a 30.05.2022.
</t>
  </si>
  <si>
    <t>Fono: 63-2204154</t>
  </si>
  <si>
    <t xml:space="preserve">Presidente: Denisse Vanessa Araya Gallardo, 
Tesorera: Viviana Andrea Morales Aranda
Secretaria: María Fernanda Codina Cáceres
Director Ejecutivo: Ramiro Rodrigo González Figueroa,
</t>
  </si>
  <si>
    <t xml:space="preserve">Presidente: Denisse Vanessa Araya Gallardo
Director Ejecutivo: Ramiro Rodrigo González Figueroa
</t>
  </si>
  <si>
    <t>De 06 de junio de 2019 a 06 de junio de 2022.</t>
  </si>
  <si>
    <t xml:space="preserve">Puren Nº 541, comuna de Angol, IX Región de La Araucanía.
</t>
  </si>
  <si>
    <t xml:space="preserve">Teléfono: 41-2293100
</t>
  </si>
  <si>
    <t>32-211-0125</t>
  </si>
  <si>
    <t xml:space="preserve">Av. Jorge Montt  N° 1630, departamento 211, comuna de Viña del Mar, Región de Valparaíso.
</t>
  </si>
  <si>
    <t xml:space="preserve"> 
fund.talitakum@gmail.com</t>
  </si>
  <si>
    <t xml:space="preserve">
Fonos: 32-22250839/+56979508116 
</t>
  </si>
  <si>
    <t xml:space="preserve">Carlos Lyon Nº543, Cerro Cárcel, comuna de Valparaíso.comuna de Valparaíso.
</t>
  </si>
  <si>
    <t xml:space="preserve">Telefono: 55-2355065
</t>
  </si>
  <si>
    <t>Mail: forellana@ucn.cl</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</si>
  <si>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</si>
  <si>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</si>
  <si>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si tiene Consejo Directivo</t>
  </si>
  <si>
    <t>No se acompañan. Aplica Informe Jurídico N° 09, de fecha 14 de marzo de 2011 del Departamento Jurídico y Dictamen N° 070791, de 2009, de la Contraloría General de la República.</t>
  </si>
  <si>
    <t xml:space="preserve">Director General (S) Alejandro Andrés Díaz Letelier
Secretaria Regional Ministerial de Justicia y D.D.H.H. RM: Carolina Lavín Aliaga
</t>
  </si>
  <si>
    <t xml:space="preserve">El/la SEREMI de Justicia y D.D.H.H. de la RM, miembro del Consejo Directivo, durará mientras permanezca en su cargo. Respecto de los abogados de libre ejercicio de la profesión, durarán 2 años en sus funciones.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</si>
  <si>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</si>
  <si>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</si>
  <si>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</si>
  <si>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5 AÑOS</t>
  </si>
  <si>
    <t>Al 30 de mayo de 2023</t>
  </si>
  <si>
    <t xml:space="preserve">Macarena Andrea Monjes Monjes, </t>
  </si>
  <si>
    <t>Calle Ankún N° 590, Villa Alto Pucalán, comuna de Pichilemu, Región del Libertador Bernardo O´Higgins</t>
  </si>
  <si>
    <t xml:space="preserve">944583097- 957482653.
</t>
  </si>
  <si>
    <t>corporacionkaleidos@gmail.com</t>
  </si>
  <si>
    <t xml:space="preserve">Antecedentes financieros correspondientes al año 2018, aprobados por el Sub Departamento de Supervisión Financiera Nacional.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</si>
  <si>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</si>
  <si>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</si>
  <si>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corprix@gmail.cl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</si>
  <si>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</si>
  <si>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</si>
  <si>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</si>
  <si>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</si>
  <si>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</si>
  <si>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</si>
  <si>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</si>
  <si>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</si>
  <si>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</si>
  <si>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</si>
  <si>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</si>
  <si>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 xml:space="preserve">Presidente: 
Cesar Adones Huenuqueo Maldonado
</t>
  </si>
  <si>
    <t xml:space="preserve">Las Parcelas s/n, localidad de Casma, comuna de Frutillar, Región de Los Lagos.
Teléfono: 950112768
Correo electrónico: piwkeyen@gmail.com
</t>
  </si>
  <si>
    <t>x</t>
  </si>
  <si>
    <t>Teléfono: 950112768</t>
  </si>
  <si>
    <t>Correo electrónico: piwkeyen@gmail.com</t>
  </si>
  <si>
    <t>ONG DE DESARROLLO OLIMPO</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</si>
  <si>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</si>
  <si>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</si>
  <si>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</si>
  <si>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</si>
  <si>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</si>
  <si>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Teléfono: 989809953, 950623853</t>
  </si>
  <si>
    <t xml:space="preserve">Villa Las Brisas Calle 1, N°30, comuna de Cauquenes, región del Maule.
</t>
  </si>
  <si>
    <t>Correo electrónico: jlsol3@gmail.com, mcriffo@gmail.com</t>
  </si>
  <si>
    <t xml:space="preserve">Antecedentes financieros correspondientes al año 2018, aprobados por el Sub Depto de Supervisión Financiera Nacional. </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</si>
  <si>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</si>
  <si>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Teléfono: 34-223-6101</t>
  </si>
  <si>
    <t xml:space="preserve">Calle General Velásquez N°1430, villa Carmen y Dolores, comuna de San Felipe, región de Valparaíso.
</t>
  </si>
  <si>
    <t xml:space="preserve">Correo electrónico: ongcreapsi@gmail.com
</t>
  </si>
  <si>
    <t xml:space="preserve">Teléfono: 2626924
</t>
  </si>
  <si>
    <t>Correo: comunidadlaroca@yahoo.com</t>
  </si>
  <si>
    <t xml:space="preserve">Avenida Errázuriz N° 2710, Valparaíso
</t>
  </si>
  <si>
    <t>422419025-422419034</t>
  </si>
  <si>
    <t>alcalde@sanfabian.cl; administrador@sanfabian.cl; dideco@sanfabian.cl</t>
  </si>
  <si>
    <t>Mario Arturo Morales Carrasco</t>
  </si>
  <si>
    <t xml:space="preserve">Fono: (52) 320017- 320054- 320277- 320936
</t>
  </si>
  <si>
    <t xml:space="preserve">Teléfonos: 41-3835302- 98088293
</t>
  </si>
  <si>
    <t>alcaldia@talcahuano.cl
Ximena.pantoja@talcahuano.cl</t>
  </si>
  <si>
    <t>Certificado de Vigencia inscripción Nº9366 de fecha 04-05-1990, extendido por el SRCEI con fecha 11 de julio de 2019.</t>
  </si>
  <si>
    <t>Certificado de Vigencia de Persona Jurídica sin Fines de Lucro, Folio Nº500238514360, de fecha 11 de julio de 2019, del Servicio de Registro Civil e Identificación.</t>
  </si>
  <si>
    <t xml:space="preserve">JORGE WESTERMEIER ESTRADA
     </t>
  </si>
  <si>
    <t xml:space="preserve">Teléfono: 652482501- 652482580
</t>
  </si>
  <si>
    <t xml:space="preserve">Correo electrónico:jorgewestermeier@gmail.com
                           Alejandra.navarro@munimaullin.cl
</t>
  </si>
  <si>
    <t>Teléfono: 2232251-2232252</t>
  </si>
  <si>
    <t>contacto@tdesperanza.cl</t>
  </si>
  <si>
    <t xml:space="preserve">Maruri Nº 272, comuna de Indepedencia, Región Metropolitana.
</t>
  </si>
  <si>
    <t xml:space="preserve">director.ssmm@redsalud.gov.cl  </t>
  </si>
  <si>
    <t>El Overo N° 175, Villa Alemana. Región de Valparaíso</t>
  </si>
  <si>
    <t>Certificado de Vigencia Folio Nº500240304455, otorgado el 23 de julio de 2019, del Servicio de Registro Civil e Identificación.</t>
  </si>
  <si>
    <t>DE 25.08.2017 a 25.08.2020</t>
  </si>
  <si>
    <t xml:space="preserve">Calle Castellón Nº1438, Concepción, Región del Biobío. 
</t>
  </si>
  <si>
    <t xml:space="preserve">Correo electrónico: psocialconce@gmail.com
</t>
  </si>
  <si>
    <t>E-mail: fmihogarcauquenes@gmail.com</t>
  </si>
  <si>
    <t xml:space="preserve">Presidente:   Felipe Zúñiga Peña          </t>
  </si>
  <si>
    <t>Certificado de Vigencia de Persona Jurídica sin Fines de Lucro Folio N° 500237858010, de fecha 8 de julio de 2019, emitido por el Servicio de Registro Civil e Identificación.</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</si>
  <si>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</si>
  <si>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Del 23 de abril de 2019 al 23 de abril de 2020</t>
  </si>
  <si>
    <t xml:space="preserve">Primera Presidenta:
Beatrix Edith Loos                    
Vicepresidente:
Carola Reyes
Gerente en Alemania: 
Rüdiger Loos.
Gerente en Chile:
Sandra Irene Lucila Urquiza Salgado.              </t>
  </si>
  <si>
    <t>De 13 de abril de 2019 a 13 de abril de 2021</t>
  </si>
  <si>
    <t>Mario Andres Salas Becerra      Viviana Contreras Menodoza (representante legal del Hogar San Pedro Armengol y Residencia San pedro Armengol El Salto en lo relativo a contratos con SENAME en la Región Metropolitana)</t>
  </si>
  <si>
    <t xml:space="preserve">Presidenta: Ana María Ordenes Lopez 
Director Ejecutivo: Justo Pastor Valdes Manzanares
</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</si>
  <si>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</si>
  <si>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</si>
  <si>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Del 15 de marzo de 2019 al 15 de marzo de 2023. </t>
  </si>
  <si>
    <t xml:space="preserve">Presidenta: María Matilde Pozo Álvarez
</t>
  </si>
  <si>
    <t xml:space="preserve">centralhellenkeller@gmail.com </t>
  </si>
  <si>
    <t>direccionjuridica.rectoria@uchile.cl</t>
  </si>
  <si>
    <t>612-621009-26</t>
  </si>
  <si>
    <t xml:space="preserve">Gobernador: E-mail: ncarcamo@ interior.gob.cl
Asistente Gobernador: E-mail: ysaez@interior.gob.cl
</t>
  </si>
  <si>
    <t xml:space="preserve">Gobernador Provincial Titular: don Nelson Isaac Cárcamo Barrera.
</t>
  </si>
  <si>
    <t xml:space="preserve">(572) 248270 - (572) 248075
</t>
  </si>
  <si>
    <t>Fono: (32) 2139603</t>
  </si>
  <si>
    <t xml:space="preserve">412 168071 - 412 168072
</t>
  </si>
  <si>
    <t>alcaldia@muniarauco.cl</t>
  </si>
  <si>
    <t>19 de diciembre de 2018 al 19 de diciembre de 2019</t>
  </si>
  <si>
    <t>Certificado de Vigencia Folio Nº 500233763494, de 19 de JUNIO de 2019, emitido por el Servicio de Registro Civil e Identificación</t>
  </si>
  <si>
    <t>27 de abril de 2019 al 27 de abril de 2021</t>
  </si>
  <si>
    <t xml:space="preserve">Maipú N° 168, Casilla 520, Valdivia, Región de Los Ríos. 
</t>
  </si>
  <si>
    <t>Casilla 520</t>
  </si>
  <si>
    <t>Certificado de Vigencia otorgado por SRCeI con fecha 12 de junio de 2019, bajo folio Nº 500232460024</t>
  </si>
  <si>
    <t>Se recibe certificado de antecedentes financieros del año 2018, aprobados por la Unidad de Supervisión Financiera Nacional.</t>
  </si>
  <si>
    <t xml:space="preserve">De 22 de abril de 2019 a 22 de abril de 2021.
</t>
  </si>
  <si>
    <t>Email: administracion@mariaacoge.cl
contabilidad@mariaacoge.cl</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</si>
  <si>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</si>
  <si>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Se acompaña certificado de antecedentes financieros año 2018, aprobados por el Subdepartamento de Supervisión Nacional.</t>
  </si>
  <si>
    <t xml:space="preserve">27-05-2019 al 27-05-202021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</si>
  <si>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</si>
  <si>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</si>
  <si>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</si>
  <si>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</si>
  <si>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Del 08-02-2016 a abril de 2020.</t>
  </si>
  <si>
    <t>ideco@corporacionideco.cl</t>
  </si>
  <si>
    <t xml:space="preserve">Certificado de Vigencia Nº 500234944729 de fecha 25 de junio de 2019, del  Servicio de Registro Civil e Identificación..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</si>
  <si>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</si>
  <si>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</si>
  <si>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Certificado de Vigencia, folio Nº 500230986939, de fecha 04 de Junio de 2019, del Servicio del Registro Civil e Identificación</t>
  </si>
  <si>
    <t xml:space="preserve">contacto@corporacionacogida.cl </t>
  </si>
  <si>
    <t>Casilla 274</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</si>
  <si>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</si>
  <si>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</si>
  <si>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</si>
  <si>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</si>
  <si>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</si>
  <si>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</si>
  <si>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</si>
  <si>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Antecedentes financieros año 2018 aprobado Sub Departamento de Supervisión Financiera Nacional.</t>
  </si>
  <si>
    <t xml:space="preserve">Certificado de Vigencia emitido por el Servicio de Registro Civil e Identificación, Folio 500237417851, de fecha 5 de julio de 2019.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</si>
  <si>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</si>
  <si>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</si>
  <si>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Presidenta: 
Jacqueline Roumeau Cresta, 
Vicepresidente: 
Roberto Carrizo Pozo,
Secretaria: 
Marianella  Roumeau Cresta, 
Tesorero: 
Jorge Iturrieta Quintanilla
</t>
  </si>
  <si>
    <t xml:space="preserve">18 de abril de 2018 </t>
  </si>
  <si>
    <t xml:space="preserve">Antecedentes financieros correspondientes al año 2018, suscritos ante Notario con fecha 3 de julio de 2019, aprobados por el Subdepto. De Supervisión Financiera Nacional, según Memorándum N° 077, de 14 de agosto de 2019. </t>
  </si>
  <si>
    <t>Antecedente Financiero del año 2018, aprobado por Subdepto. De Supervisión Financiera Nacional, según consta de Memorándum N° 077, de 14 de agosto de 2019.</t>
  </si>
  <si>
    <t xml:space="preserve">Certificado de Vigencia Folio Nº 500240795973, de fecha 25 de julio de 2019, del Servicio de Registro Civil e Identificación.
</t>
  </si>
  <si>
    <t xml:space="preserve">Colipi N° 570, oficina 521, comuna de Copiapó, Región de Atacama
</t>
  </si>
  <si>
    <t>Se acompañan antecedentes Financieros correspondiente al año 2018, aprobados por el Subdepartamento de Supervisión Financiera Nacional</t>
  </si>
  <si>
    <t xml:space="preserve">Eleuterio Ramírez s/n, Población Manuel Rodríguez, comuna de Melipilla, Región Metropolitana
</t>
  </si>
  <si>
    <t xml:space="preserve">Fono: 224897900- 224897901
</t>
  </si>
  <si>
    <t xml:space="preserve">E mail: gerencia@cormumel.cl </t>
  </si>
  <si>
    <t xml:space="preserve">De 28 de Abril de 2010 hasta el 28 de Abril de 2012.
Última designación Gerente General: 28 de junio de 2018. 
</t>
  </si>
  <si>
    <t xml:space="preserve">Fono:652336252- 997293345
</t>
  </si>
  <si>
    <t>E mail: losmuermosresidenciarenacer@gmail.com- alcalde@muermos.cl</t>
  </si>
  <si>
    <t>Mail: directoralascreches@gmail.com</t>
  </si>
  <si>
    <t>Agosto de 2017. Nombramiento Director Suplente: 10 de junio de 2019 al 31 de diciembre de 2012.</t>
  </si>
  <si>
    <t>contacto@cotra.cl</t>
  </si>
  <si>
    <t xml:space="preserve"> Certificado de Vigencia Folio Nº 500230863858, de fecha 04 de junio de 2019, del Servicio de Registro Civil e Identificación.</t>
  </si>
  <si>
    <t>Se acompañan los Antecedentes financieros correspondientes al año 2018, aprobados por la Unidad de Supervisión Financiera</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</si>
  <si>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</si>
  <si>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</si>
  <si>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</si>
  <si>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</si>
  <si>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</si>
  <si>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</si>
  <si>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</si>
  <si>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</si>
  <si>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</si>
  <si>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</si>
  <si>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</si>
  <si>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</si>
  <si>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</si>
  <si>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</si>
  <si>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</si>
  <si>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Universidad de Santiago de Chile USACH</t>
  </si>
  <si>
    <t xml:space="preserve">Se acompañan antecedentes financieros 2018, aprobados por el Subdepartamento de Supervisión Nacional.
</t>
  </si>
  <si>
    <t>14 de enero de 2019 al 14 de enero de 2022.</t>
  </si>
  <si>
    <t xml:space="preserve">Certificado de Vigencia Nº 06/04010, de 09 de julio de 2019, de la Jefa de la Unidad de Registro Institucional, División de Educación Superior del Ministerio de Educación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</si>
  <si>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</si>
  <si>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Se acompaña certificado financiero, correspondiente al año 2018q, que han sido remitidos a USUFI mediante Memorándum N° 2393 con fecha 04-09-2019..
</t>
  </si>
  <si>
    <t>225569454- 225517112</t>
  </si>
  <si>
    <t xml:space="preserve">Certificado de Vigencia de Persona Jurídica sin fines de Lucro, Folio Nº 500231278060, de fecha 05 de junio de 2019 del Servicio de Registro Civil e Identificación.
</t>
  </si>
  <si>
    <t>712-2146440</t>
  </si>
  <si>
    <t>rquillagua@gmail.com</t>
  </si>
  <si>
    <t xml:space="preserve">
Certificado financiero correspondiente al año 2018, Aprobado por el Sub-Departamento de Supervisión Financiera Nacional del SENAME.
</t>
  </si>
  <si>
    <t>Se acompaña Certificado financiero correspondiente al año 2018, aprobado Sub Departamento de Supervisión Financiera Nacional</t>
  </si>
  <si>
    <t>I.Municipalidad de Olivar</t>
  </si>
  <si>
    <t>Alcaldesa doña Praxedes Pérez Aránguiz</t>
  </si>
  <si>
    <t>Calle Plaza Esmeralda S/N, Olivar, Región de O’Higgins.</t>
  </si>
  <si>
    <t>Olivar</t>
  </si>
  <si>
    <t>72-2358300.</t>
  </si>
  <si>
    <t>alcaldia@muniolivar.cl</t>
  </si>
  <si>
    <t xml:space="preserve">5 años
</t>
  </si>
  <si>
    <t xml:space="preserve">30 de septiembre de 2017 a 30 de septiembre de 2022.
</t>
  </si>
  <si>
    <t xml:space="preserve">CalleAlmirante Cristobal Colón N° 523, Quilicura, Región Metropolitana.
</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</si>
  <si>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</si>
  <si>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</si>
  <si>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 xml:space="preserve">Presidente: Jonathan Rafael Yañez Palleres, 
</t>
  </si>
  <si>
    <t xml:space="preserve">Se acompaña certificado de antecedentes financieros del año 2018. </t>
  </si>
  <si>
    <t xml:space="preserve">Certificado de Vigencia Nº 06/00238, de 30 de agosto de 2019, del subsecretario de Educación Superior del Ministerio de Educación.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</si>
  <si>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</si>
  <si>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</si>
  <si>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Ramón Subercaseaux N°8061, comuna de Pirque, región Metropolitana.
</t>
  </si>
  <si>
    <t xml:space="preserve">Presidente: Rodrigo Dominguez Wagner, 
Vicepresidente Ejecutivo: Pablo de Iruarrizaga Samaniego,
Directores: 
Teresa Izquierdo Walker, 
Raúl Rencoret Domínguez, 
María Luisa Sepúlveda Edwards, 
María Teresa Correa Fontecilla,
Adriana Swett Lira
</t>
  </si>
  <si>
    <t xml:space="preserve">Blanco Nº1117, Valparaíso.Blanco N° 1117, Valparaíso, Región de Valparaíso. 
</t>
  </si>
  <si>
    <t>Fundación Profesionales Asociados para el Desarrollo Regional o Fundación PRODERE</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</si>
  <si>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</si>
  <si>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fundacion.prodere@gmail.com</t>
  </si>
  <si>
    <t xml:space="preserve">Hernán Andres Ahumada Ahumada
</t>
  </si>
  <si>
    <t>Paihuano</t>
  </si>
  <si>
    <t xml:space="preserve">alcalde@munipaihuani.cl 
jefe.gabinete@munipaihuano.cl
</t>
  </si>
  <si>
    <t>Correo electrónico: vh.figueroa@penco.cl</t>
  </si>
  <si>
    <t>Teléfono: (41) 2261453</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</si>
  <si>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</si>
  <si>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Certificado Financiero 2018 aprobado por Subdepartamento de Supervisión financiera.</t>
  </si>
  <si>
    <t xml:space="preserve">Ana Maria Crispi Soler </t>
  </si>
  <si>
    <t>Teléfonos:
Fijo: 75-2 432429
Celular: 999492362</t>
  </si>
  <si>
    <t xml:space="preserve">Calle Oscar Bonilla N° 56, comuna del Romeral, Región del Maule.
</t>
  </si>
  <si>
    <t xml:space="preserve">Correo: Fundacióncrispilagos.cl </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</si>
  <si>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</si>
  <si>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Calle Santiago N° 710, oficina 200, Comuna de Villa Alemana. Región de Valparaíso</t>
  </si>
  <si>
    <t xml:space="preserve">Ennio Augusto Vivaldi Véjar, 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t>
  </si>
  <si>
    <t xml:space="preserve">Alexandra Fabiola Monsalves Morgado
Mandataria: 
Gabriela Beatriz Morgado Ibaceta
</t>
  </si>
  <si>
    <t xml:space="preserve">ORGANIZACIÓN NO GUBERNAMENTAL PARA EL DESARROLLO DE LA EDUCACIÓN CRATEDUC – ONG CRATEDUC </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</si>
  <si>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</si>
  <si>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1 Norte N°550, segundo piso, comuna de Talca, región del Maule.
</t>
  </si>
  <si>
    <t xml:space="preserve">Presidenta: María Margarita Guzmán Montes
Secretaria: Camila María Costagliola Zambrano
Tesorera: Francisca Cummins Haeussler
Directora: Pilar Goycoolea Ferrer
Directora: Claudia Alexandra Oddo Franulic
Directora: Catalina Jaramillo Montt
</t>
  </si>
  <si>
    <t>Calle Santiago Nº 851, Oficina 31, tercer piso, Comuna de Villa Alemana, Región de Valparaíso.</t>
  </si>
  <si>
    <t xml:space="preserve">Presidente: 
Francisco Javier Herrera Alcaino
</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</si>
  <si>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</si>
  <si>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cecilia.monrroy@cifan.cl
Iñaki.larraza@gmail.com</t>
  </si>
  <si>
    <t xml:space="preserve">Ramón Tapia N°2930, comuna de Valdivia, región de Los Ríos 
</t>
  </si>
  <si>
    <t>Teléfono: 
63-02-340900</t>
  </si>
  <si>
    <t xml:space="preserve">Organización No Gubernamental de Desarrollo Paihuén </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</si>
  <si>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</si>
  <si>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Patricia Mabel de la Fuente Riveros
</t>
  </si>
  <si>
    <t>ongpaihuen@gmail.com</t>
  </si>
  <si>
    <t>Teléfono: 
988892887</t>
  </si>
  <si>
    <t xml:space="preserve">Calle El Roble N° 214, comuna de Chillan, región del Ñuble.
</t>
  </si>
  <si>
    <t xml:space="preserve">Providencia 835, oficina 17, comuna de Providencia.
</t>
  </si>
  <si>
    <t>achnu@achnu.cl 
franscisvalverde@achnu.cl</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</si>
  <si>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</si>
  <si>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 xml:space="preserve">mariaayuda@mariaayuda.cl
www.mariaayuda.cl
</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</si>
  <si>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</si>
  <si>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225451947-96645763</t>
  </si>
  <si>
    <t xml:space="preserve">contacto@corporacionccm.cl
</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</si>
  <si>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</si>
  <si>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</si>
  <si>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</si>
  <si>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</si>
  <si>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</si>
  <si>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</si>
  <si>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 xml:space="preserve">Teléfono 222-2594994
</t>
  </si>
  <si>
    <t>Correo electrónico hogar@casacaridad.cl</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</si>
  <si>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</si>
  <si>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Calle 2 Poniente N° 170, comuna de Viña del Mar, Región de Valparaíso.</t>
  </si>
  <si>
    <t>32 – 3852541</t>
  </si>
  <si>
    <t>fundacionmihofarmifamilia@gmail.com</t>
  </si>
  <si>
    <t xml:space="preserve">Antecedentes financieros correspondientes al año 2019, aprobados por el Sub Departamento de Supervisión Financiera Nacional. </t>
  </si>
  <si>
    <t>Certificado de Vigencia de Persona Jurídica sin fines de lucro Folio N° 500262917363, de 30 de septiembre de 2019.</t>
  </si>
  <si>
    <t xml:space="preserve">Consejo Directivo:     Presidente:
 Ana Maria Crispi Soler 
Vicepdte: 
Jaime Crispo Soler
Secretario: 
Pilar Montory Castillo
Tesorera: 
Magdalena Soler Ruiz
</t>
  </si>
  <si>
    <t>18-05-2019 al 18-05-2021</t>
  </si>
  <si>
    <t xml:space="preserve">Fono: 966910337
</t>
  </si>
  <si>
    <t xml:space="preserve">Correo electrónico: f.pares2019@gmail.com
</t>
  </si>
  <si>
    <t>Certificado de Vigencia Folio Nº 500265873487, otorgado el 14 de octubre de 2019, del Servicio de Registro Civil e Identificación.</t>
  </si>
  <si>
    <t>Vigente hasta el 12-11-2022 (Directorio inicial)</t>
  </si>
  <si>
    <t xml:space="preserve">Avenida Salvador Allende N° 92, Oficina 10, comuna de San Joaquín
</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</si>
  <si>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</si>
  <si>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</si>
  <si>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</si>
  <si>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</si>
  <si>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Correo electrónico:
contacto@fundacionparainfanciacoquimbo.cl </t>
  </si>
  <si>
    <t xml:space="preserve">Luis Michea N°1188, comuna de Coquimbo, región de Coquimbo. 
</t>
  </si>
  <si>
    <t>Teléfono: 
09-9-6446685</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</si>
  <si>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</si>
  <si>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</si>
  <si>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</si>
  <si>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</si>
  <si>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</si>
  <si>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</si>
  <si>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</si>
  <si>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</si>
  <si>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</si>
  <si>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</si>
  <si>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</si>
  <si>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</si>
  <si>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</si>
  <si>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</si>
  <si>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</si>
  <si>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</si>
  <si>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 xml:space="preserve">Antecedentes financieros correspondientes al año 2019, aprobados por el Sub Depto de Supervisión Financiera Nacional. </t>
  </si>
  <si>
    <t xml:space="preserve">María Cecilia Suárez Indart 
Director Nacional: 
CARLOS ARACENA MELLADO
Jorge Lavanderos Svec
</t>
  </si>
  <si>
    <t>10 de diciembre de 2018 al 10 de diciembre de 2020</t>
  </si>
  <si>
    <t>Graciela Haydee Suarez Pérez</t>
  </si>
  <si>
    <t>Camino Las Mariposas, km.7, ciudad de Chillán, Región del Ñuble,</t>
  </si>
  <si>
    <t xml:space="preserve">Moneda Nº 812, oficina 1014, Santiago, Región Metropolitana Situación CORONAVIRUS: Calle Santa Isabel, N° 41, departamento 607. Comuna de Santiago, Stgo
</t>
  </si>
  <si>
    <t xml:space="preserve">Hogar de Cristo N° 3812, comuna de Estación Central, Región Metropolitana
</t>
  </si>
  <si>
    <t xml:space="preserve">Camino del Pastor s/n, comuna de El Quisco
</t>
  </si>
  <si>
    <t>ALDEACARDENAL.DIRECCION@GMAIL.COM</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</si>
  <si>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</si>
  <si>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</si>
  <si>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</si>
  <si>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</si>
  <si>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</si>
  <si>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</si>
  <si>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</si>
  <si>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</si>
  <si>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Antecedentes financieros correspondientes al año 2020, aprobados por el Sub Departamento de Supervisión Financiera Nacional. </t>
  </si>
  <si>
    <t>contacto@fundacionninoypatria.cl</t>
  </si>
  <si>
    <t xml:space="preserve">Avenida Padre Nelson Aguilar S/N, comuna de Los Muermos, Región de Los Lagos, casilla 112.
</t>
  </si>
  <si>
    <t xml:space="preserve"> 10 Sur 31 y 32 Oriente Nº  1345, Población Carlos Trupp, Talca, VII Región.
</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</si>
  <si>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</si>
  <si>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</si>
  <si>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</si>
  <si>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</si>
  <si>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</si>
  <si>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</si>
  <si>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</si>
  <si>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16 de octubre de 2019 al 16 de octubre de 2021.</t>
  </si>
  <si>
    <t xml:space="preserve">Avenida O´Higgins N° 1271, Chillan. 
</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</si>
  <si>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</si>
  <si>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</si>
  <si>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</si>
  <si>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</si>
  <si>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 xml:space="preserve">Rancagua </t>
  </si>
  <si>
    <t>Pilar.zamora@fundacionintegrando.cl</t>
  </si>
  <si>
    <t>Se acompaña Certificado financiero de la Institución, correspondiente al año 2019, aprobado por el  Subdepartamento de Supervisión Nacional.</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</si>
  <si>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</si>
  <si>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</si>
  <si>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</si>
  <si>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</si>
  <si>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Organización No Gubernamental de Desarrollo Familiar- CORDEFAM</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</si>
  <si>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</si>
  <si>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3 AÑOS (MÁXIMO 5 AÑOS)</t>
  </si>
  <si>
    <t>Pedro Aguirre Cerda N°1246, Población Maipú oriente</t>
  </si>
  <si>
    <t xml:space="preserve">Arica </t>
  </si>
  <si>
    <t>Cordefam.arica@gmail.com</t>
  </si>
  <si>
    <t xml:space="preserve">Yasna Cancino Rosson
</t>
  </si>
  <si>
    <t xml:space="preserve">cvf.renacer@gmail.com </t>
  </si>
  <si>
    <t xml:space="preserve">Calle Patricio Lynch N° 108, de la ciudad de Linares. </t>
  </si>
  <si>
    <t>Jenaro Segundo Bahamondes Urrutia      Poder especial: Claudio Bhamondes Sobarzo, RUT N 13.322.314-2 (Director Hogar El Alba)</t>
  </si>
  <si>
    <t>Independencia Nº 455, Valdivia, Décima Cuarta Región</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</si>
  <si>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</si>
  <si>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</si>
  <si>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</si>
  <si>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Presidente: Francisco Manuel Arce Torres</t>
  </si>
  <si>
    <t>AL 07-01-2022</t>
  </si>
  <si>
    <t>General Vergara N° 3483, Villa La Concepción, Ciudad de Arica</t>
  </si>
  <si>
    <t xml:space="preserve">cofeduc@gmail.com </t>
  </si>
  <si>
    <t xml:space="preserve">Freire N° 434, Linares
</t>
  </si>
  <si>
    <t>073-627226- 627227</t>
  </si>
  <si>
    <t xml:space="preserve">Correo electrónico : caritas@caritaslinares.cl
</t>
  </si>
  <si>
    <t xml:space="preserve">Ignacio Carrera Pinto N° 1050, Población Los Trigales, Temuco, Región de La Araucanía.
</t>
  </si>
  <si>
    <t xml:space="preserve">Fono (45) 2861400
Cel 99317337
</t>
  </si>
  <si>
    <t xml:space="preserve">rosarico56@hotmail.com      hogarwidmer@yahoo.es </t>
  </si>
  <si>
    <t>asanfelipe@iglesia.cl</t>
  </si>
  <si>
    <t xml:space="preserve">Rvdo. Prbo. Bismarck de Jesús Valle Palacios,  </t>
  </si>
  <si>
    <t xml:space="preserve">Agustinas Nº2874, Santiago.
</t>
  </si>
  <si>
    <t xml:space="preserve">Certificado de Antecedentes Financieros, correspondientes al año 2019, aprobados por el  Subdepartamento de Supervisión Financiera Nacional .  </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</si>
  <si>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</si>
  <si>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</si>
  <si>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 xml:space="preserve">Amanda Elizabeth Alarcón Herrera
</t>
  </si>
  <si>
    <t xml:space="preserve">Teléfono: 75-23111132/ 0990174873
</t>
  </si>
  <si>
    <t xml:space="preserve">Correo electrónico: altatierraong@gmail.com </t>
  </si>
  <si>
    <t xml:space="preserve">Simona de la Barra Cruzat
Rafael Mella Gallegos.
Podrán actuar conjunta o separadamente.
</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</si>
  <si>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</si>
  <si>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Hasta el 25 de enero de 2021</t>
  </si>
  <si>
    <t xml:space="preserve">Se acompañan antecedentes financieros correspondientes al año 2019, aprobados Subdepartamento de Supervisión Financiera Nacional
</t>
  </si>
  <si>
    <t xml:space="preserve">Calle Condell N°1176, oficina 144 comuna de Valparaíso, región de Valparaíso.
</t>
  </si>
  <si>
    <t xml:space="preserve">Teléfono: 984304517
</t>
  </si>
  <si>
    <t xml:space="preserve">
Correo electrónico: codess.valparaiso@gmail</t>
  </si>
  <si>
    <t xml:space="preserve">Presidenta:  Magdalena Toro Montecino 
Representante de la Presidenta y el Directorio: María Alejandra Paulina Ríos Toro, (Coordinadora Institucional)
En la región de Los Lagos: Carlos Eduardo Vargas Rodríguez, 
</t>
  </si>
  <si>
    <t xml:space="preserve">Arteaga Alemparte S/N, comuna de Hualpen
</t>
  </si>
  <si>
    <t xml:space="preserve">Arturo Prat N° 9, comuna de San Bernardo, Región  Metropolitana
</t>
  </si>
  <si>
    <t>Se acompaña certificado de antecedentes financieros correspondiente al año 2019, aprobado por el Sub departamento de Supervisión Financeira Nacional</t>
  </si>
  <si>
    <t>Certificado de Vigencia Folio Nº 500328480916, de fecha 10 de julio del 2020, del Servicio de Registro Civil e Identificación.</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</si>
  <si>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</si>
  <si>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Certificado de Vigencia Folio Nº 500309559977, otorgado el 27 de marzo de 2020, del Servicio de Registro Civil e Identificación.</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</si>
  <si>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</si>
  <si>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</si>
  <si>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</si>
  <si>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</si>
  <si>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</si>
  <si>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</si>
  <si>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Fundación Trabajo con Sentido</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</si>
  <si>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</si>
  <si>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Avenida Bulnes N°317 oficina 511, comuna de Santiago, región Metropolitana.
T</t>
  </si>
  <si>
    <t xml:space="preserve">teléfono: 224367000
</t>
  </si>
  <si>
    <t>Correo electrónico: ftrabajoconsentido@gmail.com</t>
  </si>
  <si>
    <t>Del 17.09.2019 al 17.09.2024</t>
  </si>
  <si>
    <t xml:space="preserve">Presidente: 
Guillermo Alfonso Montecinos Rojas    
Poder especial: 
Evelyn Paola Garrote Jirón
</t>
  </si>
  <si>
    <t>Teléfono: 51-2750123 y 56979374253</t>
  </si>
  <si>
    <t>Correo electrónico: casamontana@yahoo.com                            mauricio.montero.ts@gmail.com</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</si>
  <si>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</si>
  <si>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Se adjunta certificado de antecedente financiero correspondiente al año 2019, aprobados por el Subdepartamento de Supervisión Financiera Nacional.</t>
  </si>
  <si>
    <t xml:space="preserve">Se acompaña Certificado correspondiente a los antecedentes financieros del año 2019, aprobados por el Subdepartamento de Supervisión Financiera Nacional. </t>
  </si>
  <si>
    <t>Presidente: Francisco León Henríquez Adaros
Vicepresidente: Marcelo Hidalgo Molina
Secretario: Carlos Manuel Calvo Muñoz
Tesorero : Jorge Brusher Mac- Farlane 
Directores:
María Lucrecia Rivera Muñoz
René Corbeaux Cruz</t>
  </si>
  <si>
    <t>De 20 de Mayo de 2020 al 20  de Mayo de 2023.</t>
  </si>
  <si>
    <t xml:space="preserve">cgmistral07@yahoo.es              ugesco@gmail.com
</t>
  </si>
  <si>
    <t xml:space="preserve">La Pampilla S/N, Casilla 98, Coquimbo.
</t>
  </si>
  <si>
    <t>Casilla 98</t>
  </si>
  <si>
    <t xml:space="preserve">Roberto Hernán Rivera Pino
</t>
  </si>
  <si>
    <t>O.N.G. DE DESARROLLO INFANTIL PADRE FRANCISCO BODE</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</si>
  <si>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</si>
  <si>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Certificado de Vigencia Folio Nº500339281010, otorgado el 06 de agosto de 2020, del Servicio de Registro Civil e Identificación.</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</si>
  <si>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</si>
  <si>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</si>
  <si>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</si>
  <si>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</si>
  <si>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La Unión</t>
  </si>
  <si>
    <t>ongpadrefranciscobode@gmail.com</t>
  </si>
  <si>
    <t>Corresponden  al año 2019, aprobados por el Departamento de Administración y Finanzas.</t>
  </si>
  <si>
    <t xml:space="preserve">Marina de Gaete Nº 755, comuna de Santiago, Región Metropolitana.
</t>
  </si>
  <si>
    <t>222150200 
+56971407762</t>
  </si>
  <si>
    <t>Presidenta: 
Beatriz Contreras Varela,</t>
  </si>
  <si>
    <t xml:space="preserve">229552873-994346921 </t>
  </si>
  <si>
    <t xml:space="preserve"> administracion@hogarsanvicente.cl</t>
  </si>
  <si>
    <t xml:space="preserve">Presidenta: Claudia Christa Bartelsman Koke
en caso de ausencia o impedimento Vicepresidenta:Ana Inés Siegmund González
</t>
  </si>
  <si>
    <t>Certificado de Vigencia, Folio Nº 500339942899, emitido con fecha 10 de agosto de 2020,  por el Servicio de Registro Civil de Identificación.</t>
  </si>
  <si>
    <t>1 Poniente 1 y 2 Norte N° 1258, Oficinas 313 y 314, Comuna y Ciudad de Talca, Región del Maule</t>
  </si>
  <si>
    <t>O.N.G. DE .DESARROLLO MUNDO GIGANTE Y DE DESARROLLO ASISTENCIAL -ONG MG&amp;DA</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</si>
  <si>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</si>
  <si>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</si>
  <si>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09 DE MARZO DE 2020 AL 09 DE MARZO DE 2025</t>
  </si>
  <si>
    <t xml:space="preserve">Gran Avenida N° 5018, oficina 407, San Miguel, Región Metropolitana.
</t>
  </si>
  <si>
    <t xml:space="preserve">Brunilda Clementina Gonzalez Anjel, </t>
  </si>
  <si>
    <t xml:space="preserve">Héctor Alejandro Sáez Véliz
</t>
  </si>
  <si>
    <t>Certificado de Vigencia Folio Nº500339733597, otorgado el 9 agosto 2020, del Servicio de Registro Civil e Identificación.</t>
  </si>
  <si>
    <t>56936942530-56977203522</t>
  </si>
  <si>
    <t>administracion@timounpiti.org
gabriela@timounpiti.org
info@timounpiti.org</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</si>
  <si>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</si>
  <si>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</si>
  <si>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Antecedentes financieros correspondientes al año 2019, pendientes de aprobación del  Sub Depto de Supervisión Financiera Nacional. </t>
  </si>
  <si>
    <t>15-02-2019 a 15.02.22</t>
  </si>
  <si>
    <t>Fono 228120757 – 228115687</t>
  </si>
  <si>
    <t>aldeamisamigos@yahoo.es</t>
  </si>
  <si>
    <t>Certificado de vigencia de Persona Jurídica Sin Fines de Lucro, emitido por el Servicio de Registro Civil e Identificación, folio N° 500340188464, emitido con fecha 12 de agosto de 2020.</t>
  </si>
  <si>
    <t>Villa Rauquen, Los Peumos 513, Curicó, Región del Maule.</t>
  </si>
  <si>
    <t>752381944.</t>
  </si>
  <si>
    <t>f.nazarethcco@gmail.com</t>
  </si>
  <si>
    <t xml:space="preserve">Presidenta:
María Beatriz del Carmen Torres Maldonado
Vice-Presidenta:
María Teresa Bolívar Jirón
Secretaria:
Jessica Elvira Del Pilar Bobadilla Soto
Tesorera:
Gabriela Jirón Droguett
Directora:
Iris Elena Andrades Villalobos
</t>
  </si>
  <si>
    <t>16.06.2020 al 16.06.2021</t>
  </si>
  <si>
    <t xml:space="preserve">María Beatriz Torres Maldonado       
</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</si>
  <si>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</si>
  <si>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</si>
  <si>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30-3-2020 hasta el 30-3-2022</t>
  </si>
  <si>
    <t xml:space="preserve">Pbro. Juan Carlos Hernandez Mansilla, 
</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</si>
  <si>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</si>
  <si>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</si>
  <si>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No aplica.</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</si>
  <si>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</si>
  <si>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</si>
  <si>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</si>
  <si>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 xml:space="preserve">3 años. </t>
  </si>
  <si>
    <t>cerro.navia.joven@gmail.com</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</si>
  <si>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</si>
  <si>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Último directorio: 2 años.
Del 27 de abril de 2019 al 12 de abril de 2021.
Se acompaña Certificado C/985/2020, del Arzobispado de Santiago, de fecha 20 de agosto de 2020</t>
  </si>
  <si>
    <t xml:space="preserve">Niniza Krstulovic Matte
</t>
  </si>
  <si>
    <t xml:space="preserve"> Certificado de Vigencia Folio Nº 500339127047, de fecha 06 de Agosto de 2020, del Servicio de Registro Civil e Identificación</t>
  </si>
  <si>
    <t>02-23117315 - 942344890</t>
  </si>
  <si>
    <t xml:space="preserve"> apiseducacion@gmail.com, contacto@apiseduca.cl</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</si>
  <si>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</si>
  <si>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</si>
  <si>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</si>
  <si>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Certificado Antecedentes financieros año 2019, aprobado por el Subdepartamento de Supervisión Financiera Nacional. </t>
  </si>
  <si>
    <t xml:space="preserve">Certificado de Vigencia, folio Nº 500341562642, emitido por el SRCeI, con fecha 20 de agosto de 2020. </t>
  </si>
  <si>
    <t>Se acompañan antecedentes financieros correspondientes al año 2019, aprobados por el Subdepartamento de Supervisión Financiera Nacional.</t>
  </si>
  <si>
    <t xml:space="preserve">Certificado de Vigencia, folio Nº 500341460611, emitido por el SRCeI, con fecha 11 de agosto de 2020.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</si>
  <si>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</si>
  <si>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</si>
  <si>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</si>
  <si>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</si>
  <si>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Tagua Tagua</t>
  </si>
  <si>
    <t xml:space="preserve">Se acompaña Certificado financiero de la Institución año 2019, aprobado por el  Sub Departamento de Supervisión Financiera Nacional. </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</si>
  <si>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</si>
  <si>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</si>
  <si>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</si>
  <si>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</si>
  <si>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</si>
  <si>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228353425/228352517</t>
  </si>
  <si>
    <t xml:space="preserve">csaavedra@cristox.cl
contacto@cristox.cl
cristian@cristox.cl
</t>
  </si>
  <si>
    <t>admcongllayllay@yahoo.es</t>
  </si>
  <si>
    <t>Antecedentes financieros correspondientes al año 2019, aprobado por Supervisión Financiera Nacional.</t>
  </si>
  <si>
    <t>Certificado de Vigencia Folio 500341143575, otorgado el 18 de agosto del 2020, del Servicio de Registro Civil e Identificación.</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</si>
  <si>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</si>
  <si>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</si>
  <si>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Se acompaña Certificado Financiero, correspondiente al año 2019, remitidos para aprobación por el Sub Depto. de Supervisión Financiera Nacional 31-08-20
</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</si>
  <si>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</si>
  <si>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Antecedentes financieros correspondientes al año 2019, aprobados  por el Sub Depto de Supervisión Financiera Nacional.</t>
  </si>
  <si>
    <t>illapel@episcopado.cl</t>
  </si>
  <si>
    <t xml:space="preserve">Presidente: Miguel Luis Bahamondes Parrao,
Vicepresidente: Francisca Durán Mateluna,
Directores:
Carmen Espinoza Miranda, 
Claudio Espinoza Araya, 
Marcelo Araya Durán, 
José Orellana Yañez, 
Suplentes:
María Elena Suvayke Chiang, 
Mauricio Chocair Triviño, 
Francisca de la Maza Cabrera, 
José Fernando García Soto, 
Secretaria General:
Misleya Vergara Muñoz,
Rector: Alvaro Jorge Ramis Olivos, 
Vicerrector: Fabian Enrique González Calderón, </t>
  </si>
  <si>
    <t xml:space="preserve">Presidente: Miguel Luis Bahamondes Parrao,
Vicepresidente: Francisca Durán Mateluna,
Rector: Alvaro Jorge Ramis Olivos
Vicerrector académico (en ausencia de rector): Fabian Enrique González Calderón, </t>
  </si>
  <si>
    <t>21 de julio del 2020-21 de julio 2022</t>
  </si>
  <si>
    <t xml:space="preserve">Presidenta: 
Ximena Oyarzo Mancilla
Vicepresidente: 
Sergio Torres Pinto
Secretaria:
Paola Andrea González Castro 
Tesorera: 
Lucía Rosada Bergamo
Directora Ejecutiva: 
Claudia Briones Tribiño
Directores:
Francisco Javier Maturana Pérez 
Ruth  Angélica Lizana Ibaceta 
Francisco Javier Alfaro Ruiz
Hermogenes Erick Oñate Jorquera
</t>
  </si>
  <si>
    <t>Presidenta: Aida Moreno Reyes ,
Secretaria:  Teresa Echeverría Quinteros, 
Tesorera: Berta Roca Díaz Directora: 1.- Aida Dolores Barrera Moreno,
2.-Valentina Verónica Soto Iturriaga,</t>
  </si>
  <si>
    <t>Desde el 05-03-2020 al 05-03-2023, de acuerdo a certificado de directorio se indica una duración de tres años.</t>
  </si>
  <si>
    <t xml:space="preserve">Aida Moreno Reyes ,
</t>
  </si>
  <si>
    <t>Certificado de Vigencia de Persona Jurídica sin Fines de Lucro, Folio Nº500341398715, de fecha 19  de agosto de 2020, del Servicio de Registro Civil e Identificación.</t>
  </si>
  <si>
    <t xml:space="preserve">Hna. Rosa Rico Mendoza, RUN N° 14.615.041-1 
Superiora Provincial de la Provincia Latinoamericana
</t>
  </si>
  <si>
    <t>Hna. María Eva Castaño Rodríguez, (Sor Joaquina Castaño, Vicaria Provincial de la citada Congregación)</t>
  </si>
  <si>
    <t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t>
  </si>
  <si>
    <t>Del 18 de julio de 2019 al 18 de julio de 2021</t>
  </si>
  <si>
    <t xml:space="preserve">cpaiva@interior.gob.cl
rsuazo@interior.gob.cl
Hojeda@interior.gob.cl
</t>
  </si>
  <si>
    <t xml:space="preserve">Fono      : 61-2410061
Fono Fax: 61-2414206
</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</si>
  <si>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</si>
  <si>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(41) 3184949</t>
  </si>
  <si>
    <t>Se acompañan antecedentes financieros del 2019, aprobados por Supervisión Financiera.</t>
  </si>
  <si>
    <t>Fundación de Beneficencia de los Sagrados Corazones  SSCC</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</si>
  <si>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</si>
  <si>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Certificado de Vigencia Folio Nº 500343354798, emitido con fecha 31 de agosto de 2020, por parte del Servicio de Registro Civil e Identificación.</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</si>
  <si>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</si>
  <si>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</si>
  <si>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 xml:space="preserve">info@grada.cl  onggrada@gmail.com </t>
  </si>
  <si>
    <t xml:space="preserve">11 Norte 967, Viña del Mar. Quinta Región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</si>
  <si>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</si>
  <si>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</si>
  <si>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</si>
  <si>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</si>
  <si>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Antecedentes Financieros aprobados por el Sub Departamento de Supervisión Financiera Nacional año 2020.</t>
  </si>
  <si>
    <t xml:space="preserve">Pilar Donoso Vera, Rut N° 6.373.672-4.      </t>
  </si>
  <si>
    <t xml:space="preserve">Certificado de Vigencia Nº 500344747495, emitido con fecha 08 de septiembre de 2020, por parte del Servicio de Registro Civil e Identificación.
</t>
  </si>
  <si>
    <t>Antecedentes financieros correspondientes al año 2019, aprobados  por USUFI.</t>
  </si>
  <si>
    <t>alcaldia@munivicuna.cl; opd@munivicuna.cl</t>
  </si>
  <si>
    <t>alcaldesa@quintanormal.cl</t>
  </si>
  <si>
    <t xml:space="preserve">Fono: 22-8928802; 22-8928803; 22-8928808
</t>
  </si>
  <si>
    <t xml:space="preserve">Juan Cristóbal Lira Ibáñez
</t>
  </si>
  <si>
    <t>Se acompañan antecedentes financieros correspondientes al año 2019, aprobados por el Sub departamento de Supervisión Nacional.</t>
  </si>
  <si>
    <t>I. Municipalidad de San Pablo</t>
  </si>
  <si>
    <t xml:space="preserve">Omar Alvarado Agüero </t>
  </si>
  <si>
    <t xml:space="preserve">Calle Bolivia N° 498, comuna de San Pablo,  Décima Región.
</t>
  </si>
  <si>
    <t>San Pablo</t>
  </si>
  <si>
    <t>Fonos (64) 381425-381429</t>
  </si>
  <si>
    <t>3 años, hasta el 24 de septiembre de 2022.</t>
  </si>
  <si>
    <t xml:space="preserve">Avenida O`Higgins Nº 1541, Chillan, Región del Ñuble
</t>
  </si>
  <si>
    <t xml:space="preserve">042-2223675.
979928331.
985603549.
</t>
  </si>
  <si>
    <t xml:space="preserve">
Rodrigo Dominguez Wagner,   Poder: Soraya Marcela Hernández Lemus, RUT N° 12.882.805-7
</t>
  </si>
  <si>
    <t>Se acompaña Certificado Financiero del año 2019, aprobadon por el Subdepartamento de Supervisión financiera Nacional.</t>
  </si>
  <si>
    <t xml:space="preserve"> 41-2106-850
</t>
  </si>
  <si>
    <t>Se acompaña certificado de antecedentes financieros correspondiente al año 2019, aprobados por Sub Depto. Supervisión Financiera Nacional</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</si>
  <si>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</si>
  <si>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</si>
  <si>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</si>
  <si>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Inicia el 01-09-2020</t>
  </si>
  <si>
    <t xml:space="preserve">Avenida Andrés Bello N°2867, piso 20, Comuna de Las Condes, Región Metropolitana.                                                                                                                                                                                                                                                        </t>
  </si>
  <si>
    <t xml:space="preserve">Actual desde 6 de enero de 2020 hasta el 6 de enero de 2022.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</si>
  <si>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</si>
  <si>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Ortiz de Rosas N° 395, Oficina N° 23 A, comuna de Quirihue, Provincia de Ñuble, Décimo Sexta Región.</t>
  </si>
  <si>
    <t xml:space="preserve">corpelconquistador@gmail.com
corpelconquistador@yahoo.es </t>
  </si>
  <si>
    <t>96456966-7498981</t>
  </si>
  <si>
    <t>14 de marzo de 2020 al 14 de marzo de 2023.</t>
  </si>
  <si>
    <t xml:space="preserve">Se acompaña Certificado de Vigencia de Persona Jurídica Sin Fines de Lucro, emitido por el Servicio de Registro Civil e Identificación, emitido con fecha 21 de septiembre de 2020, Folio N° 500346476762.
</t>
  </si>
  <si>
    <t xml:space="preserve">(73) 512356.
+569 79695268.
</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</si>
  <si>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</si>
  <si>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ONG No Gubernamental de Desarrollo Conjunto</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</si>
  <si>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</si>
  <si>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Conforme al Certificado de vigencia emitido por el Registro Civil e identificación fecha de emision, 27 de agosto de 2020 Folio Nº 500342835454, la persona jurídica de la Ong Conjunto se encuentra vigente.</t>
  </si>
  <si>
    <t>Presidente: Carlos Jonhatan Rebolledo Ojeda, Vicepresidente: Jessica Carolina Oñate Vargas, 
Secretario: Janet del Carmen Ortiz Lopez,
Tesorero: Rosa María Vera Carcamo,</t>
  </si>
  <si>
    <t xml:space="preserve">Representante legal: Carlos Jonhatan Rebolledo Ojeda, </t>
  </si>
  <si>
    <t>Antonio Varas Esquina San Felipe Piso 3, Comuna y Ciudad de Puerto Montt, Región de Los Lagos</t>
  </si>
  <si>
    <t xml:space="preserve">90 dias Directorio Provisorio, cuya fecha de vigencia fue hasta el 10 de marzo de 2020. </t>
  </si>
  <si>
    <t>Fono: 982166776</t>
  </si>
  <si>
    <t>cjro.rebolledo@gmail.com</t>
  </si>
  <si>
    <t>Se acompaña certificado Financiero aprobado por USUFI,correspondiente al año 2019, de fecha 08 de septiembre de 2020.</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</si>
  <si>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</si>
  <si>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Del 10 de agosto de 2020 al 10 de agosto 2022.</t>
  </si>
  <si>
    <t>Certificado de Vigencia, Folio Nº 500347178747, emitido con fecha 24 de septiembre de 2020, por el Servicio de Registro Civil de Identificación.</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</si>
  <si>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</si>
  <si>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</si>
  <si>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</si>
  <si>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</si>
  <si>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</si>
  <si>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FUNDACIÓN CREESER</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</si>
  <si>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</si>
  <si>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</si>
  <si>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</si>
  <si>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</si>
  <si>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</si>
  <si>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</si>
  <si>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56976979477 - 56995723973</t>
  </si>
  <si>
    <t>Fundación.creeser1@gmail.com</t>
  </si>
  <si>
    <t xml:space="preserve">Gonzalo Espina Peruyero 
Mandato Especial: Elena Velasco Estero, 
</t>
  </si>
  <si>
    <t>valdivia@episcopado.cl</t>
  </si>
  <si>
    <t>2228893- 2225181     Jaime Enrique Vilches González: 992386370- oficina: 226346252</t>
  </si>
  <si>
    <t>Certificado de Vigencia folio Nº 500345592485, de 14 de septiembre de 2020, del Servicio de Registro Civil e identificación.</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</si>
  <si>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</si>
  <si>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</si>
  <si>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Correo Electrónico: alvaromedina@cormusanjoaquin.cl</t>
  </si>
  <si>
    <t>Se acompaña certificado financiero correspondiente al año 2019, remitido para aprobación del Sub Departamento de Supervisión Financiera Nacional.</t>
  </si>
  <si>
    <t>4 años, según certificado de directorio de persona jurídica, folio N° 500342804846, de fecha 27 de agosto de 2020, emitido por el Servicio de Registro Civil e Identificación</t>
  </si>
  <si>
    <t xml:space="preserve">Valenzuela Castillo N° 1520, oficina 101, Providencia
</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</si>
  <si>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</si>
  <si>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</si>
  <si>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10 de julio de 2017, según Certificado de directorio de persona jurídica, folio Nº 500348005479, de fecha 29 de septiembre de 2020, emitido por el Servicio de Registro Civil e Identificación</t>
  </si>
  <si>
    <t>lisette@fundacionmariadelaluz.cl 
gerente@fmdl.cl</t>
  </si>
  <si>
    <t xml:space="preserve">Condell N° 1176, Piso 14, Departamento N° 144, Comuna de Valparaíso, Región de Valparaíso
</t>
  </si>
  <si>
    <t>32-2239757</t>
  </si>
  <si>
    <t>Se acompaña Certificado financiero firmado ante notario público, correspondiente al año 2019, aprobado por el  Subdepartamento de Supervisión Financiera Nacional.</t>
  </si>
  <si>
    <t>Certificado de Vigencia de Persona Jurídica sin fines de Lucro, folio Nº 500317160661, donde consta inscripción Nº296769, de fecha 5 de septiembre de 2019, emitida por el Servicio de Registro Civil e Identificación</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</si>
  <si>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</si>
  <si>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</si>
  <si>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</si>
  <si>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Certificado Financiero al año 2019, aprobado por el Subdepartamento de Supervisión Financiera Nacional, según consta de Memorándum N° 161, de 4 de junio de 2020, de dicha repartición institucional.</t>
  </si>
  <si>
    <t>Calle Raimapu N° 6645, Comuna de Vitacura, Santiago</t>
  </si>
  <si>
    <t>Fono: 222351334 
Celular: 951264457</t>
  </si>
  <si>
    <t>proacogida@gmail.com</t>
  </si>
  <si>
    <t>FUNDACIÓN DOLMA POR LOS DERECHOS DE LA INFANCIA Y ANCIANIDAD</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</si>
  <si>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</si>
  <si>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Durarán cinco años en sus cargos.</t>
  </si>
  <si>
    <t>Fono 56-934436879</t>
  </si>
  <si>
    <t>20.05.20 al 20.05.25</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</si>
  <si>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</si>
  <si>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Certificado de Antecedentes Financieros, año 2019 aprobados  Subdepartamento de Supervisión financiera.</t>
  </si>
  <si>
    <t>Corporación Vivo Inclusión.</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</si>
  <si>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</si>
  <si>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Certificado de Vigencia de Persona Jurídica sin fines de Lucro, folio Nº 500340980709, de fecha 17 de agosto de 2020, emitida por el Servicio de Registro Civil e Identificación.
</t>
  </si>
  <si>
    <t xml:space="preserve">Presidente: 
Fernando Gómez Carmona
Secretaria: 
Claudia Soledad Cos Rosales
Tesorera: 
Sandra Zelada González
 </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</si>
  <si>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</si>
  <si>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</si>
  <si>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</si>
  <si>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</si>
  <si>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</si>
  <si>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 xml:space="preserve"> hogardecristo@hogardecristo.cl  </t>
  </si>
  <si>
    <t>Durarán 2 años en sus funciones. Renovación del Directorio cada año, por parcialidades de cuatro directores a la vez.
Duración de Mesa Directiva: Cada año.</t>
  </si>
  <si>
    <t>Ir en ayuda de todas las personas que han sufrido vulneraciones y problemas tales como, las drogas, alcohol, delincuencia, indemnidad sexual y/o violencia intrafamiliar.</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</si>
  <si>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</si>
  <si>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</si>
  <si>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</si>
  <si>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</si>
  <si>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</si>
  <si>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</si>
  <si>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Se acompaña Certificado de Vigencia de Persona Jurídica Educacional N° Nacional 2358, Código de Verificación: 2420601586507056388</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</si>
  <si>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</si>
  <si>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</si>
  <si>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</si>
  <si>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</si>
  <si>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Fono 56-2-25923315</t>
  </si>
  <si>
    <t xml:space="preserve">Roberto.sanchez.arriaza@gmail.com </t>
  </si>
  <si>
    <t>Se acompaña Certificado Financiero al año 2019, el cual es aprobado por USUFI con fecha 15 de octubre de 2020</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</si>
  <si>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</si>
  <si>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9 de septiembre de 2020 al 9 de septiembre del 2022.</t>
  </si>
  <si>
    <t xml:space="preserve">Presidente: Manuel Alejandro Vega Alarcón, RUT: 15.671.215-9
</t>
  </si>
  <si>
    <t xml:space="preserve">2 años.
</t>
  </si>
  <si>
    <t xml:space="preserve">
Certificado de Vigencia, Folio Nº 500348002683, de fecha 29 de septiembre de 2020, emitido por el Servicio de Registro Civil e Identificación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</si>
  <si>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</si>
  <si>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</si>
  <si>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</si>
  <si>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 xml:space="preserve">Luis Cruchaga N° 457, comuna de Curacaví, Región Metropolitana. 
</t>
  </si>
  <si>
    <t xml:space="preserve">228353425
</t>
  </si>
  <si>
    <t>ONG NOS BUSCAMOS</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</si>
  <si>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</si>
  <si>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Certificado de Vigencia de Persona Jurídica sin Fines de Lucro, Folio Nº500340573035, otorgado el 14 de agosto de 2020, del Servicio de Registro Civil e Identificación</t>
  </si>
  <si>
    <t>Teléfono: +56-920725786</t>
  </si>
  <si>
    <t xml:space="preserve">Luis Thayer Ojeda N°43, oficina 506, comuna de Providencia, región Metropolitana.
</t>
  </si>
  <si>
    <t>correo electrónico: contacto@nosbuscamos.org</t>
  </si>
  <si>
    <t xml:space="preserve">Presidenta: 
María Constanza del Río Moreno
Secretario:
Andrés Sergio Rillón Reyes
Tesorero:
Gabriel Francisco Brain Guzmán
</t>
  </si>
  <si>
    <t xml:space="preserve">María Constanza del Río Moreno
</t>
  </si>
  <si>
    <t>De fecha 04 de marzo de 2020 al 04 de marzo de 2025</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</si>
  <si>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</si>
  <si>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</si>
  <si>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</si>
  <si>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 xml:space="preserve"> Vice presidente:
Cristián Alejandro Burgos Contreras, 
</t>
  </si>
  <si>
    <t>dirección@onglacasona.cl</t>
  </si>
  <si>
    <t>Antecedentes financieros correspondientes al año 2019, aprobados por el Subdepartamento de Supervisión Financiera Nacional</t>
  </si>
  <si>
    <t>Acompañó Certificado financiero correspondiente al año 2019, aprobado por el Sub Departamento de Supervisión Financiera</t>
  </si>
  <si>
    <t>228140697-228143164</t>
  </si>
  <si>
    <t xml:space="preserve">hnkoinomadelfia@hotmail.com
monica@koinomadelfia.cl
</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</si>
  <si>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</si>
  <si>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</si>
  <si>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</si>
  <si>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Se acompaña Certificado de Antecedentes Financieros de la Institución, correspondiente  al año 2019 remitidos ara aprobación del Subdepartamento de Supervisión Financiera</t>
  </si>
  <si>
    <t>Certificado de Vigencia, Folio Nº 500354573727, emitido con fecha 06 de noviembre de 2020, por el Servicio de Registro Civil e Identificación.</t>
  </si>
  <si>
    <t xml:space="preserve">Se acompañó Certificado de vigencia de Persona Jurídica sin fines de lucro folio N° 80456019, de fecha 11 de noviembre del año 2020, del Servicio de Registro Civil e Identificación.
</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</si>
  <si>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</si>
  <si>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</si>
  <si>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</si>
  <si>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Se adjunta Certificado financiero del año 2019, autorizado por el Subdepartamento de Supervisión Financiera Nacional</t>
  </si>
  <si>
    <t>Se acompaña Certificado de Antecedentes Financieros año  2019, aprobado por  el Subdepartamento de Supervisión Financiera Nacional.</t>
  </si>
  <si>
    <t xml:space="preserve">Indefinida.Consta en el Certificado C/14143/2019 y 1302/2020, de fecha 17 de octubre de 2019, autorizado por doña Marcela Arriaza Morales, Notaria del Arzobispado de Santiago.
</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</si>
  <si>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</si>
  <si>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</si>
  <si>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15 de mayo de 2019 a 15 de mayo de 2020. Se acompaña 
Ley N° 21239, que prorroga mandato de directorios por tiempos de pandemia</t>
  </si>
  <si>
    <t>Certificado de Vigencia Folio Nº 500355630326, 11 de noviembre de 2020, del Servicio de Registro Civil e Identificación.</t>
  </si>
  <si>
    <t>directora@fundacionlauravicuna.cl</t>
  </si>
  <si>
    <t>07 de septiembre de 2020, duración indefinida.</t>
  </si>
  <si>
    <t>fono (45) 226031/ 215342/ 2215342.</t>
  </si>
  <si>
    <t>967036066, 982748395, 522-240385, 522231057</t>
  </si>
  <si>
    <t>corporacionrenasci@gmail.com
 supervisoratecnicarenasci@gmail.com</t>
  </si>
  <si>
    <t>(56) 342510121</t>
  </si>
  <si>
    <t>sanfelipe@episcopado.cl</t>
  </si>
  <si>
    <t xml:space="preserve">Certificado de vigencia, folio 500346203845, de fecha 7 de septiembre de 2020, emitido por el Servicio de registro civil e identificación.
</t>
  </si>
  <si>
    <t>Presidente: Cristóbal Bascuñán Illanes, 
Vicepresidente: Mireya Lambert Cañón, 
Tesorero: Ricardo Rivero Velarde, 
Secretario: Carlos Abarzúa Villegas, 
Directores:
Claudia Loreto Salazar Alasevic, 
Alfonso José Mancilla Avendaño, 
Belinda Ann Mac Leay Coop,</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</si>
  <si>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</si>
  <si>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Correo electrónico: piehusco@hotmail.com
                            comesperanza@gmail.com</t>
  </si>
  <si>
    <t xml:space="preserve">Se acompaña certificado financiero correspondiente al año 2019, aprobados por el  Subdepartamento de Supervisión Financiera Nacional.
</t>
  </si>
  <si>
    <t xml:space="preserve">Certificado de Vigencia Folio Nº 500355985442, de 13 de noviembre de 2020, emitido por el Servicio de Registro Civil e Identificación.
</t>
  </si>
  <si>
    <t xml:space="preserve">De 06 de junio de 2019 a 06 de junio de 2022.
</t>
  </si>
  <si>
    <t xml:space="preserve">28 de marzo de 2018 al 28 de marzo del 2021
</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</si>
  <si>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</si>
  <si>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</si>
  <si>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Indefinida.Consta en el Certificado C/1324/2020, emitido por doña Marcela Arriaza Morales, Notaria del Arzobispado de Santiago, con fecha 13 de noviembre de 2020</t>
  </si>
  <si>
    <t xml:space="preserve">Pbro. Ricardo Andrés Oliva Salazar, 
</t>
  </si>
  <si>
    <t>02 de julio de 2020 al 17 de septiembre de 2022</t>
  </si>
  <si>
    <t>Directorio provisorio de fecha 25 de julio de 2020, durará hasta nueva Asamblea General de socios</t>
  </si>
  <si>
    <t xml:space="preserve">Presidente: Amanda Belén Aceituno Quezada, </t>
  </si>
  <si>
    <t xml:space="preserve">Tomás Moro N° 1431, comuna de Las Condes, Región Metropolitana.
</t>
  </si>
  <si>
    <t>934105466- 971635538</t>
  </si>
  <si>
    <t>info@juegatela.cl</t>
  </si>
  <si>
    <t>Indefinida. Certificado emitido por Pbro. Silvio Jara Ramírez, Vicario General del Obispado de San Ambrosio de Linares, de noviembre de 2020.</t>
  </si>
  <si>
    <t xml:space="preserve">                         Última Elección de Directorio: 31 de marzo de 2020.
Duración: agosto 2020 a agosto de 2022.
</t>
  </si>
  <si>
    <t>Se acompaña Certificado de Antecedentes Financieros del año 2019, aprobados por el Subdepartamento de Supervisión Nacional.</t>
  </si>
  <si>
    <t>director.mesp@gmail.com</t>
  </si>
  <si>
    <t xml:space="preserve">De 17 de abril de 2020 a 17 de abril de 2023.
</t>
  </si>
  <si>
    <t xml:space="preserve"> 5 años
24 de octubre de 2019 al 24 de octubre del 2024
</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</si>
  <si>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</si>
  <si>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 xml:space="preserve">Presidente y Representante Legal: 
Cristián Gonzalo Espinoza Camus
Directoras:
Marina Alejandra Araos Gallardo,
Francisca Rojas Berguño                                Pueden actuar en forma conjunta o separada para representar a la institución. </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</si>
  <si>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</si>
  <si>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 xml:space="preserve">
corporacion.carloscasanueva@gmail.com acentral.ccc@gmail.com</t>
  </si>
  <si>
    <t>Certificado de Vigencia folio Nº 500356609686, emitido por el SRCeI, con fecha 17 de noviembre de 2020.</t>
  </si>
  <si>
    <t xml:space="preserve">Avate Molina Nº623, Localidad de Maipo, comuna de Buin, región Metropolitana
</t>
  </si>
  <si>
    <t xml:space="preserve">9855136069 Administración
992225747 REM PER Quillahua </t>
  </si>
  <si>
    <t>hogarquillahua@yahoo.es</t>
  </si>
  <si>
    <t>02 de noviembre de 2020 al 02 de noviembre del 2023</t>
  </si>
  <si>
    <t>•	info@fundacionmicasa.cl</t>
  </si>
  <si>
    <t>Fonos: 71-2231052 71-2210857
71-2231065</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</si>
  <si>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</si>
  <si>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</si>
  <si>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 xml:space="preserve">Juan Enrique Vargas Roa, 
Fernando Iván Alvarado Vega, 
</t>
  </si>
  <si>
    <t xml:space="preserve">17 de noviembre de 2016 al 17 de noviembre de 2021.
</t>
  </si>
  <si>
    <t xml:space="preserve">Presidente: Amelia Lina Barba Rouse, </t>
  </si>
  <si>
    <t xml:space="preserve">cruzroja@cruzroja.cl
www.cruzroja.cl
</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</si>
  <si>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</si>
  <si>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</si>
  <si>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 4 años.</t>
  </si>
  <si>
    <t>huidif.esc.hog@gmail.com</t>
  </si>
  <si>
    <t>06 de junio de 2019 al 06 de junio de 2024.</t>
  </si>
  <si>
    <t xml:space="preserve">Presidente:
Karen Edilia Briones Farias,
Director Ejecutivo. 
Ramiro Rodrigo González Figueroa, 
</t>
  </si>
  <si>
    <t>Celular: 941659628</t>
  </si>
  <si>
    <t>Certificado financiero correspondiente al año 2020, aprobado por el Sub Departamento de Supervisión Financiera.</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</si>
  <si>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</si>
  <si>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Calle Granada N° 1312, El Retiro, comuna de Quilpué, Región de Valparaíso
</t>
  </si>
  <si>
    <t>03 años (máximo 5 años)</t>
  </si>
  <si>
    <t xml:space="preserve">Avenida Santa Inés N° 2606, esquina Gorrión, Población Libertad, Viña del Mar, Quinta Región.
</t>
  </si>
  <si>
    <t>Presidenta: Elizabeth Valencia González
Secretaria: Teresa Núñez San Martín
Tesorera: Libertad Pons Aravena
Directoras: 
Delfina Nancy Prado Farías
Jeannette Díaz Pinedo</t>
  </si>
  <si>
    <t>65087837K</t>
  </si>
  <si>
    <t>65070018K</t>
  </si>
  <si>
    <t xml:space="preserve">Se acompaña Certificado de Antecedentes Financieros, correspondientes al año 20010,  autorizado por el Subdepartamento de Supervisión Financiera Nacional.
</t>
  </si>
  <si>
    <t>(Esta información está confeccionada de acuerdo al artículo 5 del Reglamento N° 375 de la Ley N° 19.862)</t>
  </si>
  <si>
    <t>MONTO ACUMULADO</t>
  </si>
  <si>
    <t xml:space="preserve">REGION Y COMUNA DONDE LA TRANSFERENCIA DE FONDOS PUBLICOS SE MATERIALIZARA </t>
  </si>
  <si>
    <t>LEY 20.032</t>
  </si>
  <si>
    <t>SUBVENCIÓN SENAME</t>
  </si>
  <si>
    <t>OSORNO</t>
  </si>
  <si>
    <t>ANTOFAGASTA</t>
  </si>
  <si>
    <t>CALAMA</t>
  </si>
  <si>
    <t>CALERA</t>
  </si>
  <si>
    <t>QUILLOTA</t>
  </si>
  <si>
    <t>QUILPUE</t>
  </si>
  <si>
    <t>SAN FELIPE</t>
  </si>
  <si>
    <t>VALPARAISO</t>
  </si>
  <si>
    <t>COQUIMBO</t>
  </si>
  <si>
    <t>LOS ANGELES</t>
  </si>
  <si>
    <t>RANCAGUA</t>
  </si>
  <si>
    <t>TALCA</t>
  </si>
  <si>
    <t>ARICA</t>
  </si>
  <si>
    <t>CASTRO</t>
  </si>
  <si>
    <t>CAUQUENES</t>
  </si>
  <si>
    <t>CHILLAN</t>
  </si>
  <si>
    <t>CORONEL</t>
  </si>
  <si>
    <t>CURICO</t>
  </si>
  <si>
    <t>LA SERENA</t>
  </si>
  <si>
    <t>MAIPU</t>
  </si>
  <si>
    <t>PUDAHUEL</t>
  </si>
  <si>
    <t>PUENTE ALTO</t>
  </si>
  <si>
    <t>PUERTO MONTT</t>
  </si>
  <si>
    <t>QUILICURA</t>
  </si>
  <si>
    <t>SAN ANTONIO</t>
  </si>
  <si>
    <t>SAN FERNANDO</t>
  </si>
  <si>
    <t>SAN PEDRO DE LA PAZ</t>
  </si>
  <si>
    <t>TALAGANTE</t>
  </si>
  <si>
    <t>VALDIVIA</t>
  </si>
  <si>
    <t>LA PINTANA</t>
  </si>
  <si>
    <t>LA CISTERNA</t>
  </si>
  <si>
    <t>SAN JOAQUIN</t>
  </si>
  <si>
    <t>COPIAPO</t>
  </si>
  <si>
    <t>OVALLE</t>
  </si>
  <si>
    <t>PUNTA ARENAS</t>
  </si>
  <si>
    <t>LA FLORIDA</t>
  </si>
  <si>
    <t>ESTACION CENTRAL</t>
  </si>
  <si>
    <t>RECOLETA</t>
  </si>
  <si>
    <t>SAN BERNARDO</t>
  </si>
  <si>
    <t>VILLARRICA</t>
  </si>
  <si>
    <t>LINARES</t>
  </si>
  <si>
    <t>TOCOPILLA</t>
  </si>
  <si>
    <t>CHOLCHOL</t>
  </si>
  <si>
    <t>Sandra Bertha Suárez Cordero</t>
  </si>
  <si>
    <t>226834204 
71 - 2215375</t>
  </si>
  <si>
    <t>ppfmicaeliano@gmail.com</t>
  </si>
  <si>
    <t xml:space="preserve">Certificado de Vigencia de Persona Jurídica Sin Fines Lucro Folio Nº 500361215957, de fecha 15 de diciembre de 2020, del Servicio de Registro Civil e Identificación.
</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</si>
  <si>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</si>
  <si>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</si>
  <si>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</si>
  <si>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Fono fax 02-9960691-9960692.
978569114 (Marcela Vidal - presidenta)
949266772 (Pamela Godoy - vicepresidenta)</t>
  </si>
  <si>
    <t>www.aspaut.cl - aspaut@aspaut.cl 
asociacionaspaut@gmail.com
marcela.vidals@gmail.com
pamelagodoy35@gmail.com</t>
  </si>
  <si>
    <t xml:space="preserve">Certificado de antecedentes financieros correspondiente al año 2019, aprobado por el  Subdepartamento de Supervisión Financiera Nacional. </t>
  </si>
  <si>
    <t>Corporación Ayuda y Protege al Niño, Niña y Adolescente</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</si>
  <si>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</si>
  <si>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</si>
  <si>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</si>
  <si>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</si>
  <si>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t xml:space="preserve">GIONANNI FRANCESCO PASTORINI RIQUELME                                                 </t>
  </si>
  <si>
    <t xml:space="preserve">Enrique Soro Nº1998, comuna de San Pedro de La Paz, región del Biobío.  </t>
  </si>
  <si>
    <t>41-2947165</t>
  </si>
  <si>
    <t>hogarbernarditaserrano@gmail.com</t>
  </si>
  <si>
    <t>Certificado de Antecedentes Financieros del año 2020, aprobados por Subdepartamento de Supervisión Nacional.</t>
  </si>
  <si>
    <t xml:space="preserve">Presidenta: Eva Soledad Salvador Beltrán
Vicepresidenta: Verónica Alavia Ticona
Tesorera: Sara Carreño Campos, 
Secretaria: Jacqueline Araya Álvarez, 
</t>
  </si>
  <si>
    <t xml:space="preserve">22 de octubre de 2019 a 22 de octubre de 2021
</t>
  </si>
  <si>
    <t>Se acompaña certificado financiero correspondiente al año 2019 aprobados por el Subdepartamento de Supervisión Financiera Nacional .</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</si>
  <si>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</si>
  <si>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</si>
  <si>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Presidente: 
MARCELO EDGARDO GONZALO QUEZADA PULIDO 
Secretaria:
ROSITA HERMINIA TAPIA MOLINA 
Tesorera:
CLAUDIO ANDRES REHBEIN ASTE 
</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</si>
  <si>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</si>
  <si>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</si>
  <si>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</si>
  <si>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</si>
  <si>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</si>
  <si>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</si>
  <si>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 xml:space="preserve">652537501 - 652537502
Fax: 531101
 </t>
  </si>
  <si>
    <t xml:space="preserve">secretaria@corpocas.cl
Correo Marcelo Fuentes García (Secretario General) mfuentes@corpocas.cl 
</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</si>
  <si>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</si>
  <si>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</si>
  <si>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</si>
  <si>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</si>
  <si>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</si>
  <si>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</si>
  <si>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</si>
  <si>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</si>
  <si>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</si>
  <si>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Mandato General:
Presidenta: Victor Hugo Aranguiz Cabrera,
Secretaria Ejecutiva: Marianela Beatriz Apablaza Gómez, 
Para actuar sea en forma conjunta  o sea separada e indistintamente.</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</si>
  <si>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</si>
  <si>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</si>
  <si>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</si>
  <si>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</si>
  <si>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</si>
  <si>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</si>
  <si>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 xml:space="preserve">Peñalolen </t>
  </si>
  <si>
    <t>569 54935716</t>
  </si>
  <si>
    <t>casaenjambrefundacion@gmail.com</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</si>
  <si>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</si>
  <si>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</si>
  <si>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</si>
  <si>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</si>
  <si>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Certificado de Vigencia de Persona Jurídica sin Fines de Lucro, Folio Nº 500350982741, de fecha 17 de octubre de 2020, del Servicio de Registro Civil e Identificación.</t>
  </si>
  <si>
    <t>Desde el 27 de septiembre de 2018 al 27 de septiembre de 2023.
De acuerdo al Certificado de Directorio, Folio N° 500350982756, de fecha 17 de octubre de 2020, del Servicio de Registro Civil e Identificación.</t>
  </si>
  <si>
    <t xml:space="preserve">Se acompaña Certificado Financiero de la Institución, correspondientes al año 2019, los cuales fueron aprobados por  el Sub Departamento de Supervisión Financiera Nacional.
.
</t>
  </si>
  <si>
    <t xml:space="preserve">Gerente General: Delia María Del Gatto Reyes       
Presidente: Fernando Enrique Correa Ríos, 
Representante Legal:  Luis Mario Riquelme Navarro            
Mandataria: Paulina Andrea Herrera Godoy            
</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</si>
  <si>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</si>
  <si>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</si>
  <si>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</si>
  <si>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</si>
  <si>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</si>
  <si>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</si>
  <si>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</si>
  <si>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9-90811686</t>
  </si>
  <si>
    <t>martacoyopay@gmail.com</t>
  </si>
  <si>
    <t>Se acompaña certificado Financiero correspondiente al año 2019 aprobado por USUFI, con fecha de 22 de diciembre de 2020.</t>
  </si>
  <si>
    <t>652-686801</t>
  </si>
  <si>
    <t>info@muniquellon.cl</t>
  </si>
  <si>
    <t xml:space="preserve">Victor Manuel Isla Lutz
</t>
  </si>
  <si>
    <t xml:space="preserve">contacto@vallenar.cl
</t>
  </si>
  <si>
    <t xml:space="preserve">Certificado Nº 417 emitido por Renzo Riffo Lillo, Secretario Municipal de la I. Municipalidad de San Pedro de la Paz, de fecha 18 de noviembre de 2019.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</si>
  <si>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</si>
  <si>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</si>
  <si>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</si>
  <si>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Presidente: Guisella Camila Melillan Gonzalez
Secretaria: Guisella Camila Melillan Gonzalez, 
Tesorero: Jerónimo Alberto Melillan Pinto, </t>
  </si>
  <si>
    <t xml:space="preserve">Presidente: Guisella Camila Melillan González, </t>
  </si>
  <si>
    <t xml:space="preserve">
+56949710560
+56949431067
</t>
  </si>
  <si>
    <t xml:space="preserve">gisella.melillan@mgyda.cl
contacto@mgyda.cl
alberto.meillan@mgyda.cl
</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</si>
  <si>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</si>
  <si>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Del 15 de junio de 2020 al15 de junio de 2021.</t>
  </si>
  <si>
    <t>Del 19 de julio de 2018 al 19 de julio de 2020, de manera que el Directorio se encuentra vencido.
Obs: Se solicitarán antecedentes mediante correo electrónico.</t>
  </si>
  <si>
    <t>Gonzalo Bravo Álvarez,</t>
  </si>
  <si>
    <t>Casilla 197</t>
  </si>
  <si>
    <t>ASOCIACION CRISTIANA DE JOVENES DE ANTOFAGASTA</t>
  </si>
  <si>
    <t>ASOCIACION CRISTIANA DE JOVENES DE VALPARAISO</t>
  </si>
  <si>
    <t>CONGREGACION RELIGIOSOS TERCIARIOS CAPUCHINOS</t>
  </si>
  <si>
    <t>CORPORACION GABRIELA MISTRAL</t>
  </si>
  <si>
    <t>CORP. DESARR.SOC.ASOC.CRIST.DE JOVENES</t>
  </si>
  <si>
    <t>PARROQUIA SAGRADO CORAZON DE JESUS DE CORONEL</t>
  </si>
  <si>
    <t>FUNDACION NACIONAL PARA LA DEFENSA ECOLOGICA DEL MENOR DE EDAD FUNDACION (DEM)</t>
  </si>
  <si>
    <t>CORPORACION DE OPORTUNIDAD Y ACCION SOLIDARIA OPCION</t>
  </si>
  <si>
    <t>CORPORACION DE FORMACION LABORAL AL ADOLESCENTE - CORFAL</t>
  </si>
  <si>
    <t>CORPORACION DE APOYO A LA NINEZ Y JUVENTUD EN RIESGO SOCIAL CORPORACION LLEQUEN</t>
  </si>
  <si>
    <t>MISION EVANGELICA SAN PABLO DE CHILE</t>
  </si>
  <si>
    <t>CORPORACION SERVICIO PAZ Y JUSTICIA - SERPAJ CHILE</t>
  </si>
  <si>
    <t>CORPORACION EDUCACIONAL ABATE MOLINA DE TALCA</t>
  </si>
  <si>
    <t>ORGANIZACION COMUNITARIA FUNCIONAL CENTRO CULTURAL Y EDUCACIONAL ARCADIA</t>
  </si>
  <si>
    <t>CENTRO DE INICIATIVA EMPRESARIAL - CIEM VILLARRICA</t>
  </si>
  <si>
    <t>FUNDACION TIERRA DE ESPERANZA</t>
  </si>
  <si>
    <t>ORGANIZACION NO GUBERNAMENTAL DE DESARROLLO HUMANO O O.N.G. PROYECTA</t>
  </si>
  <si>
    <t>CORPORACION ASOCIACION PRO DERECHOS DE LOS NINOS Y JOVENES - PRODENI</t>
  </si>
  <si>
    <t>FUNDACION SOCIAL NOVO MILLENNIO</t>
  </si>
  <si>
    <t>FUNDACION CRESERES</t>
  </si>
  <si>
    <t>FUNDACION PROYECTO B</t>
  </si>
  <si>
    <t>FUNDACION REINVENTARSE</t>
  </si>
  <si>
    <t>NOMBRE INSTITUCION</t>
  </si>
  <si>
    <t>RUT</t>
  </si>
  <si>
    <t>COYHAIQUE</t>
  </si>
  <si>
    <t>Total general</t>
  </si>
  <si>
    <t>MONTO</t>
  </si>
  <si>
    <t xml:space="preserve">REGIÓN Y COMUNA DONDE LA TRASNFERENCIA DE FONODS PÚBLICOS SE MATERIALIZARÁ </t>
  </si>
  <si>
    <t>RESULTADO DE LOS CONTROLES EFECTIADOS POR LA CGR Y POR OTROS ORGANISMOS FISCALIZADORES</t>
  </si>
  <si>
    <t xml:space="preserve">Indefinida.Se adjunta Certificado de Vigencia de Persona Jurídica sin Fines de Lucro Folio N° 500381156418, 06 de abril de 2021, emitido por el Servicio de Registro Civil e Identificación. </t>
  </si>
  <si>
    <t>Certificado de Antecedentes Financieros correspondientes al año 2020, aprobados por el  Subdepartamento de Supervisión Financiera Nacional.</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</si>
  <si>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t>
  </si>
  <si>
    <t>Certificado de Vigencia de Persona Jurídica sin Fines de Lucro, Folio Nº82157961, de fecha 28 de enero de 2021, del Servicio de Registro Civil e Identificación.</t>
  </si>
  <si>
    <t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t>
  </si>
  <si>
    <t xml:space="preserve">Presidente: 
Andrea Gisela Aste Von Bennewitz, 
Secretario: 
Carmen Gloria Burdiles Cisternas, 
Tesorero: 
Guillermina del Carmen Weber Álvarez, 
 </t>
  </si>
  <si>
    <t>12-09-2018 hasta el 12-09-2023.</t>
  </si>
  <si>
    <t xml:space="preserve">Presidente: 
Andrea Gisela Aste Von Bennewitz
Directora Ejecutiva:
Patricia Rosa Larrea Bosshardt, </t>
  </si>
  <si>
    <t>Freire N°272, comuna de Concepción, Región del Biobío.</t>
  </si>
  <si>
    <t>569 68484738</t>
  </si>
  <si>
    <t>patricialarrea@achnu.cl</t>
  </si>
  <si>
    <t>Antecedentes financieros correspondientes al año 2020, aprobados por el Sub Departamento de Supervisión Financiera Nacional.</t>
  </si>
  <si>
    <t xml:space="preserve">Certificado de vigencia Folio N° 5003722101472 de 19 de febrero de 2021, emitido por 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</si>
  <si>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</si>
  <si>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t>
  </si>
  <si>
    <t xml:space="preserve">29 de marzo de 2019 al 29 de marzo de 2021, según lo que indica Certificado de directorio de persona jurídica sin fines lucro Folio N° 500372101475, de 19 de febrero de 2021, emitido por el Servicio de Registro Civil e Identificación. </t>
  </si>
  <si>
    <t xml:space="preserve">Silvia Andrea Quintanilla Vera
Juan Acuña Montero
</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</si>
  <si>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</si>
  <si>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Corporación de Derecho Privado. Otorgada por Decreto Supremo Nº 761, de fecha 09 de junio de 1992, del Ministerio de Justicia, publicado en el Diario Oficial el día 10 de julio de 1992.</t>
  </si>
  <si>
    <t xml:space="preserve">desde el 07 de abril de 2021 al 07 de abril del 2023.  </t>
  </si>
  <si>
    <t xml:space="preserve"> 42-2426627 y 42-2426628-    Celular: 978072945</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</si>
  <si>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</si>
  <si>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</si>
  <si>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</si>
  <si>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Corporación de Derecho Privado. Reconocimiento como personalidad jurídica educacional, por medio de la Resolución Exenta N° 0083, de noviembre de 2017.</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</si>
  <si>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</si>
  <si>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t>
  </si>
  <si>
    <t>Certificado de Vigencia de Persona Jurídica sin Fines de Lucro, Folio Nº500365854689, de fecha 12 de enero de 2021, del Servicio de Registro Civil e Identificación</t>
  </si>
  <si>
    <t>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t>
  </si>
  <si>
    <t xml:space="preserve">Presidente: 
Raúl Salas Aguilera, 
Tesorero: 
Carlos Rodríguez Villalobos, 
Secretario: 
Jaime Vargas Alcayaga,
</t>
  </si>
  <si>
    <t>04-12-2019 hasta el 04-12-2023.</t>
  </si>
  <si>
    <t>Presidente: 
Raúl Salas Aguilera,</t>
  </si>
  <si>
    <t>Almirante Latorre N°700, comuna de Chañaral, Región de Atacama.</t>
  </si>
  <si>
    <t>569 69484474</t>
  </si>
  <si>
    <t>mcastro@soldeatacamaong.cl</t>
  </si>
  <si>
    <t>Antecedentes financieros correspondientes al año 2020, aprobados por el Sub Departamento de Supervisión Financiera Nacional</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</si>
  <si>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</si>
  <si>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</si>
  <si>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Corporación de Derecho Privado.Decreto Supremo N° 10, de 5 de enero de 1982, del Ministerio de Justicia.</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</si>
  <si>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</si>
  <si>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</si>
  <si>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</si>
  <si>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32-2156239</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</si>
  <si>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</si>
  <si>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Certificado de Vigencia de persona jurídica sin fines de lucro folio N° 500377588219, de fecha 18 de marzo de 2021, emitid por el Servicio de Registro Civil e Identificación.</t>
  </si>
  <si>
    <t xml:space="preserve">Presidente: 
Adelaida del Carmen Escalona Pino, 
Secretario:
María Soledad Basualto González
Tesorera:
Ximena María Rivillo Oróstica
</t>
  </si>
  <si>
    <t>8 de marzo de 2021 al 8 de marzo de 2024</t>
  </si>
  <si>
    <t>Asociación de Derecho Privado. Inscripción N° 309089 con fecha 21 de febrero de 2020</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</si>
  <si>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</si>
  <si>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</si>
  <si>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</si>
  <si>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Fundación de Derecho Privado. Otorgado por Decreto Supremo N° 1234, de 28 de marzo de 2008, del Ministerio de Justicia.</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</si>
  <si>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</si>
  <si>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Corporación de Derecho PrivadoInscripción N° 305986 con fecha 06 de enero de 2020</t>
  </si>
  <si>
    <t>Avenida Irarrázaval N° 2401, oficina 823, Ñuñoa Región Metropolitana.</t>
  </si>
  <si>
    <t>contacto@fundaciondolma.cl 
 rgrez@fundaciondolma.cl</t>
  </si>
  <si>
    <t>Asociación de Derecho privado. Inscripción N° 278933, de fecha 8 de agosto de 2018, del Registro de Personas Jurídicas, del Servicio de Registro Civil e Identificación.</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</si>
  <si>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</si>
  <si>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</si>
  <si>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</si>
  <si>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 xml:space="preserve">Según los Estatutos, los miembros del Directorio deben durar dos años en sus cargos, sin perjuicio de la posibilidad de confirmación sucesiva por parte del Obispo.  </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</si>
  <si>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</si>
  <si>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 xml:space="preserve">De 13 de mayo de 2017 al 13 de mayo de 2021.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</si>
  <si>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</si>
  <si>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</si>
  <si>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</si>
  <si>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500252111385, de 03 de septiembre de 2019.Se acompaña certificado de directorio de Persona Jurídica sin fines de lucro Folio N° 5500375556810, de 09 de marzo de 2021.</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</si>
  <si>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</si>
  <si>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N° 902, de 2 de   octubre de 2020 (Folio 7715)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</si>
  <si>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</si>
  <si>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 xml:space="preserve">Presidente: 
Marina Inés Bustos Pino, 
Vicepresidente:
Evelyn Paola Garrote Jirón, 
Tesorero: 
Rodrigo Alberto Díaz Bustos,
Secretaria: 
Carlos Eduardo Valdivia Espergue, 
</t>
  </si>
  <si>
    <t>01-12-2020 hasta el 01-12-2023.</t>
  </si>
  <si>
    <t>Marina Inés Bustos Pino</t>
  </si>
  <si>
    <t xml:space="preserve">4 Oriente N° 143, Viña del Mar
</t>
  </si>
  <si>
    <t>v</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</si>
  <si>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</si>
  <si>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t>
  </si>
  <si>
    <t>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t>
  </si>
  <si>
    <t>09-11-2019 al 09-11-2023</t>
  </si>
  <si>
    <t>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t>
  </si>
  <si>
    <t xml:space="preserve">Certificado de antecedentes financieros correspondiente al año 2020, aprobados por el Subdepartamento de Supervisión Financiera.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</si>
  <si>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</si>
  <si>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</si>
  <si>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 xml:space="preserve">Carlos Heriberto Gomez Miranda    Subrogante desde el 16-04-21 al 16-05-2021: Iván Alexis Latorre Herrera </t>
  </si>
  <si>
    <t>Aldo Rodrigo Pinuer Solis      Alcaldesa(S): Loreto Cabezas Soto (desde 12-03-2021 al 12-04-2021)</t>
  </si>
  <si>
    <t xml:space="preserve">Pablo Andrés Flores Merino
</t>
  </si>
  <si>
    <t>I. Municipalidad de Lonquimay</t>
  </si>
  <si>
    <t xml:space="preserve">Nibaldo Alegría Alegría </t>
  </si>
  <si>
    <t>Ignacio Carrera Pinto 559, comuna de Lonquimay, Región de la Araucanía.</t>
  </si>
  <si>
    <t>Lonquimay</t>
  </si>
  <si>
    <t>452658736.</t>
  </si>
  <si>
    <t>sacuna@mlonquimay.cl</t>
  </si>
  <si>
    <t>Municipalidad. Constitución Política de la República, artículo 107.</t>
  </si>
  <si>
    <t xml:space="preserve">Carlos Armando Soto Ojeda
</t>
  </si>
  <si>
    <t>César Iván Crot Vargas</t>
  </si>
  <si>
    <t>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t>
  </si>
  <si>
    <t xml:space="preserve">
I. Municipalidad de Quintero.
</t>
  </si>
  <si>
    <t>Bernardo Candía Henríquez, Alcalde.
Luis Alberto Barría Obando, subrogará al Alcalde entre el 16 de abril y el 17 de mayo de 2021.</t>
  </si>
  <si>
    <t>Municipalidad. Constitución Política de la República, art. 107.</t>
  </si>
  <si>
    <t xml:space="preserve">Constitución Política de la República, artículo 112.
Decreto N° 100, de 2005, que fija el texto refundido, coordinado y sistematizado de la Constitución Política de la República de Chile, artículos 115 bis, 116 y 117. </t>
  </si>
  <si>
    <t>D.F.L. Nº 1-19.175, de 2005, del Ministerio del Interior, que fija el texto refundido, coordinado, sistematizado y actualizado de la Ley N° 19.175, Orgánica Constitucional sobre Gobierno y Administración Regional.</t>
  </si>
  <si>
    <t>Rodrigo Felipe Andrés Saavedra Burgos,</t>
  </si>
  <si>
    <t>Arturo Prat N° 384, comuna de Antofagasta, Región de Antofagasta</t>
  </si>
  <si>
    <t>(055) 2461000</t>
  </si>
  <si>
    <t xml:space="preserve">
iantofagasta@interior.gov.cl
</t>
  </si>
  <si>
    <t>Julio Salazar Veloso, 
Luis Elías Jara Martínez, 
Marco Durán Roa, 
(Podrán actuar conjunta o indistintamente).</t>
  </si>
  <si>
    <t xml:space="preserve">Cousiño N°137, comuna de Coronel, Región del Biobío
</t>
  </si>
  <si>
    <t>Teléfonos:  41 2876235 – 41 2871238</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</si>
  <si>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</si>
  <si>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 xml:space="preserve">Calle Prat N° 146, comuna de Curicó, Región del Maule
</t>
  </si>
  <si>
    <t xml:space="preserve">Asociación de Derecho Privado. La personalidad jurídica de la Institución consta en certificado emitido por registro civil e identificacion de fecha 27 de agosto de 2020, folio 500342835354. </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</si>
  <si>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</si>
  <si>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</si>
  <si>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</si>
  <si>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</si>
  <si>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</si>
  <si>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</si>
  <si>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</si>
  <si>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</si>
  <si>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Certificado de Vigencia Folio Nº 500377123734, otorgado el 16 de marzo de 2021, del Servicio de Registro Civil e Identificación.</t>
  </si>
  <si>
    <t>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</si>
  <si>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t>
  </si>
  <si>
    <t>Certificado de Vigencia de Persona Jurídica sin Fines de Lucro, Folio Nº500342254866, otorgado el 24 de agosto de 2020.</t>
  </si>
  <si>
    <t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</si>
  <si>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ISABEL DEL CARMEN CARO ORELLANA 
VICE-PRESIDENTE:
 MARTA VICTORIA YAÑEZ QUEUPUMIL 
SECRETARIO:
 ROMINA CELIA PADILLA VALENZUELA 
TESORERO:
 INGRID DE LA PAZ TORO ARANDA 
DIRECTOR:
 LUIS ANDRES DEMETRIO HOLGUIN MEREGILDO 
</t>
  </si>
  <si>
    <t>23 de diciembre de 2019 al 23 de diciembre de 2022</t>
  </si>
  <si>
    <t xml:space="preserve">ISABEL DEL CARMEN CARO ORELLANA 
</t>
  </si>
  <si>
    <t>Pasaje Santa Francisca N°1120, Santo Tomas, comuna de Peñaflor, región Metropolitana.</t>
  </si>
  <si>
    <t>ongrecordis@gmail.com</t>
  </si>
  <si>
    <t>VILLARRCIA</t>
  </si>
  <si>
    <t>0414, de 26 de febrero de 2021</t>
  </si>
  <si>
    <t>Soledad Bustamante Farías;  SECRETRIA EJECUTIVA (REPRESENTANTE LEGAL)
Raúl Zapata Díaz; PRESIDENTE
Natalia Márquez Aguayo;  VICE PRESIDENTA
Rita Farías Chávez; TESORERA
Andrés Moupoint Álvarez; F760SECRETARIO</t>
  </si>
  <si>
    <t>27 de agosto de 2019-30 de junio de 2021.</t>
  </si>
  <si>
    <t>Soledad Bustamante Farías; SECRETRIA EJECUTIVA (REPRESENTANTE LEGAL)
Raúl Zapata Díaz;  PRESIDENTE</t>
  </si>
  <si>
    <t>Chiloé 4550, San Miguel, Santiago.</t>
  </si>
  <si>
    <t>info@ongcidets.cl</t>
  </si>
  <si>
    <t xml:space="preserve">Juan de Pineda 7580, La Florida, Santiago
</t>
  </si>
  <si>
    <t xml:space="preserve">224000227.
</t>
  </si>
  <si>
    <t>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</si>
  <si>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</si>
  <si>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ONG TU ME AYUDAS A CRECER</t>
  </si>
  <si>
    <t>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t>
  </si>
  <si>
    <t>Certificado de Vigencia extendido por el SRCeI, Folio Nº500367977356, otorgado el 25 de enero de 2021, ello aconteció el 11 de enero de 2018</t>
  </si>
  <si>
    <t>La institución tiene como objetivo principal el desarrollo de acciones acordes con el rol público de atención y cuidado de la niñez y demás fines y objetivos de la Ley N°20.031, teniendo como finalidad ir en ayuda directa de los niños en condiciones vulnerables</t>
  </si>
  <si>
    <t xml:space="preserve">Presidente: 
Alejandro Antonio Carrasco Carrasco
Secretaria:
Karen Lillianett Verdugo Chamorro
Tesorera:
Carolina Alejandra Carrasco Burgos
</t>
  </si>
  <si>
    <t xml:space="preserve">09 de marzo de 2018 al 09 de marzo de 2023. 
</t>
  </si>
  <si>
    <t xml:space="preserve">Alejandro Antonio Carrasco Carrasco
</t>
  </si>
  <si>
    <t>19 Norte C 1033, Sor Teresa de Los Andes, comuna de Talca, región del Maule</t>
  </si>
  <si>
    <t>569 45919008-  982755769</t>
  </si>
  <si>
    <t>contacto@ongtumeayudasacrecer.com</t>
  </si>
  <si>
    <t>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</si>
  <si>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 xml:space="preserve">Institución eclesiastica. Erigida conforme al derecho canónico Bula “Ad Similitudem Hominis”
</t>
  </si>
  <si>
    <t>Institución eclesiastica. Erigida de acuerdo al Derecho Canónico, por  S.S. Pío XI a través de la Constitución Apostólica “Notabiliter Aucto”, de fecha 18 de octubre  de 1925.</t>
  </si>
  <si>
    <t xml:space="preserve">Institución eclesiastica. Erigida conforme al derecho canónico
</t>
  </si>
  <si>
    <t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</si>
  <si>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Institución eclesiastica. Erigido de acuerdo al Derecho Canónico, por Bula de la Santa Sede, de fecha 5 de enero del 2002.</t>
  </si>
  <si>
    <t xml:space="preserve">Institución eclesiastica. Erigida de acuerdo al Derecho Canónico, en la Arquidiócesis de Santiago.
</t>
  </si>
  <si>
    <t xml:space="preserve">. Servicio Público.Otorgado por Decreto Ley N° 2460, de 1979.
</t>
  </si>
  <si>
    <t>Institución eclesiastica.Otorgado por derecho canónico</t>
  </si>
  <si>
    <t>71.965.100-3</t>
  </si>
  <si>
    <t>70.996.300-7</t>
  </si>
  <si>
    <t>Se acompañan Antecedentes financieros del año 2020, aprobados por el Subdepartamento de Supervisión Financiera de la Dirección Nacional.</t>
  </si>
  <si>
    <t xml:space="preserve">Presidente:
Oukate Kpandja. 
Vicepresidente
Bernardo Serrano Spoerer
Secretario
Jaime Solar Beazer. 
Directores
Juan Pablo Rodríguez Court. 
Ernesto Correa Elizalde. 
Matías Mackenna García Huidobro. 
Enrique Aguilar Castro. </t>
  </si>
  <si>
    <t>17 de noviembre de 2020 al 17 de noviembre de 2023.</t>
  </si>
  <si>
    <t>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t>
  </si>
  <si>
    <t xml:space="preserve">Presidenta:
Carol Opazo Espinoza, 
Directora Ejecutiva:
Evelyne Ruth Zwir, </t>
  </si>
  <si>
    <t xml:space="preserve">
I. Municipalidad de María Pinto.
</t>
  </si>
  <si>
    <t>San Ignacio</t>
  </si>
  <si>
    <t>69.140.800-0</t>
  </si>
  <si>
    <t xml:space="preserve">Instituto para el Desarrollo Comunitario IDECO Miguel de Pujadas Vergara. 
</t>
  </si>
  <si>
    <t>Adolfo Andrés Farías Salgado,                            Nicolás Elías Marín Machuca</t>
  </si>
  <si>
    <t>Certificado Financiero 2020, aprobado por el Subdepartamento de Supervisión financiera Nacional.</t>
  </si>
  <si>
    <t>FUNDACION CIUDAD DEL NINO EX CONSEJO DE DEFENSA DEL NINO</t>
  </si>
  <si>
    <t>CORPORACION SOCIAL Y EDUCACIONAL RENASCI</t>
  </si>
  <si>
    <t>VINA DEL MAR</t>
  </si>
  <si>
    <t>ACUMULADO</t>
  </si>
  <si>
    <t>Asociación Comunitá Papa Giovanni XXIII</t>
  </si>
  <si>
    <t>Asociación Chilena de Naciones Unidas Región Del Biobío</t>
  </si>
  <si>
    <t>Asociación Indígena TRAYENCO</t>
  </si>
  <si>
    <t xml:space="preserve">Asociación Trascender </t>
  </si>
  <si>
    <t>Corporación Agencia Adventista de Desarrollo y Recursos Asistenciales (ADRA-CHILE)</t>
  </si>
  <si>
    <t xml:space="preserve">Presidente: 
Aldo Arely Muñoz Perrin, 
Mandato General de Administración y Facultades:
Diego Trincado Araya, 
Aarón Baruc Castillo Rodríguez, </t>
  </si>
  <si>
    <t>Correo: recepcion@aldeasinfantiles.cl Joel.valenzuela@aldeasinfantiles.cl                    Carlos.aracena@aldeasinfantiles.cl Director Nacional de Aldeas Infantiles
Diego.romero@aldeasinfantiles.cl  Jefe de finanzas</t>
  </si>
  <si>
    <t>Certificado de antecedentes financieros correspondientes al año 2020, aprobados por el Subdepartamento de Supervisión Financiera Nacional. (ante notario público)</t>
  </si>
  <si>
    <t>Aldeas Infantiles S.O.S.  -Concepción</t>
  </si>
  <si>
    <t>Aldea de Niños S.O.S. Puerto Varas</t>
  </si>
  <si>
    <t>Aldeas Infantiles S.O.S. Valparaíso</t>
  </si>
  <si>
    <t>Aldeas de Niños S.O.S. de Antofagasta</t>
  </si>
  <si>
    <t xml:space="preserve">Aldeas de Niños S.O.S. </t>
  </si>
  <si>
    <t>Arzobispado de Concepción</t>
  </si>
  <si>
    <t>Asociación Hogar de Niños Arturo Prat</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</si>
  <si>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</si>
  <si>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Certificado de Antecedentes Financieros correspondiente al año 2020, aprobados por el Subdepartamento de Supervisión Financiera Nacional.</t>
  </si>
  <si>
    <t>Asociación Cristiana de Jóvenes de Antofagasta (ACJ Antofagasta)</t>
  </si>
  <si>
    <t>Asociación Cristiana de Jóvenes ACJ de Iquique</t>
  </si>
  <si>
    <t>Asociación Cristiana de Jóvenes de Temuco o YMCA Temuco</t>
  </si>
  <si>
    <t>Asociación Cristiana de Jóvenes de Valparaíso</t>
  </si>
  <si>
    <t>Asociación Protectora de Menores de Arica</t>
  </si>
  <si>
    <t xml:space="preserve">Club de Leones Concepción-Hualpén </t>
  </si>
  <si>
    <t>Compañía de las Hijas de la Caridad de San Vicente de Paul</t>
  </si>
  <si>
    <t xml:space="preserve">Certificado de antecedentes financieros correspondientes al año 2020 aprobados por el Subdepartamento de Supervisión Financiera Nacional </t>
  </si>
  <si>
    <t>Comunidad de Renovación Cristiana de Laja</t>
  </si>
  <si>
    <t>Certificado de Vigencia de persona jurídica sin fines de lucro, Folio N° 500394403291, emitido con fecha 18 de junio de 2021, por el Servicio de Registro Civil e Identificación</t>
  </si>
  <si>
    <t>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t>
  </si>
  <si>
    <t>Antecedentes financieros correspondientes al año 2020, aprobados por el Subdepartamento de Supervisión Financiera</t>
  </si>
  <si>
    <t xml:space="preserve">Congregación  del Amor Misericordioso   </t>
  </si>
  <si>
    <t xml:space="preserve">Congregación  Religiosa de La Sagrada Familia de Urgel </t>
  </si>
  <si>
    <t xml:space="preserve">Congregación del Buen Pastor </t>
  </si>
  <si>
    <t>Indefinida.Certificado C/967/2021, de 07 de julio de 2021, emitido por doña Constanza Reyes Mauret, Vicecanciller del Arzobispado de Santiago.</t>
  </si>
  <si>
    <t>Se remite Certificado de Antecedentes Financieros correspondientes al año 2020, aprobados por el al Subdepartamento de Supervisión Financiera Nacional</t>
  </si>
  <si>
    <t xml:space="preserve">Congregación  Hermanas Carmelitas Teresas de San José </t>
  </si>
  <si>
    <t>Congregación Hermanas de la Providencia</t>
  </si>
  <si>
    <t>Congregación Purísimo Corazón de María</t>
  </si>
  <si>
    <t xml:space="preserve">
Congregación Hermanas Franciscanas Misioneras de Jesús
</t>
  </si>
  <si>
    <t xml:space="preserve">Calle Padre Hurtado Nº 911, Parte Alta, Comuna de Coquimbo, Cuarta Región.
</t>
  </si>
  <si>
    <t>51 - 2 315199
+56 940326716</t>
  </si>
  <si>
    <t>hnaveronicafranciscana@gmail.com
hogar.redes.direccion@gmail.com</t>
  </si>
  <si>
    <t>Se acompaña Certificado de Antecedentes Financieros correspondiente al año 2020, aprobados por el  Subdepartamento de Supervisión Financiera Nacional.</t>
  </si>
  <si>
    <t xml:space="preserve">Congregación Hermanas Hospitalarias del Sacratísimo Corazón de Jesús   </t>
  </si>
  <si>
    <t>Congregación Hermanas Maestras de la  Santa Cruz</t>
  </si>
  <si>
    <t>Congregación Hermanas Terciarias Capuchinas de la Sagrada Familia</t>
  </si>
  <si>
    <t xml:space="preserve">Congregación  Instituto Hijas de María Auxiliadora    </t>
  </si>
  <si>
    <t>Congregación Hijas de San José Protectoras de la Infancia</t>
  </si>
  <si>
    <t>Antecedentes Financiero correspondientes al año 2020, aprobados por el Subdepartamento de Supervisión Financiera Nacional.</t>
  </si>
  <si>
    <t>Congregación Pequeña Obra de la Divina Providencia</t>
  </si>
  <si>
    <t xml:space="preserve">Indefinida. 
Consta en el Certificado C/922/2021, de 23 de junio de 2021, emitido por doña Constanza Reyes Mauret, Vicecanciller del Arzobispado de Santiago. 
</t>
  </si>
  <si>
    <t xml:space="preserve">Consejo:
Superior en Chile
R.P. Teófilo Calvo Pérez, Pasaporte N° PAH449311, R.P. 
Vicario
Gustavo Valencia Aguilera, RUN N° 8.074.724-1
Consejero:
R.P. Giacomo Valenza, RUN N° 14.652.396-K
Ecónomo
R.P. Hno. Juan Alberto Daza jara, RUN: 8.627.490-6
</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</si>
  <si>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</si>
  <si>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XIII (sede central)</t>
  </si>
  <si>
    <t>cerrillos (sede central)</t>
  </si>
  <si>
    <t xml:space="preserve">5570495
Delegación Central: 225570495
Cottolengo Santiago: 225574783
Cottolengo Quintero: 32-29330568
(Cottolengo Rancagua: 72-2230761
</t>
  </si>
  <si>
    <t xml:space="preserve">Delegación Central: teocalper@hotmail.com
Cottolengo Santiago: pfelipefdp@gmail.com
Cottolengo Quintero: pfelipefdp@gmail.com
(Cottolengo Rancagua: aolivares.fdp@gmail.com
</t>
  </si>
  <si>
    <t>Se acompaña Certificado de Antecedentes Financieros, correspondiente al año 2020, aprobado por el Subdepartamento de Supervisión Financiera.</t>
  </si>
  <si>
    <t>15 de diciembre de 2003.</t>
  </si>
  <si>
    <t xml:space="preserve">Congregación Pequeñas Hermanas Misioneras de la Caridad-Don Orione </t>
  </si>
  <si>
    <t>Hna. María Eugenia Linco Linco,
Superiora Provincial: Mónica Aurora Izquierdo Yáñez</t>
  </si>
  <si>
    <t>Se acompaña Certificado de Antecedentes Financieros correspondiente al año 2020, aprobados por el Subdepartamento de Supervisión Financiera Nacional.</t>
  </si>
  <si>
    <t xml:space="preserve">Congregación de Religiosas Adoratrices Esclavas del Santísimo Sacramento y de la Caridad. </t>
  </si>
  <si>
    <t>Indefinida.Certificado C/987/2021, de 12 de julio de 2021, autorizado por doña Constanza Reyes Mauret, Vicecanciller del Arzobispado de Santiago.</t>
  </si>
  <si>
    <t>Certificado de Antecedentes Financieros correspondientes al año 2020, aprobados por el Subdepartamento de Supervisión Financiera Nacional.</t>
  </si>
  <si>
    <t xml:space="preserve">Congregación de las Religiosas Franciscanas Misioneras del Sagrado Corazón  </t>
  </si>
  <si>
    <t>Congregación Religiosas Mercedarias Francesas</t>
  </si>
  <si>
    <t xml:space="preserve">Congregación Religiosas Siervas de María Dolorosa </t>
  </si>
  <si>
    <t>Congregación Religiosos Terciarios Capuchinos de Nuestra Señora de los Dolores</t>
  </si>
  <si>
    <t xml:space="preserve">Barros Arana N° 162, Oficina 101, Concepción, Región del Biobío. 
</t>
  </si>
  <si>
    <t>Teléfonos: 412767056
Celular: +56974305923      Celular Esteban de Jesús González Yepes: +56963411072</t>
  </si>
  <si>
    <t xml:space="preserve">Correos electrónicos: eduardo.gut@gmail.com
                                        paula.quilodran@programasamigo.cl                        admin.centralizada@programasamigo.cl
estebangy1987@amigonianosj.org
</t>
  </si>
  <si>
    <t xml:space="preserve">Certificado de antecedentes financieros, correspondientes al año 2020, aprobados por el Subdepartamento de Supervisión Financiera Nacional. </t>
  </si>
  <si>
    <t>Congregación  Salesiana de Chile</t>
  </si>
  <si>
    <t xml:space="preserve">Congregación Siervas de San José </t>
  </si>
  <si>
    <t>Corporación Acogida</t>
  </si>
  <si>
    <t xml:space="preserve">Presidenta: 
Johanna Valeria Valladares González, 
Secretario: 
Álvaro Manterola Lazcano,          
Tesorero:
Rudiger de Jesús Guzmán Lugo,
Directora:
Olga del Carmen Serey Vidal, </t>
  </si>
  <si>
    <t xml:space="preserve">22 de enero de 2021 al 22 de enero del 2024
</t>
  </si>
  <si>
    <t xml:space="preserve">Presidenta: 
Johanna Valeria Valladares González, </t>
  </si>
  <si>
    <t xml:space="preserve">Antecedentes financieros correspondientes al año 2021, remitidos al Subdepartamento de Supervisión Financiera Nacional para aprobación. 
*Se solicita a la institución, rectificar año 2021 por año 2020, mediante correo electrónico
</t>
  </si>
  <si>
    <t>Corporación Alianzas</t>
  </si>
  <si>
    <t>Corporación Amulen Profesionales</t>
  </si>
  <si>
    <t xml:space="preserve">Certificado de Vigencia de Persona Jurídica sin Fines de Lucro, Folio Nº 500395583010, de 25 de junio de 2021, del Servicio del Registro Civil e Identificación.
</t>
  </si>
  <si>
    <t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t>
  </si>
  <si>
    <t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t>
  </si>
  <si>
    <t xml:space="preserve">Presidente y Mandato Especial de Representante Legal: 
Alex Gonzalo Leal Valverde, 
Mandato Especial de Representante Legal:
Jasmira Maribel Nuñez Alfaro, 
Katherine Elba Andrea Olivares Velásquez, 
</t>
  </si>
  <si>
    <t xml:space="preserve">Larrondo N° 450, comuna de Coquimbo, Región de Coquimbo
</t>
  </si>
  <si>
    <t>51-2-494851
cel:9/96739015</t>
  </si>
  <si>
    <t>Se acompaña certificado financiero, correspondiente al año 2020, aprobados por el Sub Departamento de Supervisión Financiera Nacional.</t>
  </si>
  <si>
    <t>Corporación Asociación Damas Salesianas</t>
  </si>
  <si>
    <t xml:space="preserve">
Corporación Asamblea de Dios Autónoma de Lautaro
</t>
  </si>
  <si>
    <t>Corporación Asociación Chilena de Padres y Amigos de los Autistas Santiago, que también podrá usar la sigla ASPAUT.</t>
  </si>
  <si>
    <t>Certificado de vigencia Folio N° 500396161581, emitido con fecha 30 de junio de 2021, por el Servicio de Registro Civil e Identificación.</t>
  </si>
  <si>
    <t>17 de marzo de 2021 al 17 de marzo de 2023</t>
  </si>
  <si>
    <t>(32)  2694515- - 2686494</t>
  </si>
  <si>
    <t>aspautquintaregion@gmail.com</t>
  </si>
  <si>
    <t>Se acompaña Certificado de Antecedentes Financieros años 2020 aprobados por el Subdepartamento de Supervisión Financiera Nacional.</t>
  </si>
  <si>
    <t>Corporación Asociación Chilena Pro derechos de los Niños y Jóvenes PRODENI.</t>
  </si>
  <si>
    <t xml:space="preserve">Certificado de vigencia de Persona Jurídica sin fines de lucro, Folio N° 500406447929, de 31 de agosto de 2021, del Servicio de Registro Civil e Identificación.  
</t>
  </si>
  <si>
    <t xml:space="preserve">Presidente: Guido Romo Costamaillere, 
Vicepresidenta: Rocío Alorda Zelada, 
Secretaria: María Cecilia Jaramillo Becker, 
Tesorera: María Gracia Casanova Jaramillo, 
Directores: 
Pablo Andrés Cajales Loaiza, 
Patricio Vejar Mercado,                                            Alejandro Varas Barboza, </t>
  </si>
  <si>
    <t>29 de diciembre de 2020 al 29 de diciembre de 2022</t>
  </si>
  <si>
    <t xml:space="preserve">Poderes para que actúen conjunta, separada e indistintamente a nombre de a institución: 
Presidente: Guido Romo Costamaillere,  y,
Directora Ejecutiva: Francis Valverde Mosquera, 
Delegación de Poderes:
Patricia Rosa Larrea Bosshardt,  </t>
  </si>
  <si>
    <t xml:space="preserve">Se acompaña certificado financiero, correspondiente al año 2020, aprobado por el Subdepartamento de Supervisión Financiera Nacional. </t>
  </si>
  <si>
    <t>Corporación Centro Colaborativo para la Salud, Educación Pública y Derechos Sociales.</t>
  </si>
  <si>
    <t>Corporación Centro de Apoyo y Formación Integral Tarapacá CEAFIT.</t>
  </si>
  <si>
    <t>Corporación Centro de Estudios y Atención del Niño y la Mujer-CEANIM</t>
  </si>
  <si>
    <t>Corporación Centro de Iniciativa Empresarial- CIEM Villarrica.</t>
  </si>
  <si>
    <t xml:space="preserve">Certificado de Vigencia de Persona Jurídica Sin Fines de Lucro, Folio N° 500403451439, de 13 de agosto de 2021, del Servicio de Registro Civil e Identificación. </t>
  </si>
  <si>
    <t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t>
  </si>
  <si>
    <t xml:space="preserve">Avenida Pedro de Valdivia Nº 0335, comuna de Villarrica, Novena Región.
</t>
  </si>
  <si>
    <t>452598188
Celular:
Ingrid Prambs: 994302213
Alex Moenen-Locoz: 996438541
Mauricio Gaete: 98570334
Carlos Romero: 985315447
Rodrigo Sandoval:989213536
Marixa Ortega:962270453
David Bascur:96653805
Heraldo Mora: 968236913</t>
  </si>
  <si>
    <t>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t>
  </si>
  <si>
    <t>Corporación Centro para el Desarrollo de la Araucanía -Trafkin</t>
  </si>
  <si>
    <t>Corporación “Chile Derechos Centro de Estudios y Desarrollo Social”, CHILE DERECHOS o CHIDERE.</t>
  </si>
  <si>
    <t xml:space="preserve">Corporación Chilena de Niños y Adultos Extraviados  ¡Ayúdame! </t>
  </si>
  <si>
    <t>Corporación Comunidad Jesús Niño</t>
  </si>
  <si>
    <t>Certificado de vigencia de Personas Jurídicas sin fines de lucro Folio Nº50039706673, de 06 de julio de 2021, del Servicio de Registro Civil e Identificación.</t>
  </si>
  <si>
    <t>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t>
  </si>
  <si>
    <t>Certificado financiero correspondiente al año 2020, aprobados por el Subdepartamento de Supervisión Financiera Nacional.</t>
  </si>
  <si>
    <t>Corporación Comunidad Terapéutica Esperanza</t>
  </si>
  <si>
    <t xml:space="preserve">Certificado de vigencia de persona jurídica sin fines de lucro, folio N° 85423095, emitido por el SRCeI con fecha 08 de julio de 2021.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</si>
  <si>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t>
  </si>
  <si>
    <t>Del 15 de junio de 2021 al 15 de junio de 2023</t>
  </si>
  <si>
    <t>Certificado Financiero, correspondiente al año 2020, aprobados por el Sub Departamento de Supervisión Fiannciera Nacional.</t>
  </si>
  <si>
    <t>Centro de Rehabilitación y Educación Especial de Arica “CREE”</t>
  </si>
  <si>
    <t>“Corporación de Apoyo Integral para el Adulto Mayor” y/o “Corporación Laureles”.</t>
  </si>
  <si>
    <t>Corporación de Apoyo a la Niñez y Juventud en Riesgo Social “Corporación Llequén”.</t>
  </si>
  <si>
    <t>Corporación de Artistas para la Rehabilitación y Reinserción Social a Través del Arte – CoArtRe.</t>
  </si>
  <si>
    <t>Corporación de Asistencia Judicial de la Región del Biobío.</t>
  </si>
  <si>
    <t>Corporación de Asistencia Judicial de las regiones de Arica y Parinacota, Tarapacá y Antofagasta.</t>
  </si>
  <si>
    <t>Corporación de Asistencia Judicial de la Región de Valparaíso.</t>
  </si>
  <si>
    <t>Corporación de Asistencia Judicial de la Región Metropolitana</t>
  </si>
  <si>
    <t>Corporación  de Ayuda a la Familia</t>
  </si>
  <si>
    <t>Certificado de Vigencia de persona jurídica sin fines de lucro, folio N° 500395541683, de 25 de junio de 2021, emitido por el Servicio de Registro Civil e Identificación</t>
  </si>
  <si>
    <t xml:space="preserve">Presidente:
Gastón Francisco José Pinochet Donoso, 
Vice Presidenta:
Carmen Luz Vidal Molina,
Secretario:
Patricio Alexis Villarreal Guajardo, 
Tesorero: 
Ricardo Rivano Vera, 
Director:
Fidel Antonio Aravena Zamudio, </t>
  </si>
  <si>
    <t>De 04 de marzo de 2021 a 04 de marzo de 2023.</t>
  </si>
  <si>
    <t>71 2 235092</t>
  </si>
  <si>
    <t>569 50000481</t>
  </si>
  <si>
    <t xml:space="preserve">Certificado de antecedentes financieros, correspondientes al año 2020, APROBADOS POR El Subdepartamento de Supervisión Financiera Nacional. </t>
  </si>
  <si>
    <t xml:space="preserve">Corporación de Ayuda a la Infancia Casa Montaña </t>
  </si>
  <si>
    <t xml:space="preserve">Antecedentes financieros correspondientes al año 2020, aprobados por el Subdepartamento de Supervisión Financiera Nacional. </t>
  </si>
  <si>
    <t xml:space="preserve">
 Corporación Centro de Estudios para la Educación, El Riesgo Social y el Derecho
</t>
  </si>
  <si>
    <t xml:space="preserve">Corporación de Beneficencia Andalién </t>
  </si>
  <si>
    <t>Corporación de Beneficencia María Ayuda</t>
  </si>
  <si>
    <t>Certificado de vigencia, folio Nº500394910197, de 22 de junio de 2021, del Servicio de Registro Civil e Identificación</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</si>
  <si>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t>
  </si>
  <si>
    <t xml:space="preserve">Certificado financiero correspondiente al año 2020, aprobado por el Subdepartamento de Supervisión Financiera Nacional 
</t>
  </si>
  <si>
    <t>Corporación de Damas Once de Marzo CORDAMAR.</t>
  </si>
  <si>
    <t>Corporación Cultural Social y de Desarrollo SHALOM</t>
  </si>
  <si>
    <t xml:space="preserve">Certificado de vigencia, folio Nº500397509619, de 08 de julio de 2021, del Servicio de Registro Civil e Identificación. 
</t>
  </si>
  <si>
    <t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t>
  </si>
  <si>
    <t>03 de septiembre de 2020 al 03 de septiembre de 2025</t>
  </si>
  <si>
    <t xml:space="preserve">Calle 13 Sur 4 Poniente Nº 519, comuna de Talca, Región del Maule.
7 Oriente N° 3196, Pasaje 21 Norte A, comuna de Talca, Región del Maule
</t>
  </si>
  <si>
    <t>Fono: 71 2 339161
Celular: 98694714</t>
  </si>
  <si>
    <t xml:space="preserve">fundacionshalomchile@gmail.com
hogarshalomtalca@gmail.com </t>
  </si>
  <si>
    <t xml:space="preserve">Certificado Financiero correspondiente al año 2020, aprobado por el Subdepartamento de Supervisión Financiera Nacional. </t>
  </si>
  <si>
    <t>poración de Desarrollo Comunitario y Social CATAMIRA</t>
  </si>
  <si>
    <t>CORPORACIÓN DE DESARROLLO Y EXTENSIÓN SOCIAL CODESS</t>
  </si>
  <si>
    <t>Certificado de vigencia Folio N° 500396832540, de 05 de julio de 2021, emitido por el Servicio de Registro Civil e Identificación</t>
  </si>
  <si>
    <t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t>
  </si>
  <si>
    <t>De fecha 05 de noviembre de 2019 a 05 de noviembre de 2024</t>
  </si>
  <si>
    <t xml:space="preserve">Augusto Raúl Fernández Saa,  
Poder: Presidente: Augusto Raúl Fernandez Saa y Tesorero: Guillermo Arturo Mardones Rivera, quienes representan de forma indistinta a la institución
 </t>
  </si>
  <si>
    <t xml:space="preserve">Antecedentes financieros correspondientes al año 2020, APROBADOS el Sub Depto de Supervisión Financiera Nacional. </t>
  </si>
  <si>
    <t>22 de junio de 2020</t>
  </si>
  <si>
    <t>Corporación de Desarrollo para Niños en Riesgo Social o Corporación Hogar San Vicente de Lo Barnechea</t>
  </si>
  <si>
    <t xml:space="preserve">Certificado de vigencia Folio N° 500394969520, de 322 de junio de 2021, emitido por el Servicio de Registro Civil e Identificación. </t>
  </si>
  <si>
    <t>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t>
  </si>
  <si>
    <t>04 de febrero de 2020 al 04 de febrero de 2022</t>
  </si>
  <si>
    <t xml:space="preserve">Se acompaña certificado financiero año 2020, aprobado por el Sub Departamento de Supervisión Financiera Nacional.
</t>
  </si>
  <si>
    <t>Corporación de Desarrollo de San Pedro.</t>
  </si>
  <si>
    <t>Corporación de Desarrollo Social de la Asociación Cristiana de Jóvenes de Santiago. (ACJ de Santiago)</t>
  </si>
  <si>
    <t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t>
  </si>
  <si>
    <t xml:space="preserve">De 13 de junio de 2019 al 13 de junio de 2022. 
</t>
  </si>
  <si>
    <t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t>
  </si>
  <si>
    <t xml:space="preserve">Corporación de Desarrollo Social y Económico Indígena CODESI </t>
  </si>
  <si>
    <t>Corporación de Desarrollo Social y Educacional Leonardo Da Vinci o CORDES Da Vinci.</t>
  </si>
  <si>
    <t>Corporación de Desarrollo y Acción Social Cristiana Alborada Chile - Corporación Alborada Chile</t>
  </si>
  <si>
    <t xml:space="preserve">
“Corporación de Desarrollo y Acción Social, Cultural y Educacional Arrebol-Chile” o “Corporación Arrebol-Chile” 
</t>
  </si>
  <si>
    <t>Corporación de Desarrollo y Promoción de Niños, Jóvenes y Familias SOFINI.</t>
  </si>
  <si>
    <t xml:space="preserve">Corporación Derechos Iguales </t>
  </si>
  <si>
    <t>Corporación de Desarrollo Social Piwkeyen</t>
  </si>
  <si>
    <t>Corporación de Educación, Rehabilitación, Capacitación, Atención de Menores y Perfeccionamiento ( C.E.R.C.A.P.)</t>
  </si>
  <si>
    <t>Certificado de vigencia de persona jurídica sin fines de lucro, folio Nº 500401095562, de fecha 30 de julio de 2021, del Servicio de Registro Civil e Identificación.</t>
  </si>
  <si>
    <t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t>
  </si>
  <si>
    <t>Certificado financiero firmado ante notario público correspondiente al año 2019 y balance general al 31 de diciembre de 2020, aprobado por el Subdepartamento de Supervisión Financiera Nacional.</t>
  </si>
  <si>
    <t>Corporación de Educación y Desarrollo Popular “El Trampolín”</t>
  </si>
  <si>
    <t>Certificado de directorio de persona jurídica sin fines de lucro, donde consta su vigencia, folio Nº 500393971944, de fecha 16 de junio de 2021, del Servicio de Registro Civil e Identificación.</t>
  </si>
  <si>
    <t>14 de abril de 2021 al 14 de abril de 2022</t>
  </si>
  <si>
    <t xml:space="preserve">La Candelaria Nº 1998,Villa San Luis IV,  comuna de Maipú, Región Metropolitana,  </t>
  </si>
  <si>
    <t>trampolinad1@gmail.com</t>
  </si>
  <si>
    <t xml:space="preserve">Se acompaña certificado financiero, correspondiente al año 2020 y balance general año 2020, aprobado por el Sub Departamento de Supervisión Financiera Nacional. </t>
  </si>
  <si>
    <t xml:space="preserve">Corporación de Emprendimiento Social, Corporación CES.
</t>
  </si>
  <si>
    <t>Corporación de Estudio, Desarrollo y Capacitación  A Todo Sur.</t>
  </si>
  <si>
    <t>Corporación de Formación Laboral al Adolescente- CORFAL.</t>
  </si>
  <si>
    <t xml:space="preserve">Certificado de vigencia, folio Nº500396922889, de 05 de julio de 2021, del Servicio de Registro Civil e Identificación. 
</t>
  </si>
  <si>
    <t>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t>
  </si>
  <si>
    <t>24 de noviembre de 2020 al mes de noviembre del año 2021 (se prórroga directorio vigente hasta la celebración de la próxima Asamblea General Ordinaria de Socios, fijada para el mes de noviembre de 2021 (artículo vigésimo tercero de los Estatutos).</t>
  </si>
  <si>
    <t>Certificado financiero firmado ante notario público correspondiente al año 2020 y balance general consolidado al 31 de diciembre de 2020 aprobados por el Subdepartamento de Supervisión Financiera Nacional.</t>
  </si>
  <si>
    <t>Corporación de Oportunidad y Acción Solidaria OPCIÓN</t>
  </si>
  <si>
    <t xml:space="preserve">Directora Ejecutiva: María Consuelo Contreras Largo
Sub Directora Ejecutiva: Milagros Isabel Neghme Cristi,                                 Podrán actuar conjunta o separadamente.
Presidente: Exequiel González Balbontín, 
Poderes especiales: 
Alejandro Andrés Astorga Arancibia, 
</t>
  </si>
  <si>
    <t>Corporación de Profesionales Asociados Interdisciplinarios - CORPAI</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</si>
  <si>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t>
  </si>
  <si>
    <t xml:space="preserve">Certificado de Vigencia Folio Nº 500393334985, otorgado el 11 de junio de 2021, del Servicio de Registro Civil e Identificación.
</t>
  </si>
  <si>
    <t>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t>
  </si>
  <si>
    <t>04 de diciembre de 2020 al 04 de diciembre de 2023.</t>
  </si>
  <si>
    <t>CORPORACIÓN DE PROFESIONALES PARA EL DESARROLLO REGIONAL IQUIQUE</t>
  </si>
  <si>
    <t>Corporación de Profesionales para la Acción y Promoción Social - CEPAS</t>
  </si>
  <si>
    <t>Corporación de Rehabilitación Club de Leones Cruz del Sur.</t>
  </si>
  <si>
    <t xml:space="preserve">Corporación de Rehabilitación Club de Leones de Coyhaique
</t>
  </si>
  <si>
    <t>Corporación de Rehabilitación de Menores Adictos Amanecer de Calama.</t>
  </si>
  <si>
    <t>Corporación Crecer Mejor (ex Corporación Demos una Oportunidad al Menor- Crédito al Menor)</t>
  </si>
  <si>
    <t>Certificado de vigencia de persona jurídica sin fines de lucro, folio Nº 500401467711, de fecha 02 de agosto de 2021, emitido por el Servicio de Registro Civil e Identificación.</t>
  </si>
  <si>
    <t xml:space="preserve">Presidente: Álvaro Pezoa Bissieres, 
Secretaria: Vivian Nazal Zedan, 
Tesorera: Mº Inés Nilo Guerrero, 
Directores: 
Luis Orellana Covarrubias, 
Jorge Javier Obregón Kuhn, 
Paola Silvana Alvano Contador, 
Sergio Andrés Bianchi Echeñique, </t>
  </si>
  <si>
    <t>28 de abril de 2021 al 28 de abril de 2024.</t>
  </si>
  <si>
    <t>Se acompañan antecedentes financieros, correspondientes al año 2020, aprobados por el  Sub Departamento de Supervisión Financiera Nacional.</t>
  </si>
  <si>
    <t>Corporación Educacional Abate Molina de Talca.</t>
  </si>
  <si>
    <t xml:space="preserve">De 31 de julio de 2020 al 31 de julio de 2022. </t>
  </si>
  <si>
    <t>Se acompaña certificado financiero correspondiente al año 2020, aprobados por el Sub Departamento de Supervisión Financiera Nacional</t>
  </si>
  <si>
    <t>Corporación Educacional Centro de Educación Inclusiva de Adultos Gladys Lazo.</t>
  </si>
  <si>
    <t>Corporación Educacional El Despertar</t>
  </si>
  <si>
    <t>Corporación Educacional Sagrada Familia.</t>
  </si>
  <si>
    <t xml:space="preserve">
Corporación Educacional y Asistencial Hellen Keller
</t>
  </si>
  <si>
    <t>Certificado de vigencia de persona jurídica sin fines de lucro, folio Nº 500395373600, de fecha 24 DE JUNIO DE 2021, del Servicio de Registro Civil e Identificación.</t>
  </si>
  <si>
    <t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t>
  </si>
  <si>
    <t>Se acompaña balance general del año 2020, aprobados por el Sub Departamento de Supervisión Financiera Nacional</t>
  </si>
  <si>
    <t>Corporación Educacional y de Beneficencia Cristo Joven</t>
  </si>
  <si>
    <t xml:space="preserve">Certificado de vigencia, folio Nº 500400217696, de fecha 26 de julio de 2021, del Servicio de Registro Civil e Identificación. </t>
  </si>
  <si>
    <t>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t>
  </si>
  <si>
    <t>De 26 de junio de 2020 al 26 de junio de 2021</t>
  </si>
  <si>
    <t>Se acompaña certificado financiero correspondiente al año 2020 aprobado por el  Sub Departamento de Supervisión Financiera Nacional.</t>
  </si>
  <si>
    <t>Ejército de Salvación.</t>
  </si>
  <si>
    <t>Corporación en Busca de un Cambio</t>
  </si>
  <si>
    <t>Certificado de Vigencia, Folio Nº 500403017845, emitido con fecha 11 de agosto de 2021, por el Servicio de Registro Civil e Identificación.</t>
  </si>
  <si>
    <t>Presidente: Amanda Belén Aceituno Quezada,
Tesorera: Tatiana del pilar Quezada Torres                                          Secretaria: María Constanza Sepúlveda Yáñez</t>
  </si>
  <si>
    <t xml:space="preserve">Se acompaña Certificado Financiero año 2020, aprobados por el Subdepartamento de Supervisión Financiera Nacional.
</t>
  </si>
  <si>
    <t xml:space="preserve">
Corporación Familia de Linares 
</t>
  </si>
  <si>
    <t>Corporación Integral Educativa y Social para el Desarrollo de la Comunidad- (JUEGATELA)</t>
  </si>
  <si>
    <t xml:space="preserve">Certificado de Vigencia, folio Nº 500393598636, de fecha 14 de junio de 2021, del Servicio del Registro Civil e Identificación.
</t>
  </si>
  <si>
    <t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</si>
  <si>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</si>
  <si>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 xml:space="preserve">Antecedentes financieros correspondientes al año 2020,aprobados por el Subdepartamento de Supervisión Financiera
</t>
  </si>
  <si>
    <t xml:space="preserve">Corporación de Investigación y Desarrollo de la Sociedad y las Migraciones Colectivo Sin Fronteras </t>
  </si>
  <si>
    <t>Corporación Futuro Humano</t>
  </si>
  <si>
    <t>Corporación Gabriela Mistral.</t>
  </si>
  <si>
    <t xml:space="preserve">Corporación Hope For Children </t>
  </si>
  <si>
    <t>Corporación Hogar Belén.</t>
  </si>
  <si>
    <t xml:space="preserve">Certificado de vigencia, folio Nº 500394842500, de fecha 22 de junio de 2021, del Servicio de Registro Civil e Identificación.
</t>
  </si>
  <si>
    <t>Presidenta: María Matilde Pozo Álvarez
Vicepresidenta:María Gislaine Etcheverry Correa,
Tesorera: Mónica Zúñiga Chimenti,
Secretaria: Bárbara Carolina Aránguiz Orrego
Certificado de directorio, folio Nº 500394842477, de fecha 22 de junio de 2021, del Servicio de Registro Civil e Identificación.</t>
  </si>
  <si>
    <t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t>
  </si>
  <si>
    <t>Se acompaña certificado financiero, correspondiente al año 2020 aprobado por el Sub Departamento de Supervisión Financiera Nacional.</t>
  </si>
  <si>
    <t>Corporación Hogar de Menores Cardenal José María Caro</t>
  </si>
  <si>
    <t>Certificado de Vigencia folio Nº 500399136862, emitido por el SRCeI, con fecha 19 de julio de 2021.</t>
  </si>
  <si>
    <t>Presidente: Pilar Larraín Undurraga, 
Secretario: Ignacio Correa Munita, 
Tesorero: René Saavedra Contreras, 
Director: Rodrigo Eduardo Medina Gómez 
Director: Luisa Angélica Yevilaf Chancaqueo,</t>
  </si>
  <si>
    <t xml:space="preserve">Se acompaña certificado financiero correspondiente al año 2020, aprobado por el Sub Departamento de Supervisión Financiera Nacional. </t>
  </si>
  <si>
    <t>Corporación u ONG HUGA</t>
  </si>
  <si>
    <t>Corporación CICART</t>
  </si>
  <si>
    <t xml:space="preserve">Corporación de Defensoría Nacional de Derechos Humanos de los Niños, Niñas y Adolescentes con base en género y familia, o Defensoría de los DD.HH. de los Niños. </t>
  </si>
  <si>
    <t>Corporación Juvenil de Atención Infanto-Juvenil La Tribu</t>
  </si>
  <si>
    <t xml:space="preserve">
CORPORACIÓN KUYEN MAPU
</t>
  </si>
  <si>
    <t>Corporación  La Casa del Padre Demetrio</t>
  </si>
  <si>
    <t>Corporación Las Asambleas de Dios de Chile</t>
  </si>
  <si>
    <t>Corporación Luz de Cristo</t>
  </si>
  <si>
    <t xml:space="preserve"> Certificado de vigencia Folio N° 500396809347, de 05 de julio de 2021, emitido por el Servicio de Registro Civil e Identificación. </t>
  </si>
  <si>
    <t xml:space="preserve">Presidente: Enrique Villegas Meza  
Vicepresidente: Javier  Silva González 
Secretario:  Eduardo Rodríguez Molina 
Tesorera: Ximena Cayupil Maliqueo                   Director: Samuel Ladino Alzamora, 
Directora: Victoria Villegas Hernández, 
</t>
  </si>
  <si>
    <t>12 de febrero de 2021 al 12 de febrero de 2024.</t>
  </si>
  <si>
    <t>943455549/989748572/973944043</t>
  </si>
  <si>
    <t>corpluzdecristo@gmail.com</t>
  </si>
  <si>
    <t>Se acompaña Certificado de antecedentes financieros año 2020,APROBADOS POR Sub Departamento de Supervisión Financiera Nacional.</t>
  </si>
  <si>
    <t>Corporación Luz del Mundo.</t>
  </si>
  <si>
    <t>Corporación Ahora (ex Corporación Menores de la Calle Ahora)</t>
  </si>
  <si>
    <t xml:space="preserve">Certificado de vigencia Folio N° 500396514078, de 02 de julio de 2021, emitido por el Servicio de Registro Civil e Identificación.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</si>
  <si>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t>
  </si>
  <si>
    <t>Sector Nilhue s/n, Comuna de Máfil, Región de Los Ríos</t>
  </si>
  <si>
    <t>Máfil</t>
  </si>
  <si>
    <t>residenciaahora@gmail.com
Presidenta y Representante legal: Claudia Bartelsman, Correo-e: claubartelsman@gmail.com
Secretaria: Erika Gesche, correo-e: erikagesche@gmail.com</t>
  </si>
  <si>
    <t>Se acompaña Certificado de antecedentes financieros año 2020, aprobados por el Sub Departamento Supevrisión Financiera Nacional.</t>
  </si>
  <si>
    <t>Corporación Metodista</t>
  </si>
  <si>
    <t>Certificado de Vigencia Folio N° 500404152599, de 17 de agosto de 2021, del Servicio de Registro Civil e Identificación</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</si>
  <si>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t>
  </si>
  <si>
    <t xml:space="preserve">Se acompaña certificado financiero de la Institución, correspondiente a antecedentes del año 2020, aprobado por el Sub Depto Supervisión Financiera. </t>
  </si>
  <si>
    <t>Corporación Misión de María</t>
  </si>
  <si>
    <t>Certificado de Vigencia Folio N° 500395551308, de 25 de junio de 2021, del Servicio de Registro Civil e Identificación.</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</si>
  <si>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</si>
  <si>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06 de mayo de 2021 al 06 de mayo de 2022</t>
  </si>
  <si>
    <t>222276725 – 964839708</t>
  </si>
  <si>
    <t xml:space="preserve">direccion@hogarmisiondemaria.cl
                aporte@hogarmisiondemaria.cl
</t>
  </si>
  <si>
    <t>Corporación Movimiento Anónimo por la Vida “MAV”</t>
  </si>
  <si>
    <t>Corporación Municipal de Castro para la Educación, Salud y Atención al Menor</t>
  </si>
  <si>
    <t>Corporación Municipal de Desarrollo Social de Colina</t>
  </si>
  <si>
    <t xml:space="preserve">Corporación Municipal de Conchalí  de Educación, Salud y Atención de Menores, CORESAM </t>
  </si>
  <si>
    <t>Corporación Municipal de Desarrollo Social de Lampa</t>
  </si>
  <si>
    <t>Corporación Municipal de Desarrollo Social de Cerro Navia</t>
  </si>
  <si>
    <t>Certificado de Vigencia, Folio Nº 500397453004, emitido con fecha 08 de julio de 2021, por el Servicio de Registro Civil e Identificación.</t>
  </si>
  <si>
    <t xml:space="preserve">Presidente: Mauro Elías Tamayo Rozas, 
Secretaria General Subrogante: Inrid Vanesa Soto Morales, 
</t>
  </si>
  <si>
    <t>inrid.soto@cmcerronavia.cl</t>
  </si>
  <si>
    <t>Se acompaña Certificado financiero de la Institución año 2020, aprobado por el Sub Departamento de Supervisión Financiera Nacional.</t>
  </si>
  <si>
    <t xml:space="preserve">Corporación Municipal de Educación, Salud y Atención de Menores de Puente Alto </t>
  </si>
  <si>
    <t>Corporación Municipal de Desarrollo Social de Los Muermos</t>
  </si>
  <si>
    <t>Corporación Municipal de Desarrollo Social de Pudahuel</t>
  </si>
  <si>
    <t xml:space="preserve">Corporación Municipal de Desarrollo Social de San Joaquín
</t>
  </si>
  <si>
    <t xml:space="preserve">
Corporación Municipal de Desarrollo de la comuna de San Vicente de Tagua Tagua.
</t>
  </si>
  <si>
    <t>Corporación Municipal para el Desarrollo Social de Villa Alemana</t>
  </si>
  <si>
    <t>Certificado de Vigencia Folio Nº 500402117827, de 05 de agosto de 2021, del Servicio de Registro Civil e Identificación.</t>
  </si>
  <si>
    <t xml:space="preserve">DIRECTORIO:
Presidente: José Sabat Marcos,  
Secretario: Simón Saavedra Céspedes, 
Tesorero: Rodrigo Oliver Varas, 
Directores:
Rodrigo Torres  Almonacid, 
Rudolf Fernando Kamke Tobar 
De acuerdo a Certificado de directorio Folio Nº 500402117805, de fecha 05 de agosto de 2021, del Servicio de Registro Civil e Identificación
</t>
  </si>
  <si>
    <t>Última renovación de Directorio: 28.11.2011.
Elección Alcalde: 29 de junio de 2021 a 06 de diciembre de 2024.</t>
  </si>
  <si>
    <t xml:space="preserve">Por estatuto, el Presidente es Alcalde: 
Javiera Toledo Muñoz,  
Secretaria General: 
Lilia Ayala Rojas, 
</t>
  </si>
  <si>
    <t>Se acompaña Certificado Financiero del año 2020, aprobados por el Subdepartamento de Supervisión Financiera Nacional.</t>
  </si>
  <si>
    <t xml:space="preserve">Corporación Municipal de Quellón para la Educación, Salud y Atención del Menor </t>
  </si>
  <si>
    <t>Certificado de Vigencia Folio Nº 500395515709, de 25 de junio de 2021, del Servicio de Registro Civil e Identificación.</t>
  </si>
  <si>
    <t>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t>
  </si>
  <si>
    <t xml:space="preserve">Presidente: Mario Rodolfo Gebauer Bringas, 
Gerente General: César José Araos Aguirre,
</t>
  </si>
  <si>
    <t>Se acompaña Certificado de la Institución, correspondiente a antecedentes financieros del año 2020, aprobado por el Sub Departamento de Supervisión Financiera Nacional.</t>
  </si>
  <si>
    <t>Corporación Municipal de Peñalolén Para el Desarrollo Social  CORMUP</t>
  </si>
  <si>
    <t xml:space="preserve">29397000 - 222928745
</t>
  </si>
  <si>
    <t>equipopdcpenalolen@gmail.com</t>
  </si>
  <si>
    <t xml:space="preserve">Corporación Municipal de Punta Arenas para la Educación, Salud y Atención al Menor </t>
  </si>
  <si>
    <t xml:space="preserve">
Corporación Municipal de San Fernando para la Atención de Menores y las Áreas de Educación y Salud.
</t>
  </si>
  <si>
    <t>Corporación Municipal de Educación, Salud, Cultura y Recreación de La Florida-COMUDEF</t>
  </si>
  <si>
    <t>Corporación Municipal de Educación, Cultura y Atención al Menor de Quilpué</t>
  </si>
  <si>
    <t>Corporación Municipal para el Desarrollo Comunal Sol de Atacama</t>
  </si>
  <si>
    <t>Corporación de Trabajo Niño Levántate</t>
  </si>
  <si>
    <t>Corporación Nuestra Ayuda Inspirada en María, también denominada Corporación Naim.</t>
  </si>
  <si>
    <t>Corporación Nuestra Ayuda Inspirada en María-Curicó, también denominada Corporación Naim Curicó.</t>
  </si>
  <si>
    <t xml:space="preserve">Certificado de Vigencia Folio N° 500398514539, de fecha 14 de julio de 2021, del Servicio de Registro Civil e Identificación. 
                                                                                                                                                                                                                                                                                                                                                          </t>
  </si>
  <si>
    <t>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t>
  </si>
  <si>
    <t xml:space="preserve">naimcurico@gmail.com
clopez@cabud.cl
</t>
  </si>
  <si>
    <t>Se acompaña Certificado Financiero de la Institución, correspondiente al año 2020, aprobados por el Subdepartamento de Supervisión Financiera Nacional.</t>
  </si>
  <si>
    <t>Corporación Obra Don Guanella</t>
  </si>
  <si>
    <t>Corporación Obra de María-Madre de la Misericordia</t>
  </si>
  <si>
    <t>Corporación para el Desarrollo de la Cultura y la Educación Personalizada Abierta y Comunitaria “CEPAC”</t>
  </si>
  <si>
    <t xml:space="preserve">Corporación para el Desarrollo Económico y Social </t>
  </si>
  <si>
    <t>Corporación para el Desarrollo Integral de la Provincia de Choapa “Luis Gálvez Olivares” de Illapel - CORPROCH</t>
  </si>
  <si>
    <t>Certificado de Vigencia Folio Nº 500398504671, del Servicio de Registro Civil e Identificación, de fecha 14 de julio de 2021.</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</si>
  <si>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t>
  </si>
  <si>
    <t>Se acompaña Certificado de la Institución correspondiente a antecedentes financieros del año 2020, aprobados por el Sub Departamento de Supervisión Financiera.</t>
  </si>
  <si>
    <t>Corporación para la Atención Integral del Maltrato al menor en la región del Bío-Bío CATIM</t>
  </si>
  <si>
    <t xml:space="preserve">jflores@catim.cl - ralburquenque@catim.cl          corporacion@catim.cl
</t>
  </si>
  <si>
    <t>Corporación para la Equidad, el Derecho y la Justicia Social- CEDEJUS</t>
  </si>
  <si>
    <t>Certificado de Vigencia Folio Nº 500397151361, emitido el 06 de julio de 2021, del Servicio de Registro Civil e Identificación.</t>
  </si>
  <si>
    <t>Antecedentes financieros correspondientes al año 2020, aprobados por el Sub Depto. de Supervisión Financiera Nacional.</t>
  </si>
  <si>
    <t>Corporación para la Nutrición Infantil, CONIN</t>
  </si>
  <si>
    <t xml:space="preserve">Corporación para el Desarrollo de la Salud Mental Familiar - CODESAM </t>
  </si>
  <si>
    <t>Corporación para el Fomento del Desarrollo Comunitario, Educativo, Social y Cultural COFEDUC</t>
  </si>
  <si>
    <t>Corporación para la Orientación, Protección y Rehabilitación del Menor PROMESI</t>
  </si>
  <si>
    <t>Certificado de Vigencia de Persona Jurídica sin Fines de Lucro, folio N° 500397281206, de fecha 07 de julio de 2021, emitido por el Servicio de Registro Civil e Identificación.</t>
  </si>
  <si>
    <t>Directorio elegido con fecha 12 de julio de 2021.</t>
  </si>
  <si>
    <t>Se acompaña Certificado financiero correspondiente al año 2020, aprobado por el Subdepartamento de Supervisión Financiera de la Dirección Nacional.</t>
  </si>
  <si>
    <t>Corporación para la Promoción, el Respeto y la Protección de los Derechos de los niños, niñas, adolescentes, familias y comunidad ANTÜ-KÜYEN</t>
  </si>
  <si>
    <t>Corporación Patagonia Renace.</t>
  </si>
  <si>
    <t>Corporación Privada de Desarrollo Social Epifanía</t>
  </si>
  <si>
    <t>Corporación Privada de Desarrollo Social IX Región, CORPRIX</t>
  </si>
  <si>
    <t>Certificado de Vigencia de persona jurídica sin fines de lucro folio N° 500396972685, de fecha 05 de julio de 2021, emitido por el Servicio de Registro Civil e Identificación.</t>
  </si>
  <si>
    <t>Presidente: 
Ermes Andrade Barría, 
Vice Presidenta: 
María Victoria Gyllen López
Tesorero: 
Iris Chávez Chaparro
-Renuncia de doña Mariana González Cabezas, con fecha 26 de octubre de 2020.</t>
  </si>
  <si>
    <t xml:space="preserve">Arturo Prat N° 350, oficina 404, Ciudad de Temuco
</t>
  </si>
  <si>
    <t>942645681 – 986042080</t>
  </si>
  <si>
    <t>Se acompaña certificado financiero correspondiente al año 2020, aprobado por el Subdepartamento de Supervisión Financiera Nacional.</t>
  </si>
  <si>
    <t>Corporación de Desarrollo Social Juventudes para el Desarrollo y la Producción, JUNDEP</t>
  </si>
  <si>
    <t>Corporación PRODEL</t>
  </si>
  <si>
    <t xml:space="preserve">Certificado de Vigencia folio Nº 500395076352, emitido el 23 de junio de 2021, por el Servicio de Registro Civil e Identificación.
</t>
  </si>
  <si>
    <t>19 de marzo de 2021 al 19 de marzo 2023.</t>
  </si>
  <si>
    <t>Corporación Programa de Atención a Niños y Jóvenes Chasqui</t>
  </si>
  <si>
    <t>Corporación Programa Interdisciplinario de Investigaciones en Educación-PIIE</t>
  </si>
  <si>
    <t>Corporación Programa Poblacional de Servicios La Caleta</t>
  </si>
  <si>
    <t>Corporación Lafken Profesionales</t>
  </si>
  <si>
    <t xml:space="preserve">Certificado de Vigencia Folio Nº 500402075879, de fecha 05 de agosto de 2021, del Servicio de Registro Civil e Identificación
</t>
  </si>
  <si>
    <t>Presidenta: 
Andrea Higuera López
Secretario: 
César Olavarría Hueitao
Tesorero:
Jessica Fariña Gallardo. 
Se acompaña Certificado de Directorio Folio Nº500402075875, de fecha 05 de agosto de 2021, del Servicio de Registro Civil e Identificación</t>
  </si>
  <si>
    <t>De 14-04-2021 al 14-04-2023.
Según Asamblea Ordinaria N° 27, de fecha 14 de abril de 2021, reducida a escritura pública ante Notario Público Titular de Puerto Montt, don Víctor Quiñones Sobarzo, con fecha 23 de abril de 2021.</t>
  </si>
  <si>
    <t xml:space="preserve">Corporación Kaleidos para la Promoción, Defensa y Restitución de los Derechos de la Infancia y Adolescencia </t>
  </si>
  <si>
    <t>27.06.2019</t>
  </si>
  <si>
    <t xml:space="preserve">Corporación “RENACE”.
</t>
  </si>
  <si>
    <t>Corporación Social y Educacional Renasci</t>
  </si>
  <si>
    <t>04-03-2021 al 04-03-2024.</t>
  </si>
  <si>
    <t>Corporación Servicios para el Desarrollo de los Jóvenes SEDEJ</t>
  </si>
  <si>
    <t>Corporación Servicio Paz y Justicia, SERPAJ-CHILE</t>
  </si>
  <si>
    <t>Corporación Siempreviva, por los Derechos y la Diversidad</t>
  </si>
  <si>
    <t>Corporación Tour Marginal</t>
  </si>
  <si>
    <t>Corporación Asociación de Asistencia y Desarrollo de Personas Vulnerables  - UNE</t>
  </si>
  <si>
    <t>Fundación Abogados de los Niños</t>
  </si>
  <si>
    <t xml:space="preserve">
Fundación Aconcagua Mujer
</t>
  </si>
  <si>
    <t>Fundación Anar, Ayuda a Niños y Adolescentes en Riesgo</t>
  </si>
  <si>
    <t>Fundación Asilo de la Infancia de San Ramón Nonato</t>
  </si>
  <si>
    <t xml:space="preserve">
Presidenta: Alejandra Armijo Melis,
Vice-Presidenta: Estela De Lourdes Barraza Castro,
Secretaria: Minimol Chakkalackal Joseph, 
Tesorera: Roxana Gaete Martínez, 
Tesorera: Sor Nilda de Jesus Campos Leiva 
</t>
  </si>
  <si>
    <t xml:space="preserve">Alejandra Armijo Melis, 
Estela De Lourdes Barraza Castro,
</t>
  </si>
  <si>
    <t>Fundación Bautista para Amar</t>
  </si>
  <si>
    <t xml:space="preserve">
Fundación Beata Laura Vicuña. 
</t>
  </si>
  <si>
    <t>Certificado de Vigencia folio N° 500402796278, emitido el 10 de agosto de 2021, por el Servicio de Registro Civil e Identificación.</t>
  </si>
  <si>
    <t>07-08-2020 al 07-08-2024.</t>
  </si>
  <si>
    <t xml:space="preserve">Presidenta: Ximena Oyarzo Mancilla, 
Directora Ejecutiva: 
Claudia Briones Tribiño
</t>
  </si>
  <si>
    <t xml:space="preserve">Avenida Manuel Antonio Matta Nº 784, comuna de Santiago, Región Metropolitana.
</t>
  </si>
  <si>
    <t xml:space="preserve">56-2 9126775                       
+5699555087 </t>
  </si>
  <si>
    <t>Se acompaña Certificado Financiero correspondiente al  año 2020, aprobados por el SubDepartamento de Supervisión Financiera Nacional.</t>
  </si>
  <si>
    <t>Fundación Bernarda Morín</t>
  </si>
  <si>
    <t>Fundación Betzaida</t>
  </si>
  <si>
    <t xml:space="preserve">
Fundación Camina Conmigo
</t>
  </si>
  <si>
    <t>Fundación CAPTIVA</t>
  </si>
  <si>
    <t xml:space="preserve"> Certificado de Vigencia Folio 500400630559, de 28 de julio de 2021, del SRCEI.</t>
  </si>
  <si>
    <t>Presidente: Rodrigo Armando Fernández Briones
Secretario: María Jesus Muñoz Araya
Tesorero: Claudia Vaitiare Castillo Varas
Certificado de Directorio de fecha 28 de julio de 2021, emitido por el SRCI, folio N° 500400630482.</t>
  </si>
  <si>
    <t xml:space="preserve">Se acompaña Certificado Financiero al año 2020, APROBADOS POR USUFI </t>
  </si>
  <si>
    <t>Fundación Cáritas Araucanía</t>
  </si>
  <si>
    <t>Fundación Cáritas Diocesana de Linares</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</si>
  <si>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</si>
  <si>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Último Consejo Directivo: 16 de junio de 2021</t>
  </si>
  <si>
    <t xml:space="preserve">Mandato General: Director Ejecutivo: Judith Ivonne Villagrán Molina, y Humberto Barrera Ruz.
</t>
  </si>
  <si>
    <t>Fundación Cáritas-Temuco</t>
  </si>
  <si>
    <t>Fundación Casa de Caridad Don Orione</t>
  </si>
  <si>
    <t>Fundación Casa Enjambre</t>
  </si>
  <si>
    <t>Fundación Casa Esperanza E.V.</t>
  </si>
  <si>
    <t>Certificado de Vigencia Folio Nº 500396270877, de fecha 01 de julio de 2021, emitido por el Servicio de Registro Civil e Identificación.</t>
  </si>
  <si>
    <t xml:space="preserve">Antecedentes Financieros correspondientes al año 2020, aprobados por el Subdepartamento de Supervisión Financiera de la Dirección Nacional.
</t>
  </si>
  <si>
    <t>Fundación Centro Comunitario Laura Vicuña-CENLAVI</t>
  </si>
  <si>
    <t>Fundación Centro de Educación y Promoción de Acción Solidaria CEPAS</t>
  </si>
  <si>
    <t>Fundación Centro de Promoción y Prevención Bonifacia Rodríguez.</t>
  </si>
  <si>
    <t xml:space="preserve">
Fundación Centro Nacional de la Familia - CENFA
</t>
  </si>
  <si>
    <t>Certificado de Vigencia de persona jurídica sin fines de lucro folio N° 500404643890, de fecha 20 de agosto de 2021, emitido por el Servicio de Registro Civil e Identificación.</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</si>
  <si>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t>
  </si>
  <si>
    <t>Antecedentes Financieros correspondientes al año 2020, aprobados por el Sub Departamento Supervisión Financiera Nacional.</t>
  </si>
  <si>
    <t>Fundación Centro Regional de Asistencia Técnica y Empresarial o Fundación CRATE</t>
  </si>
  <si>
    <t>Fundación Cerro Navia Joven</t>
  </si>
  <si>
    <t xml:space="preserve">
Fundación Chilena de la Adopción
</t>
  </si>
  <si>
    <t>Certificado de vigencia de persona jurídica sin fines de lucro folio 500404226671, emitido por el Servicio de Registro Civil e Identificación, con fecha 18-08-2021.</t>
  </si>
  <si>
    <t>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t>
  </si>
  <si>
    <t xml:space="preserve">24 de junio de 2021 al 24 de junio de 2021.
</t>
  </si>
  <si>
    <t xml:space="preserve">tel 26652139 26652150
Cel 8.5022337 </t>
  </si>
  <si>
    <t xml:space="preserve">Certificado de antecedentes financieros correspondientes al año 2020, aprobados por el Sub Departamento de Supervisión Financiera .
</t>
  </si>
  <si>
    <t>Fundación Ciudad del Niño Ricardo Espinosa</t>
  </si>
  <si>
    <t>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</si>
  <si>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Se acompañan Antecedentes financieros del año 2020, aprobados por el  Subdepartamento de Supervisión  Financiera Nacional.</t>
  </si>
  <si>
    <t xml:space="preserve">16-12-2020 hasta el 16-12-2023.
</t>
  </si>
  <si>
    <t>Presidente: José Pedro Silva Prado
Director Ejecutivo: Edmundo Crespo Pisano
Gerente/Director Administración y Finanzas: Julio Gutiérrez Campos,</t>
  </si>
  <si>
    <t>Fundación CREA EQUIDAD</t>
  </si>
  <si>
    <t>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t>
  </si>
  <si>
    <t>Fundación Creando Futuro</t>
  </si>
  <si>
    <t>Certificado de Vigencia de persona jurídica sin fin de lucro folio Nº 500396313644, de fecha 01 de julio de 2021, emitido por el Servicio de Registro Civil e Identificación.</t>
  </si>
  <si>
    <t xml:space="preserve">Antecedentes Financieros correspondientes al año 2021, pendientes de aprobación por Supervisión Financiera. </t>
  </si>
  <si>
    <t>Fundación Creseres</t>
  </si>
  <si>
    <t>O'higgins 416A comuna de Temuco, región de La Araucanía.</t>
  </si>
  <si>
    <t>Fundación Crispi Lago</t>
  </si>
  <si>
    <t>Fundación Cristiana de Acción Social y Educacional Funcase</t>
  </si>
  <si>
    <t>FUNDACIÓN CRISTOX</t>
  </si>
  <si>
    <t>Fundación Cruzada por Los Niños</t>
  </si>
  <si>
    <t>Fundación COANIL</t>
  </si>
  <si>
    <t>Certificado de Vigencia de persona jurídica sin fines de lucro Folio Nº 500395386540, de 24 de junio de 2021, emitido por el Servicio de Registro Civil e Identificación.</t>
  </si>
  <si>
    <t>Presidente: 
Presidente: 
Felipe Arteaga Manieu, 
Vicepresidente: 
Edgar Witt Gebert
Secretario: 
Luis Lizama Portal
Tesorero: 
Rodrigo Pablo Roa
Directores:
Álvaro Agustín Morales Adaro
Carolina Beatriz Muñoz Guzmán
Sergio Espejo Yaksic</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</si>
  <si>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</si>
  <si>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Se acompaña Certificado de Antecedentes Financieros de la Institución correspondiente al año 2020, aprobados USUFI</t>
  </si>
  <si>
    <t>Fundación Cuidarte Chile</t>
  </si>
  <si>
    <t xml:space="preserve">
Fundación Cultural Para La Reinserción Social ÍTACA
</t>
  </si>
  <si>
    <t>Fundación de Beneficencia Aldea de Niños Cardenal Raúl Silva Henríquez</t>
  </si>
  <si>
    <t>Certificado del Arzobispado de Santiago C/1090/2021, de fecha 10 de agosto de 2021, emitido por el Arzobispado de Santiago.</t>
  </si>
  <si>
    <t>Antecedentes Financieros correspondientes al año 2020, aprobados por el  Sub Departamento de Supervisión Financiera Nacional</t>
  </si>
  <si>
    <t>Fundación de Beneficencia Cristo Vive</t>
  </si>
  <si>
    <t xml:space="preserve">Certificado de Vigencia Folio Nº 500406636126, emitido por el Servicio de Registro Civil e Identificación, con fecha 01 de septiembre de 2021. </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</si>
  <si>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t>
  </si>
  <si>
    <t xml:space="preserve">Presidenta: Irene del Carmen Arias Vielma, 
</t>
  </si>
  <si>
    <t>Se acompaña certificado de antecedentes financieros correspondientes al año 2020, remitido a USUFI.</t>
  </si>
  <si>
    <t>Fundación de Beneficencia El Peregrino</t>
  </si>
  <si>
    <t>Fundación de Beneficencia Hogar de Cristo</t>
  </si>
  <si>
    <t>Certificado de Vigencia Folio Nº 500399136909, emitido por el Servicio de Registro Civil e Identificación con fecha 19 de julio de 2021.</t>
  </si>
  <si>
    <t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t>
  </si>
  <si>
    <t>Dos años de duración.
Fecha nombramiento: 12-11-2020.</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</si>
  <si>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</si>
  <si>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 xml:space="preserve">Certificado de Antecedentes financieros, correspondientes al año 2020, aprobados por  USUFI </t>
  </si>
  <si>
    <t>Fundación de Beneficencia Hogar de Niños San José</t>
  </si>
  <si>
    <t xml:space="preserve">13 de abril de 2021 al 13 de abril de 2024.
</t>
  </si>
  <si>
    <t xml:space="preserve">José Esteban Raúl Ahumada Figueroa, 
Poder de Representación:
María Jesús Egaña Velarde, 
María Dolores González Ramírez, 
Daniel Anthony Panchot Schaefer, 
Directora Ejecutiva: Carola Judith Gana Ahumada,
</t>
  </si>
  <si>
    <t>222273131 – 222273036</t>
  </si>
  <si>
    <t>fundamor@fundamor.cl
e-mdoloresama@hotmail.com
mdolores@fundamor.cl
proyectos@fundamor.cl</t>
  </si>
  <si>
    <t>Fundación de Beneficencia Nuestra Señora de Guadalupe</t>
  </si>
  <si>
    <t>Fundación de Beneficencia Saint Germain</t>
  </si>
  <si>
    <t xml:space="preserve">
Fundación de Beneficencia Sentidos
</t>
  </si>
  <si>
    <t>Certificado de Vigencia folio Nº 500398003125, de fecha 11 de julio de 2021, del Servicio de Registro Civil e Identificación.</t>
  </si>
  <si>
    <t xml:space="preserve">Presidente: 
Marcela Araya Martínez                      
-Vicepresidente 
Mariann Alejandra Davila Coggiola
-Secretario:
Richard Jesús Ron Farías
-Tesorero:
Amaru Andrés Ugaz Ayala
Certificado de Directorio del SRCI, de fecha 11-07-2021, Folio N° 500398003118.F242
</t>
  </si>
  <si>
    <t>Acompaña Certificado Financiero del año 2020,  aprobados por el Subdepartamento de Supervisión Financiera.</t>
  </si>
  <si>
    <t>Fundación Desarrollo Social y Productivo Amautas</t>
  </si>
  <si>
    <t>Fundación de la Esperanza Joven</t>
  </si>
  <si>
    <t xml:space="preserve">
Fundación del Instituto de Capacitación y Especialización Padre Hurtado o Fundación ICEPH
</t>
  </si>
  <si>
    <t xml:space="preserve">Fundación de Prevención de Violencia Infantil PREVIF 
(antes denominada Fundación de Prevención de Violencia Intrafamiliar)
</t>
  </si>
  <si>
    <t>Se acompaña Certificado de Vigencia Folio 500396941815, de fecha 05 de julio de 2021.</t>
  </si>
  <si>
    <t>Presidenta:
Lorena Grez Mauna, 
Secretaria:
Nadezna Lagos Ortiz, 
Tesorero:
Andrés Grez Mauna,
Se acompaña Certificado de Directorio, Folio 500396941804, de fecha 05 de julio de 2021, emitido por el Servicio de Registro Civil e Identificación.</t>
  </si>
  <si>
    <t>De 30 de noviembre de 2020 al 30 de noviembre de 2025</t>
  </si>
  <si>
    <t xml:space="preserve">Presidenta: Lorena Grez Mauna,
Directora Ejecutiva: Rossana Janet Grez Mauna 
</t>
  </si>
  <si>
    <t>Fundación Educacional Buenaventura.</t>
  </si>
  <si>
    <t>Fundación Educacional de Promoción de Viviendas y de Beneficencia Rodelillo-Fundación Rodelillo</t>
  </si>
  <si>
    <t xml:space="preserve">
Fundación Educacional Paihuén.
</t>
  </si>
  <si>
    <t>Fundación Elige</t>
  </si>
  <si>
    <t>Fundación Emerson Moreira</t>
  </si>
  <si>
    <t>Fundación Esperanza</t>
  </si>
  <si>
    <t>Certificado Nº 01/2021, de fecha 03 de febrero de 2021, del Obispado de Punta Arenas.</t>
  </si>
  <si>
    <t xml:space="preserve"> Última elección (ratificación) es de fecha 17 de marzo de 2021.</t>
  </si>
  <si>
    <t xml:space="preserve">Certificado de antecedentes financieros del año 2020, aprobados por el Subdepartamento de Supervisión Financiera.
</t>
  </si>
  <si>
    <t>Fundación Estudio para un Hermano EDUCERE</t>
  </si>
  <si>
    <t>Fundación Familia Nazareth</t>
  </si>
  <si>
    <t xml:space="preserve">Fundación Gabriel &amp; Mary Mustakis </t>
  </si>
  <si>
    <t>FUNDACIÓN GENERACIÓN FORTALEZA</t>
  </si>
  <si>
    <t xml:space="preserve">Fundación Marista por la Solidaridad Gesta </t>
  </si>
  <si>
    <t>Fundación Granja Educativa Terapéutica Caracol</t>
  </si>
  <si>
    <t>Fundación Grupo Norte Chile</t>
  </si>
  <si>
    <t>Fundación Guadalupe Acoge</t>
  </si>
  <si>
    <t>Certificado de Vigencia de Persona Jurídica sin Fines de Lucro, Folio N° 500401777792, emitido por el Servicio de Registro Civil e Identificación, con fecha 04 de agosto de 2021.</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</si>
  <si>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t>
  </si>
  <si>
    <t>Antecedentes financieros correspondientes al año 2020 aprobados por el Sub Departamento de Supervisión Financiera Nacional.</t>
  </si>
  <si>
    <t>Fundación Hábitos</t>
  </si>
  <si>
    <t>Fundación Hogares de Menores La Promesa</t>
  </si>
  <si>
    <t>Fundación Hogar Esperanza</t>
  </si>
  <si>
    <t>Fundacion hogar de menores de belén</t>
  </si>
  <si>
    <t xml:space="preserve">Fundación Hogar de Niñas Las Creches. </t>
  </si>
  <si>
    <t>Fundación Hogar de Niñitas María Goretti</t>
  </si>
  <si>
    <t>Fundación Hogar Infantil Club de Leones de Talca</t>
  </si>
  <si>
    <t>Fundación Hogar Luterano de Valdivia</t>
  </si>
  <si>
    <t>Fundación Hogares de Menores Verbo Divino</t>
  </si>
  <si>
    <t>Certificado de Vigencia folio Nº 500396882015, de fecha 05 de julio de 2021, del Servicio de Registro Civil e Identificación.</t>
  </si>
  <si>
    <t>Certificado financiero correspondiente al año 2020, aprobados por por el Subdepartamento de Supervisión Financiera Nacional.</t>
  </si>
  <si>
    <t>Fundación Huerquehue</t>
  </si>
  <si>
    <t>Fundación IMSA Creando Lazos</t>
  </si>
  <si>
    <t>Fundación Integral de la Familia -  FIDEF</t>
  </si>
  <si>
    <t>Fundación Integrando Niños con un Toque de Luz</t>
  </si>
  <si>
    <t xml:space="preserve">Fundación Padre Alceste Piergiovanni o Fundación Instituto Chileno de Colonias, Campamentos y Hogares de Menores*.
</t>
  </si>
  <si>
    <t>Fundación Instituto de Educación Popular IEP</t>
  </si>
  <si>
    <t xml:space="preserve">Certificado de Vigencia SOC/163/2021, de fecha 13 de julio de 2021, del Obispado de Copiapó.
</t>
  </si>
  <si>
    <t xml:space="preserve">Calle O’Higgins Nº 555, depto. 1 y 2, comuna de Copiapó, Región de Atacama.
</t>
  </si>
  <si>
    <t>Se acompaña certificado financiero correspondiente al 2020 aprobados por el Subdepartamento de Supervisión Financiera</t>
  </si>
  <si>
    <t>Fundación Jardín Centro Infantil Nuestra Señora de La Victoria</t>
  </si>
  <si>
    <t xml:space="preserve">
Fundación Juan Enrique Pestalozzi. 
</t>
  </si>
  <si>
    <t xml:space="preserve">Fundación Juan XXIII
</t>
  </si>
  <si>
    <t>Fundación Koinomadelfia</t>
  </si>
  <si>
    <t xml:space="preserve">Antecedentes financieros correspondientes al año 2020, aprobados por el Subdepartamento de Supervisión Financiera  </t>
  </si>
  <si>
    <t xml:space="preserve">Fundación La Familia de María </t>
  </si>
  <si>
    <t xml:space="preserve">
Fundación La Frontera
</t>
  </si>
  <si>
    <t xml:space="preserve">Certificado de Vigencia, folio Nº 500396835453, de fecha 05 de julio de 2021, emitido por el Servicio de Registro Civil e Identificación.
</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</si>
  <si>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t>
  </si>
  <si>
    <t xml:space="preserve">El Bosque N° 620, ciudad de Temuco, Región de la Araucanía.
</t>
  </si>
  <si>
    <t>direccionejecutiva@fundacionlafrontera.cl
eleal@fundacionlafrontera.cl
ecastro@fundacionlafrontera.cl
aborquez@uct.cl</t>
  </si>
  <si>
    <t xml:space="preserve">Se acompaña certificado de antecedentes financieros, correspondiente al 2020, aprobado por el   Subdepartamento de Supervisión Financiera 
</t>
  </si>
  <si>
    <t xml:space="preserve">Fundación Laura Vicuña
</t>
  </si>
  <si>
    <t>Fundación León Bloy para la Promoción Integral de la Familia</t>
  </si>
  <si>
    <t xml:space="preserve">Certificado de Vigencia, folio Nº 500395976348, de 29 de junio de 2021, emitido por el Servicio de Registro Civil e Identificación.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</si>
  <si>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</si>
  <si>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(02) 6385219</t>
  </si>
  <si>
    <t xml:space="preserve">Certificado Financiero correspondiente al año 2020, aprobados por el Subdepartamento de Supervisión Financiera. </t>
  </si>
  <si>
    <t>Fundación Logrando la Felicidad para Rapa Nui</t>
  </si>
  <si>
    <t xml:space="preserve">
Fundación Madre Josefa Fernández Concha- Una Madre para Chile. 
</t>
  </si>
  <si>
    <t>Fundación MADRE VICTORIA</t>
  </si>
  <si>
    <t xml:space="preserve">
Fundación  María de la Luz Zañartu
</t>
  </si>
  <si>
    <t xml:space="preserve">Certificado de Vigencia folio Nº 500401914204, de fecha 04-08-2021, emitido por el Servicio de Registro Civil e Identificación. </t>
  </si>
  <si>
    <t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t>
  </si>
  <si>
    <t>984991231 y red fija 224731095</t>
  </si>
  <si>
    <t xml:space="preserve">
Fundación Maria Dignifica
</t>
  </si>
  <si>
    <t>Fundación Más Familias</t>
  </si>
  <si>
    <t>Asociación de Derecho Privado. (N° de inscripción : 291152, de fecha 25-06-2019)</t>
  </si>
  <si>
    <t>Certificado de Vigencia de fecha 11 de enero de 2021, otorgado por el Registro Civil e Identificación Folio N° 81727982.</t>
  </si>
  <si>
    <t>Promover el desarrollo integral de individuos, grupos y comunidades en situación de riesgo biosicosocial a través de acciones de ayuda que impliquen metodologías de caso, grupo y comunidad</t>
  </si>
  <si>
    <t xml:space="preserve">PRESIDENTE: ALFONSO ENRIQUE CONTRERAS ORELLANA; RUN: 9.465.717-2.
SECRETARIA: CARMEN GLORIA BUSTOS VERA; RUN: 11.568.412-4.
TESORERA: YESSICA DEL CARMEN MONTERO FIERRO; RUN: 10.472.871-5.
</t>
  </si>
  <si>
    <t>07 de mayo de 2019</t>
  </si>
  <si>
    <t>ALFONSO ENRIQUE CONTRERAS ORELLANA,Articulo 15 Estatuto.</t>
  </si>
  <si>
    <t>Puelma 736, comuna de San Carlos, Región del Ñuble</t>
  </si>
  <si>
    <t>masfamiliasfundacion@gmail.com</t>
  </si>
  <si>
    <t xml:space="preserve">Fundación Mi Casa </t>
  </si>
  <si>
    <t xml:space="preserve">Certificado de Vigencia extendido por el SRCeI, folio Nº 
500395957973, de fecha 29 de junio de 2021.
</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</si>
  <si>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t>
  </si>
  <si>
    <t>Se acompaña certificado financiero correspondiente al año 2020, aprobados por el Subdepartamento de Supervisión Financiera Nacional.</t>
  </si>
  <si>
    <t xml:space="preserve">Fundación Mi Hogar de Cauquenes
</t>
  </si>
  <si>
    <t>Fundación Mi Hogar- Mi Familia</t>
  </si>
  <si>
    <t>Certificado de Vigencia Folio Nº 500396512468, de fecha 02 de julio de 2021, del Servicio de Registro Civil e Identificación.</t>
  </si>
  <si>
    <t>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t>
  </si>
  <si>
    <t xml:space="preserve">Fundación Miguel Kast Rist </t>
  </si>
  <si>
    <t xml:space="preserve">
Fundación Mis Amigos
</t>
  </si>
  <si>
    <t>Fundación MOREAU o FUNDAMOR</t>
  </si>
  <si>
    <t>Fundación Nacional para la Defensa Ecológica del Menor de Edad-Fundación DEM</t>
  </si>
  <si>
    <t>01 año. Último Directorio data de fecha 01 de julio de 2021.</t>
  </si>
  <si>
    <t xml:space="preserve">Daniela Yáñez Meneses, 
Juan Eduardo Parry Morabec, (Desde el día 02 agosto de 2021)
Carla Polanco Mercado, 
</t>
  </si>
  <si>
    <t>directorio@fundaciondem.cl
juan.parry@fundaciondem.cl
coordinacionejecutiva@fundaciondem.cl
administracioncentral@fundaciondem.cl</t>
  </si>
  <si>
    <t>Fundación Nacional para la Superación de la Pobreza</t>
  </si>
  <si>
    <t>Fundación Niño Dios de Malloco</t>
  </si>
  <si>
    <t>Fundación Niño y Patria</t>
  </si>
  <si>
    <t xml:space="preserve">Certificado de directorio de persona jurídica, folio N° 500397327428, de fecha 7 de julio de 2021, emitido por el Servicio de Registro Civil e Identificación. </t>
  </si>
  <si>
    <t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t>
  </si>
  <si>
    <t>10 de marzo de 2021 al 10 de marzo de 2025</t>
  </si>
  <si>
    <t xml:space="preserve">Erica Marianela Ponce Figueroa, </t>
  </si>
  <si>
    <t>Se  acompaña certificado de antecedentes financieros correspondiente al año 2020, aprobados por el  Subdepartamento de Supervisión Financiera Nacional.</t>
  </si>
  <si>
    <t>Fundación Niño Patrimonio</t>
  </si>
  <si>
    <t>Fundación Niños en la Huella</t>
  </si>
  <si>
    <t>Fundación Nuestra Señora de la Esperanza</t>
  </si>
  <si>
    <t xml:space="preserve">Certificado de Vigencia de Directorio, Folio Nº85710000, emitido con fecha 23 de julio de 2021,por el Servicio de Registro Civil e Identificación.
</t>
  </si>
  <si>
    <t>Presidente
Juan Luis Del Pino Riesco, 
Secretario
Loreto Elisa Olate Gallardo, 
Tesorero
Ramona Edecia Vilches Lagos,</t>
  </si>
  <si>
    <t xml:space="preserve">residenciaesperanzachillan@gmail.com / jldelpino@gmail.com </t>
  </si>
  <si>
    <t>Se acompaña Certificado Financiero año 2020, aprobados por el Subdepartamento de Supervisión Financiera Nacional.</t>
  </si>
  <si>
    <t xml:space="preserve">
Fundación Educacional Súmate Padre Álvaro Lavín o Fundación Educacional Súmate
</t>
  </si>
  <si>
    <t xml:space="preserve">Certificado de Vigencia, folio 500399768033, de fecha 22 de JULIO de 2021 del Servicio de Registro Civil e Identificación.
</t>
  </si>
  <si>
    <t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</si>
  <si>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 xml:space="preserve">Presidente:
Mario Santiago Manríquez Santa Cruz, 
Director Ejecutivo:
Benjamín Rodríguez Larraín, 
Secretario: 
Eduardo Sergio Silva Donoso, 
Javiera Errázuriz Dell´Oro
</t>
  </si>
  <si>
    <t xml:space="preserve">Certificado de Antecedentes Financieros del año 2020 aprobados por el Sub Departamento Supervisión Financiera
</t>
  </si>
  <si>
    <t xml:space="preserve">Fundación Paicaví </t>
  </si>
  <si>
    <t xml:space="preserve">Certificado de Antecedentes Financieros del año 2020, aprobados por el Subdepartamento de Supervisión Nacional. </t>
  </si>
  <si>
    <t xml:space="preserve">Fundación para la Acción Social </t>
  </si>
  <si>
    <t>Fundación para la Infancia de Coquimbo</t>
  </si>
  <si>
    <t>Certificado de Vigencia Folio Nº 500395322859, emitido con fecha 24 de junio de 2021, por parte del  Servicio de Registro Civil e Identificación.</t>
  </si>
  <si>
    <t>Antecedentes financieros correspondientes al año 2020, remitidos al Sub Depto. de Supervisión Financiera Nacional para su aprobación, a través de correo electrónico de 06 de julio de 2021</t>
  </si>
  <si>
    <t>Fundación para la Infancia inclusivamente</t>
  </si>
  <si>
    <t>Fundación para la Promoción y el Cuidado de la Salud Mental, la Calidad de Vida y la Felicidad, pudiendo usar indistintamente el nombre de Fundación Vínculos.</t>
  </si>
  <si>
    <t>Fundación para el Crecimiento Humano FUCREHU.</t>
  </si>
  <si>
    <t>Fundación para el Desarrollo Integral de las Personas Horizonte</t>
  </si>
  <si>
    <t>Asocaciación de Derecho Privado. (N° de inscripción : 317704, de fecha 26-04-2021)</t>
  </si>
  <si>
    <t>Certificado de Vigencia de fecha 05 de julio de 2021, otorgado por el Registro Civil e Identificación Folio N° 500396798264.</t>
  </si>
  <si>
    <t>Contribuir al desarrollo integral de las personas y su calidad de vida a través de la asistencia biopsicosocial, la educación e investigación, en beneficio del desarrollo y el progreso humano</t>
  </si>
  <si>
    <t xml:space="preserve">PRESIDENTE: JAIME MUÑOZ INSUNZA; 
VICEPRESIDENTA: PAULINA CELEDON PLAZA;
SECRETARIA: ANA MUJICA LOPEZ; 
TESORERO: JUAN MORENO SAAVEDRA; </t>
  </si>
  <si>
    <t>05-03-2021.</t>
  </si>
  <si>
    <t>JAIME MUÑOZ INSUNZA</t>
  </si>
  <si>
    <t>Manuel Plaza N° 2928, depto. 51, comuna de Iquique, Región de Tarapacá</t>
  </si>
  <si>
    <t>572723914.</t>
  </si>
  <si>
    <t>fundacionhorizonteiquique@gmail.com</t>
  </si>
  <si>
    <t>Antecedes financieros del año 2020, aprobados por USUFI.</t>
  </si>
  <si>
    <t xml:space="preserve">
Fundación Paréntesis
</t>
  </si>
  <si>
    <t>Fundación Pares</t>
  </si>
  <si>
    <t xml:space="preserve">Directorio 
Presidenta: Camila Belén Rivera Gómez, 
Directora: Camila Alejandra Cordero Valenzuela,
Tesorera: Valeska Andrea Vergara Baygorria, 
Secretario: Christian Luis Menares Papagallo,
</t>
  </si>
  <si>
    <t>De acuerdo a Estatutos Directorio definitivo dura 2 años</t>
  </si>
  <si>
    <t>Inicio 15 de mayo de 2021 hasta el 15 de mayo de 2023</t>
  </si>
  <si>
    <t>Camila Rivera Gómez</t>
  </si>
  <si>
    <t>Certificado Financiero 2020, aprobados por el Subdepartamento de Supervisión financiera.</t>
  </si>
  <si>
    <t>Fundación Paternitas</t>
  </si>
  <si>
    <t>Indefinida. Con fecha 23 de junio de 2021, se extiende un certificado  C/923/2021 emanado del Arzobispado de Santiago que describe la conformación del actual Directorio.</t>
  </si>
  <si>
    <t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t>
  </si>
  <si>
    <t>Certificado Financiero correspondiente al año 2020, remitido al Subdepartamento de Supervisión Financiera.</t>
  </si>
  <si>
    <t>Fundación Patronato de los Sagrados Corazones de Valparaíso</t>
  </si>
  <si>
    <t xml:space="preserve">Certificado de vigencia de persona jurídica sin fines de lucro, folio 500396675594, de fecha 08 de julio de 2021, emitido por el Servicio de de Registro Civil e Identificación.
</t>
  </si>
  <si>
    <t xml:space="preserve">Presidente: 
Carlos Ernesto Celedón Riquelme
Vicepresidente: 
Sergio Manuel Reyes Cajas
Secretario:
Mónica Isabel Cortez Muñoz
Directores:
Mónica Isabel Cortez Muñoz
Sergio Manuel Reyes Cajas
Mario Soto Medel, 
Claudio Ansaldo Moggia, </t>
  </si>
  <si>
    <t>Desde el 11 de mayo de 2021 al 11 de mayo de 2023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</si>
  <si>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</si>
  <si>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laviles@patronatosscc.cl
Emoyano@patronatosscc.cl
secretaria@patronatosscc.cl</t>
  </si>
  <si>
    <t xml:space="preserve">Se acompaña Certificado Financiero correspondiente al año 2020 aprobado por el Sub Departamento de Supervisión Financiera Nacional.
</t>
  </si>
  <si>
    <t>Fundación Paula Jaraquemada Alquízar</t>
  </si>
  <si>
    <t>Certificado de Vigencia, folio Nº 500395081620, emitido por el SRCeI con fecha 23 de junio de 2021.</t>
  </si>
  <si>
    <t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t>
  </si>
  <si>
    <t>Se acompaña certificado financiero correspondiente al año 2020 aprobados por USUFI</t>
  </si>
  <si>
    <t>Fundación Pedro Aguirre Cerda</t>
  </si>
  <si>
    <t>Fundación por un Mundo Mejor</t>
  </si>
  <si>
    <t xml:space="preserve">Certificado de Vigencia inscripción Nº193193 de fecha 26 de febrero de 2015. Folio N° 500394911938 emitido por el Servicio de Registro Civil e Identificación, de fecha 22 de junio de 2021.
</t>
  </si>
  <si>
    <t>Nombramiento 03 de agosto de 2020 y cesación 03 de agosto de 2025.</t>
  </si>
  <si>
    <t xml:space="preserve">Antecedentes financieros correspondientes al año 2020, remitido para aprobación del Sub Depto. de Supervisión Financiera Nacional. </t>
  </si>
  <si>
    <t>FUNDACIÓN PROACOGIDA</t>
  </si>
  <si>
    <t>Certificado de Vigencia de Persona Jurídica sin Fines de Lucro, Folio Nº 500395474238, de fecha 25 de junio de 2021, del Servicio de Registro Civil e Identificación.</t>
  </si>
  <si>
    <t xml:space="preserve">Antecedentes financieros correspondientes al año 2020, remitidos para aprobación del Sub Departamento de Supervisión Financiera Nacional. </t>
  </si>
  <si>
    <t xml:space="preserve">
FUNDACIÓN PROYECTO B. 
</t>
  </si>
  <si>
    <t xml:space="preserve">Calle Andres de Fuenzalida N° 22, 
comuna de Providencia, Región Metropolitana..
</t>
  </si>
  <si>
    <t>562 228647320</t>
  </si>
  <si>
    <t>Fundación Pura Vida</t>
  </si>
  <si>
    <t xml:space="preserve">Painequilla N° 5057, Valle Volcane, Puerto Montt.
</t>
  </si>
  <si>
    <t>Fundación Refugio de Cristo</t>
  </si>
  <si>
    <t>Certificado de Vigencia de Persona Jurídica sin fines de lucro folio 500394944764, de fecha 22-06-2021, emitido por el Servicio de Registro Civil e Identificación</t>
  </si>
  <si>
    <t xml:space="preserve">Certificado financiero correspondiente al año 2020 APROBADOS POR EL  Subdepartamento de Supervisión Financiero. </t>
  </si>
  <si>
    <t>Fundación Reencuadre</t>
  </si>
  <si>
    <t xml:space="preserve">Fundación Reencuentro </t>
  </si>
  <si>
    <t xml:space="preserve">
Fundación Regazo
</t>
  </si>
  <si>
    <t xml:space="preserve">Fundación Reinventarse </t>
  </si>
  <si>
    <t>Fundación Repuyen</t>
  </si>
  <si>
    <t>Fundación Ruperto Lecaros Izquierdo</t>
  </si>
  <si>
    <t>Fundación Sagrada Familia</t>
  </si>
  <si>
    <t xml:space="preserve">Fundación San Pedro Armengol </t>
  </si>
  <si>
    <t xml:space="preserve">Fundación San José para la Adopción Familiar Cristiana </t>
  </si>
  <si>
    <t>Certificado de vigencia de personalidad jurídica canónica N° C/966/2021, de 06 de julio de 2021 del Arzobispado de Santiago.</t>
  </si>
  <si>
    <t>Fundación Sentido</t>
  </si>
  <si>
    <t xml:space="preserve">
FUNDACIÓN SINERGIA SOCIAL 
</t>
  </si>
  <si>
    <t xml:space="preserve">
Fundación Sociedad San Vicente de Paul
</t>
  </si>
  <si>
    <t>Fundación Social, Educacional y Cultural CIFAN</t>
  </si>
  <si>
    <t>Fundación Social Novo Millennio</t>
  </si>
  <si>
    <t xml:space="preserve">Se acompaña Certificado Financiero, correspondiente al año 2020, remitidos para aprobación del Sub Depto. de Supervisión Financiera Nacional.
</t>
  </si>
  <si>
    <t>Fundación Sotto Il Monte</t>
  </si>
  <si>
    <t xml:space="preserve">
Fundación Tabor.
</t>
  </si>
  <si>
    <t>Certificado de Vigencia, folio Nº 500370879168, emitido por el SRCeI con fecha 12 de febrero de 2021.</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</si>
  <si>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</si>
  <si>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15 de marzo de 2021 al 15 de marzo del año 2023</t>
  </si>
  <si>
    <t>Antecedentes Financieros correspondientes al año 2020, aprobados por el Subdepartamento de Supervisión Financiera de la Dirección Nacional.</t>
  </si>
  <si>
    <t>Certificado de Vigencia, folio 500395836985, de fecha 29 de junio de 2021, emitido por el Servicio de Registro Civil e Identificación.</t>
  </si>
  <si>
    <t xml:space="preserve">Presidente: 
Guillermo Alfonso Montecinos Rojas
Vicepresidente:
Hernán Luis Quezada Olivares
Tesorera:
Pollete Franchesca Garrote Jirón
Secretario:
Absalón Pedro Opazo Lazcano
Consta en certificado de directorio de persona jurídica, folio 500395836827, de fecha 29 de junio de 2021, emitido por el Servicio de Registro Civil e Identificación.
</t>
  </si>
  <si>
    <t>20 de enero de 2021 hasta el 20 de enero de 2024.</t>
  </si>
  <si>
    <t>Fundación Tierra de Esperanza</t>
  </si>
  <si>
    <t>Nombramiento 12 de diciembre de 2019 y cesación 12 de diciembre de 2022.</t>
  </si>
  <si>
    <t>Certificado de Vigencia folio Nº 500403752958, de fecha 16 de agosto de 2021, del Servicio de Registro Civil e Identificación.</t>
  </si>
  <si>
    <t>Presidente: 
Jorge Osvaldo Ormeño Fuenzalida
Secretaria:
Maria Luisa España L´Feubre 
Tesorero:
Mauricio Anibal Mateluna Rodríguez
Certificado de directorio de persona jurídica folio Nº 500403751649, de fecha 16 de agosto de 2021, del Servicio de Registro Civil e Identificación.</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</si>
  <si>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</si>
  <si>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 xml:space="preserve">Antecedentes financieros correspondientes al año 2020, aprobados por el sub Depto de Supervisión Financiera Nacional. </t>
  </si>
  <si>
    <t xml:space="preserve">Certificado de Vigencia folio N°500396536755, de 2 de julio de 2021, emitido por el Servicio de Registro Civil e Identificación. 
</t>
  </si>
  <si>
    <t xml:space="preserve">PRESIDENTA: CECILIA MOREL MONTES 
CONSEJERO: PAMELA FRANCISCA RODRIGUEZ ACEITUNO,
CONSEJERO: JESUS HONORATO ERRAZURIZ, R
CONSEJERO: DANTE MIGUEL CASTILLO GUAJARDO, 
CONSEJERO: MARCELA ANDREA CORNEJO CANCINO, 
CONSEJERO: CAROLINA VIVIAN AROCA TOLOZA, </t>
  </si>
  <si>
    <t>14 de marzo de 2018 duración indefinida.</t>
  </si>
  <si>
    <t xml:space="preserve">DIRECTOR EJECUTIVO: JOSE MANUEL READY SALAME, </t>
  </si>
  <si>
    <t>Antecedentes financieros año 2020, remitidos a supervisión financiera para su aprobación, pero no fueron aprobados por tener balance negativo, por correo de 31 de julio de 2021 se solicita rectificación del documento.</t>
  </si>
  <si>
    <t>Fundación Vida Compartida.</t>
  </si>
  <si>
    <t>Certificado de Vigencia Folio Nº 500405884659, de fecha 27 de agosto de 2021, del Servicio de Registro Civil e Identificación.</t>
  </si>
  <si>
    <t>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t>
  </si>
  <si>
    <t>19 de mayo de 2020 al 19 de mayo de 2023</t>
  </si>
  <si>
    <t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</si>
  <si>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Certificado financiero año 2020, aprobados por el Sub Departamento de Supervisión Financiera Nacional .</t>
  </si>
  <si>
    <t>Gendarmería de Chile</t>
  </si>
  <si>
    <t xml:space="preserve">Delegación Presidencial Provincial de Antártica Chilena (Ex Gobernación Provincial Antártica Chilena)
</t>
  </si>
  <si>
    <t xml:space="preserve">Delegación Presidencial Provincial de Antofagasta (ex Gobernación Provincial de Antofagasta)
</t>
  </si>
  <si>
    <t xml:space="preserve">Delegación Presidencial Provincial de Arica (ex Gobernación Provincial Arica)
</t>
  </si>
  <si>
    <t xml:space="preserve">Delegación Presidencial Provincial de Aysén (ex Gobernación Provincial Aysén)
</t>
  </si>
  <si>
    <t xml:space="preserve">Delegación Presidencial Provincial de Cachapoal (ex Gobernación Provincial Cachapoal)
</t>
  </si>
  <si>
    <t xml:space="preserve">Delegación Presidencial Provincial de Capitán Prat (ex Gobernación Provincial Capitán Prat)
</t>
  </si>
  <si>
    <t xml:space="preserve">Delegación Presidencial Provincial de Choapa (ex Gobernación Provincial de Choapa)
</t>
  </si>
  <si>
    <t xml:space="preserve">Delegación Presidencial Provincial de Coyhaique (ex Gobernación Provincial de Coyhaique)
</t>
  </si>
  <si>
    <t xml:space="preserve">Delegación Presidencial Provincial de El Loa (ex Gobernación Provincial de El Loa)
</t>
  </si>
  <si>
    <t xml:space="preserve">Delegación Presidencial Provincial de Iquique (ex Gobernación Provincial Iquique)
</t>
  </si>
  <si>
    <t xml:space="preserve">Delegación Presidencial Provincial de isla de pascua (ex Gobernación Provincial de Isla de Pascua)
</t>
  </si>
  <si>
    <t>rdelapuente@interior.gob.cl
rgodoy@interior.gob.cl
trapu@interior.gob.cl</t>
  </si>
  <si>
    <t xml:space="preserve">Delegación Presidencial Provincial de Magallanes (ex Gobernación Provincial de Magallanes)
</t>
  </si>
  <si>
    <t xml:space="preserve">Delegación Presidencial Provincial de Parinacota (Ex Gobernación Provincial de Parinacota) 
</t>
  </si>
  <si>
    <t xml:space="preserve">Delegado Presidencial Provincial de Parinacota; Mario Andres Salgado Ibarra </t>
  </si>
  <si>
    <t xml:space="preserve">2 24877155 – 2 24877157
</t>
  </si>
  <si>
    <t xml:space="preserve"> partesdppparinacota@interior.gob.cl
msalgado@interior.gob.cl</t>
  </si>
  <si>
    <t xml:space="preserve">Delegación Presidencial Provincial de Marga Marga (ex Gobernación Provincial de Marga Marga)
</t>
  </si>
  <si>
    <t xml:space="preserve">Delegación Presidencial Provincial del Tamarugal (Ex Gobernación Provincial Del Tamarugal)
</t>
  </si>
  <si>
    <t xml:space="preserve">Delegación Presidencial Provincial de Tocopilla (ex Gobernación Provincial Tocopilla) 
</t>
  </si>
  <si>
    <t xml:space="preserve">Delegación Presidencial Provincial de última esperanza (ex Gobernación Provincial Última Esperanza)
</t>
  </si>
  <si>
    <t xml:space="preserve">Presidente: Odette Aguayo Cortés    </t>
  </si>
  <si>
    <t xml:space="preserve">
Hogar Indígena de Santa Bárbara
</t>
  </si>
  <si>
    <t>Hogares Evangélicos de Chile</t>
  </si>
  <si>
    <t xml:space="preserve">
I. Municipalidad de Alhué
</t>
  </si>
  <si>
    <t xml:space="preserve">Cristian Didy Olivares Iriarte, </t>
  </si>
  <si>
    <t>51 2 610328
51 2 610334
51 2 400 500</t>
  </si>
  <si>
    <t xml:space="preserve">alcaldia@munialtodelcarmen.cl 
alcalde.olivares@munialtodelcarmen.cl </t>
  </si>
  <si>
    <t>I.Municipalidad de Alto Biobío</t>
  </si>
  <si>
    <t xml:space="preserve">Jonathan Rodrigo Velasquez Ramirez </t>
  </si>
  <si>
    <t>552-887413/552-887408/ 552-887169</t>
  </si>
  <si>
    <t>Alcaldía.ima@imantof.cl
Jonathan.velasquezr@imantof.cl
Oficina.partes@imantof.cl</t>
  </si>
  <si>
    <t xml:space="preserve">Elizabeth Noemí Marican Rivas  </t>
  </si>
  <si>
    <t xml:space="preserve">
I. Municipalidad de Aysén
</t>
  </si>
  <si>
    <t xml:space="preserve">Julio Esteban Confucio Uribe Alvarado
</t>
  </si>
  <si>
    <t>Correos electrónicos de la institución.  juribe@puertoaysen.cl (Sr Alcalde)   - mconuecar@puertoaysen.cl (Jefe gabinete)  lmera@puertoaysen.cl (Secretaria Alcaldía)</t>
  </si>
  <si>
    <t xml:space="preserve">Victor Donoso Oyanedel Huerta, </t>
  </si>
  <si>
    <t>33- 762100 anexos 204 o 202</t>
  </si>
  <si>
    <t xml:space="preserve">alcaldia@municipiocabildo.cl
oirs@municipiocabildo.cl </t>
  </si>
  <si>
    <t xml:space="preserve">Roberto Eliecer Daniel Chamorro Vargas
</t>
  </si>
  <si>
    <t xml:space="preserve">Juan Francisco Calbucoy Guerrero
</t>
  </si>
  <si>
    <t>532540088 / 532540006</t>
  </si>
  <si>
    <t>secretaria.canela@gmail.com
didecocanela@gmail.com
alcaldiacanela1@gmail.com</t>
  </si>
  <si>
    <t xml:space="preserve">
I. Municipalidad de Cañete
</t>
  </si>
  <si>
    <t>Mesa Central Municipalidad 41-2209000
Alcaldía 41-2209049
Administración 41-2209045 Dideco 41-2209010</t>
  </si>
  <si>
    <t>Municipalidad de Cañete
alcaldia@municanete.cl
Jorge	Radonich	Barra alcalderadonich@municanete.cl
Marcia Ordenes  Navarro  administracion@municanete.cl
 Claudia Agurto Martínez 
dideco@municanete.cl</t>
  </si>
  <si>
    <t>Francisco Javier Riquelme López</t>
  </si>
  <si>
    <t xml:space="preserve">Rodrigo Eduardo Díaz Brito Rut: 12.599.701-5    </t>
  </si>
  <si>
    <t>342631316-342631363</t>
  </si>
  <si>
    <t>rdiazb@municatemu.cl</t>
  </si>
  <si>
    <t>Lorena Leonor Facuse Rojas</t>
  </si>
  <si>
    <t xml:space="preserve">Marcelo Osvaldo Waddington Guajardo, </t>
  </si>
  <si>
    <t xml:space="preserve">
I. Municipalidad de Chañaral
</t>
  </si>
  <si>
    <t xml:space="preserve">Margarita Alicia Flores Salazar </t>
  </si>
  <si>
    <t xml:space="preserve">Almirante Latorre N°700, comuna de Chañaral, Región de Atacama. 
</t>
  </si>
  <si>
    <t xml:space="preserve">
I. Municipalidad de Chépica
</t>
  </si>
  <si>
    <t xml:space="preserve">Patricio Eugenio Cepeda Santibáñez-
</t>
  </si>
  <si>
    <t>(72) 817269- 817299- 817213</t>
  </si>
  <si>
    <t>opdsembrandoderechos@gmail.com</t>
  </si>
  <si>
    <t xml:space="preserve">
I. Municipalidad de Chillán
</t>
  </si>
  <si>
    <t xml:space="preserve">Camilo Benavente Jimenez </t>
  </si>
  <si>
    <t xml:space="preserve">
I. Municipalidad de Chillán Viejo
</t>
  </si>
  <si>
    <t xml:space="preserve">Jorge Andres del Pozo Pastene, 
</t>
  </si>
  <si>
    <t>Jorge Calderón Núñez</t>
  </si>
  <si>
    <t>672522115- 672522180</t>
  </si>
  <si>
    <t xml:space="preserve">Alcalde: Jorge.calderon@municochrane.cl
Dideco: carolina.lazo@municochrane.cl
Administrador Municipalidad: omar.ruiz@municochrane.cl
</t>
  </si>
  <si>
    <t xml:space="preserve">Isabel Margarita Valenzuela Ahumada 
</t>
  </si>
  <si>
    <t>alcaldia@colina.cl</t>
  </si>
  <si>
    <t xml:space="preserve">Pedro Miguel Angel Castillo </t>
  </si>
  <si>
    <t xml:space="preserve">
I. Municipalidad de Concepción
</t>
  </si>
  <si>
    <t xml:space="preserve">
I. Municipalidad de Concón
</t>
  </si>
  <si>
    <t>FREDDY ANTONIO RAMIREZ VILLALOBOS, RUT: 8.526.167-3</t>
  </si>
  <si>
    <t>oficinadepartes@concon.cl       alcaldia@concon.cl</t>
  </si>
  <si>
    <t xml:space="preserve">
I. Municipalidad de Constitución
</t>
  </si>
  <si>
    <t>Carlos Arturo Leal Neira,</t>
  </si>
  <si>
    <t xml:space="preserve">
I. Municipalidad de Copiapó
</t>
  </si>
  <si>
    <t xml:space="preserve">
I. Municipalidad de Conchalí
</t>
  </si>
  <si>
    <t>Carlos Patricio Gatica Villegas</t>
  </si>
  <si>
    <t xml:space="preserve">67-2675100 (Oficina de Partes)
67-2675103 (Secretaría Administración Municipal)
67-2675104 (Secretaría Alcaldía)
</t>
  </si>
  <si>
    <t xml:space="preserve">Correo electrónico: carlosgatica@coyhaique.cl
anasandoval@coyhaique.cl (Secretaria de Alcaldía)
partes@coyhaique.cl (Oficina de partes)
</t>
  </si>
  <si>
    <t xml:space="preserve">
I. Municipalidad de Curacautín
</t>
  </si>
  <si>
    <t xml:space="preserve">Victor Manuel Barrera Barrera </t>
  </si>
  <si>
    <t xml:space="preserve">Alejandra Burgos Bizama
</t>
  </si>
  <si>
    <t xml:space="preserve">
I. Municipalidad de Curacaví
</t>
  </si>
  <si>
    <t xml:space="preserve">
I. Municipalidad de Curicó
</t>
  </si>
  <si>
    <t xml:space="preserve">
I. Municipalidad de Doñihue
</t>
  </si>
  <si>
    <t>16-09-20014</t>
  </si>
  <si>
    <t xml:space="preserve">Manuel Francisco Zúñiga Aguilar  </t>
  </si>
  <si>
    <t>22-4107888
22-5292131
977761841</t>
  </si>
  <si>
    <t>manuel.zuniga@municipalidadelbosque.cl
alejandra.roias@municípalidadelbosque.cl</t>
  </si>
  <si>
    <t>Secretaria: 225609702
Jefa Gabinete: 225609704</t>
  </si>
  <si>
    <t>Alcalde: Alcalde@munielmonte.cl
Partes: Partes@munielmonte.cl
Jefa Gabinete: vmerino@munielmonte.cl</t>
  </si>
  <si>
    <t xml:space="preserve">Alfonso Adrián Muñoz Aravena, </t>
  </si>
  <si>
    <t xml:space="preserve">
I. Municipalidad de Estación Central
</t>
  </si>
  <si>
    <t>Felipe Muñoz Vallejos</t>
  </si>
  <si>
    <t>felipemunoz@estacioncentral.cl</t>
  </si>
  <si>
    <t>569 74959304</t>
  </si>
  <si>
    <t xml:space="preserve"> alcalde@munifreirina.cl</t>
  </si>
  <si>
    <t xml:space="preserve">
I. Municipalidad de Fresia </t>
  </si>
  <si>
    <t xml:space="preserve">José Miguel Cárdenas Barría
</t>
  </si>
  <si>
    <t xml:space="preserve">Alcaldía: 652772701 
 Oficina de partes: 652772700 
DIDECO: 652772680 
OPD Fresia: +569 66186472 </t>
  </si>
  <si>
    <t>Alcaldía: mcardenas@munifresia.cl 
Oficina de partes: alcaldemunifresia@gmail.com  DIDECO: didecofresia@gmail.com 
OPD Fresia:  opdfresia@hotmail.com</t>
  </si>
  <si>
    <t xml:space="preserve">Claudio Rosamel Lavado Castro,                           
</t>
  </si>
  <si>
    <t>Fono Fax: (063) 2481213</t>
  </si>
  <si>
    <t xml:space="preserve">Jorge Andres Romero Martínez </t>
  </si>
  <si>
    <t>I. Municipalidad de Hualaihué</t>
  </si>
  <si>
    <t>María Cristina Espinoza Ojeda;</t>
  </si>
  <si>
    <t>Calle 21 de Septiembre N°450, comuna de Hualaihué, Región de Los Lagos.</t>
  </si>
  <si>
    <t>Hualaihué</t>
  </si>
  <si>
    <t xml:space="preserve">65 2 217347 </t>
  </si>
  <si>
    <t xml:space="preserve">mhualaihue@yahoo.es </t>
  </si>
  <si>
    <t xml:space="preserve">
I. Municipalidad de Hualañé
</t>
  </si>
  <si>
    <t xml:space="preserve">
I. Municipalidad de Hualpén
</t>
  </si>
  <si>
    <t>Miguel Rivera Morales</t>
  </si>
  <si>
    <t xml:space="preserve">Calle Patria Nueva #1035 sector Perla del Bio Bio, comuna de Hualpén, región del Biobío. 
</t>
  </si>
  <si>
    <t xml:space="preserve">Jorge Alejandro Contanzo Bravo     </t>
  </si>
  <si>
    <t>Fonos fax: 41-780213 – 41-780424 – 41-780454</t>
  </si>
  <si>
    <t xml:space="preserve"> alcaldia@hualqui.cl</t>
  </si>
  <si>
    <t xml:space="preserve">Rigoberto Genaro Briceño Tapia
</t>
  </si>
  <si>
    <t>Juan Pablo Olave Cámbara,</t>
  </si>
  <si>
    <t xml:space="preserve">Alcalde David López N°009, comuna de Isla de Maipo, región Metropolitana
</t>
  </si>
  <si>
    <t xml:space="preserve">56-2-8769100
</t>
  </si>
  <si>
    <t>contaco@islademaipo.cl
jolave@islademaipo.cl</t>
  </si>
  <si>
    <t xml:space="preserve">JONATHAN OPAZO CARRASCO </t>
  </si>
  <si>
    <t>Daniela Peñaloza Ramos</t>
  </si>
  <si>
    <t xml:space="preserve">Patricio Daniel Pallares Valenzuela, </t>
  </si>
  <si>
    <t xml:space="preserve">Fono: 51-2-206501 y Fono: 51-2-427859 </t>
  </si>
  <si>
    <t xml:space="preserve">roberto.iacob@laserena.cl
margarita.riveros@laserena.cl 
Jefa Depto. de la Familia
</t>
  </si>
  <si>
    <t xml:space="preserve">
I. Municipalidad de La Unión 
</t>
  </si>
  <si>
    <t xml:space="preserve">Lautaro </t>
  </si>
  <si>
    <t>Secretaria Alcaldía 452-591426
Secretaria Administración 452-519417
Jefa Programa Sociales 452-591562
OPD Cautín Norte 452-591580</t>
  </si>
  <si>
    <t>Alcalde alcalde@munilautaro.cl
Administrador Municipal mpoveda@munilautaro.cl
Jefa Programa Sociales vmora@munilautaro.cl
OPD Cautín Norte opdcautinnorte@gmail.com</t>
  </si>
  <si>
    <t xml:space="preserve">
I. Municipalidad de Licantén
</t>
  </si>
  <si>
    <t xml:space="preserve">Mario Alejandro Meza Vásquez  </t>
  </si>
  <si>
    <t>victorangulo_concejal@hotmail.com/secretariaalcalde@llanquihue.cl</t>
  </si>
  <si>
    <t>Javiera Paz Reyes Jara,</t>
  </si>
  <si>
    <t>2248560 00 - Central telefónica.
22485 60 11 – Alcaldía
22485 6329 – Recepción OPD</t>
  </si>
  <si>
    <t xml:space="preserve">alcaldía@loespejo.cl      
municipalidad@loespejo.cl
</t>
  </si>
  <si>
    <t xml:space="preserve">
I. Municipalidad de  Longaví
</t>
  </si>
  <si>
    <t>223887679-223887678</t>
  </si>
  <si>
    <t>alcaldiaq@loprado.cl</t>
  </si>
  <si>
    <t xml:space="preserve">
I. Municipalidad de Los Álamos.
</t>
  </si>
  <si>
    <t xml:space="preserve">
I. Municipalidad de Los Ángeles
</t>
  </si>
  <si>
    <t>Estéban Krause Salazar</t>
  </si>
  <si>
    <t>Christián Frank Gross Hidalgo</t>
  </si>
  <si>
    <t xml:space="preserve">Victor Patricio Marchant Ulloa </t>
  </si>
  <si>
    <t xml:space="preserve">
I. Municipalidad de Machalí
</t>
  </si>
  <si>
    <t xml:space="preserve">Juan Carlos Abud Parra. </t>
  </si>
  <si>
    <t xml:space="preserve">
I. Municipalidad de Maipú
</t>
  </si>
  <si>
    <t>Tomás Vodanovic Escudero,</t>
  </si>
  <si>
    <t>oficinadepartes@maipu.cl</t>
  </si>
  <si>
    <t xml:space="preserve">Luis Manuel Barra Villanueva
RUN: 7.956.842-2  </t>
  </si>
  <si>
    <t xml:space="preserve">
I. Municipalidad de Maullín
</t>
  </si>
  <si>
    <t xml:space="preserve">Cristián Daniel Herrera Peña
</t>
  </si>
  <si>
    <t xml:space="preserve">(532) 354400 anexo 211-214 </t>
  </si>
  <si>
    <t xml:space="preserve">Correo electrónico de representante legal: 
cristianherrera@mpatria.cl 
Correo electrónico de proyecto: ppfmontepatria@gmail.com
</t>
  </si>
  <si>
    <t xml:space="preserve">
I. Municipalidad de Mulchén
</t>
  </si>
  <si>
    <t xml:space="preserve">Carlos Roberto Toloza Soto 
Alcalde
</t>
  </si>
  <si>
    <t>César Hipólito Sepúlveda Huerta,</t>
  </si>
  <si>
    <t xml:space="preserve">
I. Municipalidad de Ñuñoa
</t>
  </si>
  <si>
    <t xml:space="preserve">Cristina Emilia Rios Saavedra </t>
  </si>
  <si>
    <t xml:space="preserve">
I. Municipalidad de Ninhué
</t>
  </si>
  <si>
    <t xml:space="preserve">
I. Municipalidad de Ñiquén
</t>
  </si>
  <si>
    <t xml:space="preserve">
I. Municipalidad de Olmué
</t>
  </si>
  <si>
    <t>Jorge Jil Herrera</t>
  </si>
  <si>
    <t xml:space="preserve">Felipe Muñoz Heredia 
</t>
  </si>
  <si>
    <t xml:space="preserve">Mario Hernán González Rebolledo
</t>
  </si>
  <si>
    <t xml:space="preserve">Rodrigo Alexander Contreras Gutierrez 
</t>
  </si>
  <si>
    <t xml:space="preserve">Fono Alcaldia: 228218615
Fono DIDECO: 226940214- 226940220-229640203 
</t>
  </si>
  <si>
    <t>Correo electrónico alcaldía: alcaldia@paine.cl
Correo electrónico DIDECO:dideco@paine.cl</t>
  </si>
  <si>
    <t>442928010 / 442928011</t>
  </si>
  <si>
    <t>gloria.paredes@munipalmilla.cl
 paola.toro@munipalmilla.cl</t>
  </si>
  <si>
    <t xml:space="preserve">PEDRO JAVIER BURGOS VÁSQUEZ
</t>
  </si>
  <si>
    <t xml:space="preserve">Luis Astudillo Peiretti
</t>
  </si>
  <si>
    <t xml:space="preserve">Avenida Salvador Allende N° 2929, comuna de Pedro Aguirre Cerda. Región Metropolitana.
</t>
  </si>
  <si>
    <t xml:space="preserve">22396503 
22396504 </t>
  </si>
  <si>
    <t>lastudillo@pedroaguirrecerda.cl
jguzman@pedroaguirrecerda.cl</t>
  </si>
  <si>
    <t xml:space="preserve">
I. Municipalidad de Peñaflor
</t>
  </si>
  <si>
    <t>I. Municipalidad de Peñalolén</t>
  </si>
  <si>
    <t>22 486 8050 / +56 9 98888803</t>
  </si>
  <si>
    <t>alcaldesa@penalolen.cl
 nmaray@penalolen.cl
cleitao@penalolen.cl</t>
  </si>
  <si>
    <t xml:space="preserve">Luis Alejandro Sepulveda Tapia
</t>
  </si>
  <si>
    <t xml:space="preserve">Ignacio Gamalier Villalobos Henriquez
</t>
  </si>
  <si>
    <t>Calle Cuartel  Nº225, comuna de Petorca, V Región.</t>
  </si>
  <si>
    <t xml:space="preserve">CRISTIÁN POZO PARRAGUEZ
</t>
  </si>
  <si>
    <t>Ilustre Municipalidad de Pitrufquén</t>
  </si>
  <si>
    <t xml:space="preserve">Jaqueline Romero Inzunza
</t>
  </si>
  <si>
    <t>evelyn.matthei@providencia.cl
opd@providencia.cl</t>
  </si>
  <si>
    <t xml:space="preserve">
I. Municipalidad de Puchuncaví
</t>
  </si>
  <si>
    <t>Marcos Morales Ureta</t>
  </si>
  <si>
    <t xml:space="preserve">
I. Municipalidad de Pucón
</t>
  </si>
  <si>
    <t xml:space="preserve">Ítalo Andrés Bravo Lizana
</t>
  </si>
  <si>
    <t>22-8101600
 22-8101602
 22-7315418
 22-7315332
 22-7315303
 22-7315333</t>
  </si>
  <si>
    <t>mailto:municipalidadpuentealto@mpuentealto.cl
mailto:Francisca.lincoleo@mpuentealto.cl
mailto:opdpuentealto@mpuentealto.cl
mailto:emilio.solis@mpuentealto.cl
mailto:maribel.torres@mpuentealto.cl
mailto:kattia.duran@mpuentealto.cl</t>
  </si>
  <si>
    <t>Carlos Antonio Araya Bugueño</t>
  </si>
  <si>
    <t>61-200327-200331-200325 - 2200346</t>
  </si>
  <si>
    <t>alcalde@e-puntaarenas.cl</t>
  </si>
  <si>
    <t xml:space="preserve">
I. Municipalidad de Purén
</t>
  </si>
  <si>
    <t>MAURICIO ANTONIO QUIROZ CHAMORRO</t>
  </si>
  <si>
    <t xml:space="preserve">
I. Municipalidad de Quellón  
</t>
  </si>
  <si>
    <t xml:space="preserve">Paulina Rebeca Bobadilla Navarrete
</t>
  </si>
  <si>
    <t xml:space="preserve">
I. Municipalidad de Quilpué.
</t>
  </si>
  <si>
    <t>Valeria Andrea Melipillan Figueroa</t>
  </si>
  <si>
    <t xml:space="preserve">
I. Municipalidad de Quillón 
</t>
  </si>
  <si>
    <t>Miguel Alfonso Peña Jara</t>
  </si>
  <si>
    <t xml:space="preserve">Oscar Rodolfo Calderón Sánchez
</t>
  </si>
  <si>
    <t>332291134
332291138</t>
  </si>
  <si>
    <t>Oscar.calderon@quillota.cl
Luz.sepulveda@quillota.cl</t>
  </si>
  <si>
    <t xml:space="preserve">Rene Alfonso Garcés Álvarez.
</t>
  </si>
  <si>
    <t>Alcaldia@municipalidadquinchao.cl
gabinete@municipalidadquinchao.cl</t>
  </si>
  <si>
    <t xml:space="preserve">Juan Ramón Godoy Muñoz
</t>
  </si>
  <si>
    <t>sec.alcalde@rancagua.cl
sec.juridica@rancagua.cl
rjara@rancagua.cl
juan.godoy@rancagua.cl</t>
  </si>
  <si>
    <t xml:space="preserve">
I. Municipalidad de Ránquil
</t>
  </si>
  <si>
    <t>Nicolás Alfonso Torres Ovalle
RUT: 16.446.232-3</t>
  </si>
  <si>
    <t xml:space="preserve">CLAUDIO NICOLAS CASTRO SALAS,   </t>
  </si>
  <si>
    <t>Andrés Maxim Roldan Grez</t>
  </si>
  <si>
    <t xml:space="preserve">Waldo Antonio Valdivia Montecinos
</t>
  </si>
  <si>
    <t xml:space="preserve">
I. Municipalidad de Rio Ibáñez
</t>
  </si>
  <si>
    <t>672-423369                        56979590865</t>
  </si>
  <si>
    <t>alcaldía@rioibanez.cl           marcelo.santana@rioibanez.cl</t>
  </si>
  <si>
    <t xml:space="preserve">
I. Municipalidad de Río Bueno
</t>
  </si>
  <si>
    <t xml:space="preserve">
I. Municipalidad de Río Negro
</t>
  </si>
  <si>
    <t>Juan Galdames Carmona
RUT 6.261.177-4</t>
  </si>
  <si>
    <t>(34) 2509500 / 993286006</t>
  </si>
  <si>
    <t>jgaldames@munirinconada.cl</t>
  </si>
  <si>
    <t>452655398-452655399
452655392</t>
  </si>
  <si>
    <t>alcalde@municipiodesaavedra.cl
oficinapartesaavedra@gmail.com</t>
  </si>
  <si>
    <t xml:space="preserve">CHRISTOPHER ANTNIO WITHE BAHAMONDES
</t>
  </si>
  <si>
    <t xml:space="preserve">Williams Gastón Suazo Soto
</t>
  </si>
  <si>
    <t>Ilustre Municipalidad de San Fabián</t>
  </si>
  <si>
    <t xml:space="preserve">Carmen Gisele Castillo Taucher
</t>
  </si>
  <si>
    <t xml:space="preserve">Salinas N° 1211, comuna y provincia de San Felipe, Quinta Región
</t>
  </si>
  <si>
    <t>rrhh@sanfe.cl, secretaria@sanfe.cl              ccastillo@munisanfelipe.cl</t>
  </si>
  <si>
    <t xml:space="preserve">Pablo Silva Pérez
</t>
  </si>
  <si>
    <t xml:space="preserve">César Alberto Figueroa Betancourt.
</t>
  </si>
  <si>
    <t xml:space="preserve">
I. Municipalidad de San Joaquín. 
</t>
  </si>
  <si>
    <t xml:space="preserve">
I. Municipalidad de San José de Maipo
</t>
  </si>
  <si>
    <t xml:space="preserve">
I. Municipalidad de San Nicolás
</t>
  </si>
  <si>
    <t>Víctor Hugo Rice Sánchez</t>
  </si>
  <si>
    <t xml:space="preserve">Fonos:42-2-561416 / 42-2561443 / Celular Alcalde 95728771
</t>
  </si>
  <si>
    <t xml:space="preserve"> Email: municipalidadsannicolas@hotmail.com
ALCALDERICESANNICOLAS@GMAIL.COM</t>
  </si>
  <si>
    <t xml:space="preserve">Emilio Cerda Sagurie
</t>
  </si>
  <si>
    <t>alcaldia@munisanpedro.cl 
oficinapartes@munisanpedro.cl</t>
  </si>
  <si>
    <t xml:space="preserve">Javier Enrique Guíñez Castro
</t>
  </si>
  <si>
    <t>Fono Municipalidad: 412505000
Fono OPD : 938860132</t>
  </si>
  <si>
    <t>e-mail  alcalde :  javier.guiñez@sanpedrodelapaz.cl
e-mail OPD:  opdsanpedrodelapaz@gmail.com</t>
  </si>
  <si>
    <t xml:space="preserve">
I. Municipalidad de Santa Bárbara
</t>
  </si>
  <si>
    <t xml:space="preserve">Ana Alejandra Albornoz Cuevas
</t>
  </si>
  <si>
    <t>Fono: (41) 2779242-(41) 2779152- (41)2779243- 41-2778113</t>
  </si>
  <si>
    <t>aalbornoz@santajuana.cl  santajuana@santajuana.cl</t>
  </si>
  <si>
    <t xml:space="preserve">
I. Municipalidad de Santa María
</t>
  </si>
  <si>
    <t xml:space="preserve">Manuel León Saa. 
</t>
  </si>
  <si>
    <t>34) 2595300 (Central Telefónica I. Municipalidad de Santa María)
COORDINADORA OPD SANTA MARIA: (34) 2595367
ASISTENTE SOCIAL OPD SANTA MARIA: (34) 2595368
SECRETARIA OPD SANTA MARIA: (34) 2595319</t>
  </si>
  <si>
    <t>of.partes@imsantamaria.cl 
CORREO ELECTRONICO OPD SANTA MARIA: opdsantamaria@gmail.com
http://www.imsantamaria.cl</t>
  </si>
  <si>
    <t xml:space="preserve">Iraci Luiza Hassler Jacob
</t>
  </si>
  <si>
    <t xml:space="preserve">Fono (02) 27136602-228271161
</t>
  </si>
  <si>
    <t>santiago@munstgo.cl, santiago@munistgo.cl</t>
  </si>
  <si>
    <t xml:space="preserve">
I. Municipalidad de San Ramón
</t>
  </si>
  <si>
    <t xml:space="preserve">Roberto Francisco Neira Aburto
</t>
  </si>
  <si>
    <t>Teléfono: 452973427- 453973437</t>
  </si>
  <si>
    <t>rneira@temuco.cl</t>
  </si>
  <si>
    <t xml:space="preserve">Baldomero Santos Vidal
 </t>
  </si>
  <si>
    <t>Teodoro Schmidt</t>
  </si>
  <si>
    <t>45-2-922714 - 45-2-922731   45-2-922713</t>
  </si>
  <si>
    <t>agendalacaldeteodoro@gmail.com
             adm.muniteodoro@gmail.com
             correspondencia.parte@gmail.com</t>
  </si>
  <si>
    <t xml:space="preserve">Luis Valenzuela Cruzat
</t>
  </si>
  <si>
    <t xml:space="preserve">Fono: 976960915- 977903144             Fono: 228105821
</t>
  </si>
  <si>
    <t>opdtiltil@gmail.com
alcaldevalenzuela@tiltil.cl</t>
  </si>
  <si>
    <t xml:space="preserve">
I. Municipalidad de Tirúa
</t>
  </si>
  <si>
    <t xml:space="preserve">José Rolando Linco Garrido
</t>
  </si>
  <si>
    <t xml:space="preserve">Ljubica Elena Kurtovic Cortés
</t>
  </si>
  <si>
    <t xml:space="preserve"> lkurtovic@imtocopilla.cl; 
jramos@imtocopilla.cl</t>
  </si>
  <si>
    <t xml:space="preserve">
I. Municipalidad de Toltén
</t>
  </si>
  <si>
    <t xml:space="preserve">Ivonne Rivas Ortíz.
</t>
  </si>
  <si>
    <t xml:space="preserve">
I. Municipalidad de Traiguén
</t>
  </si>
  <si>
    <t>4522886731
4522885517</t>
  </si>
  <si>
    <t>I. Municipalidad de Tucapel</t>
  </si>
  <si>
    <t xml:space="preserve">Jaime Sergio Veloso Jara; </t>
  </si>
  <si>
    <t>Diego Portales N°258, comuna de Tucapel, Región del Biobío.</t>
  </si>
  <si>
    <t>Tucapel</t>
  </si>
  <si>
    <t>oficinapartes@munitucapel.cl</t>
  </si>
  <si>
    <t xml:space="preserve">Carla Andrea Amtmann Fecci
</t>
  </si>
  <si>
    <t xml:space="preserve">
I. Municipalidad de Valparaíso
</t>
  </si>
  <si>
    <t xml:space="preserve">
Ilustre Municipalidad de Vichuquén
</t>
  </si>
  <si>
    <t xml:space="preserve">
I. Municipalidad de Vicuña
</t>
  </si>
  <si>
    <t>512-670316
+56982599003</t>
  </si>
  <si>
    <t xml:space="preserve">Pablo Fuentes Vallejos
</t>
  </si>
  <si>
    <t>alcaldia@villalegre.cl
nmora@villalegre.cl</t>
  </si>
  <si>
    <t xml:space="preserve">
I. Municipalidad de Vilcún
</t>
  </si>
  <si>
    <t xml:space="preserve">KATHERINNE MIGUELES MUÑOZ.
</t>
  </si>
  <si>
    <t xml:space="preserve">
I. Municipalidad de Viña del Mar
</t>
  </si>
  <si>
    <t>Intendencia II Región Antofagasta</t>
  </si>
  <si>
    <t>Corporación Iglesia Alianza Cristiana y Misionera</t>
  </si>
  <si>
    <t xml:space="preserve">Iglesia Evangélica Luterana de Valdivia. 
</t>
  </si>
  <si>
    <t xml:space="preserve">
Iglesia Movilización Cristiana para América Latina
</t>
  </si>
  <si>
    <t xml:space="preserve">
Instituto de Educación y Desarrollo Carlos Casanueva.
</t>
  </si>
  <si>
    <t xml:space="preserve">Certificado de Vigencia Folio Nº 500399826033, de 23 de julio de 2021, emitido por el Servicio de Registro Civil e Identificación..
</t>
  </si>
  <si>
    <t xml:space="preserve">Presidente: 
Carlos Espinoza Villanueva 
Vice Presidenta: 
Patricia Caselli de la Carrera. 
Secretario:
Francisco Gallegos Vivanco.
Tesorero:
Jaime Hueraleo Vega.
Director: 
Juan Carlos Figueroa Huenumilla. </t>
  </si>
  <si>
    <t>De 7 de junio de 2021 a 7 de junio de 2023.</t>
  </si>
  <si>
    <t xml:space="preserve">Presidente: Carlos Espinoza Villanueva 
</t>
  </si>
  <si>
    <t>Teléfonos: Patricia Caselli de la carrera: Representante legal –  973042713
Carlos Espinoza Villanueva: Vicepresidente
95776114
Oficina: 232541305 Central
PIE JOVEN EN RED MAIPU: 22 9208838
PIE ENACCION JOVEN QUILICURA: 22 8130821
TELÉFONO:  22 681 6762
ANEXO 605</t>
  </si>
  <si>
    <t>Certificado correspondiente al año 2020, aprobado por el Sub Departamento de Supervisión Financiera.</t>
  </si>
  <si>
    <t>Instituto de la Bienaventurada Virgen María</t>
  </si>
  <si>
    <t xml:space="preserve">Instituto de la Sordera de Valparaíso. 
</t>
  </si>
  <si>
    <t xml:space="preserve">Certificado de Vigencia, folio N°500399852901, de 23 de julio de 2021, del Servicio de Registro Civil e Identificación.
</t>
  </si>
  <si>
    <t>Se acompañan antecedentes Financieros correspondientes al año 2020, aprobados por el Subdepartamento de  Supervisión Financiera Nacional</t>
  </si>
  <si>
    <t>Instituto de Promoción Social</t>
  </si>
  <si>
    <t xml:space="preserve">Instituto Chileno de Estudios Humanísticos ICHE 
</t>
  </si>
  <si>
    <t>Ministerio de Educación</t>
  </si>
  <si>
    <t xml:space="preserve">Misión Evangélica San Pablo de Chile
</t>
  </si>
  <si>
    <t xml:space="preserve">
Organización Comunitaria Funcional “Agrupación de Ayuda Comunitaria Sur de Esperanza”
</t>
  </si>
  <si>
    <t>Organización Comunitaria Funcional Agrupación de Monitores de Prevención de Drogas y Alcohol. (AMPAD VALDIVIA)</t>
  </si>
  <si>
    <t>Organización Comunitaria Funcional “Agrupación Deportiva de Atletas Especiales ADAES CHILE”</t>
  </si>
  <si>
    <t xml:space="preserve">Organización Comunitaria Funcional “Agrupación Nehuenche”  </t>
  </si>
  <si>
    <t>Agrupación Religiosa Marie Poussepin</t>
  </si>
  <si>
    <t>Organización Comunitaria Funcional “Renacer Atacama”</t>
  </si>
  <si>
    <t>Organización Comunitaria Funcional de Ayuda y Protección a la Infancia de San Carlos.</t>
  </si>
  <si>
    <t>Organización Comunitaria Funcional Para El Desarrollo Social Aporta</t>
  </si>
  <si>
    <t>Organización Comunitaria Funcional “Asociación Chilena para la Defensa de la Familia”- ACHIDEF.</t>
  </si>
  <si>
    <t xml:space="preserve">Organización Comunitaria Funcional Carmen Droguett de Poblete. 
</t>
  </si>
  <si>
    <t xml:space="preserve">Organización Comunitaria Funcional Casa de la Juventud 
</t>
  </si>
  <si>
    <t xml:space="preserve">Organización Comunitaria Funcional Casa Taller La Covacha. 
</t>
  </si>
  <si>
    <t xml:space="preserve">Organización Comunitaria Funcional Centro Comunitario de Educación y Cultura TAF. 
</t>
  </si>
  <si>
    <t xml:space="preserve">Organización Comunitaria Funcional Centro Cultural y Educacional Arcadia. 
</t>
  </si>
  <si>
    <t xml:space="preserve">Organización Comunitaria Funcional “Centro Cultural y Social Centro de Apoyo al Niño y la Familia”  </t>
  </si>
  <si>
    <t xml:space="preserve">Centro de Desarrollo Para La Acción Social CEDPAS </t>
  </si>
  <si>
    <t xml:space="preserve">Organización Comunitaria Funcional Centro de Ayuda al Niño Bernardita Serrano. 
</t>
  </si>
  <si>
    <t>Organización Comunitaria Funcional “Centro de Desarrollo Social y Cultural Chile Futuro”</t>
  </si>
  <si>
    <t xml:space="preserve">Organización Comunitaria Funcional “Centro de Diagnóstico, Investigación y Desarrollo Social Comunitario- CEDIS”  </t>
  </si>
  <si>
    <t xml:space="preserve">O.C.F. Centro de Participación Comunitaria para el Desarrollo Social y Cultural </t>
  </si>
  <si>
    <t>Organización Comunitaria Funcional “Centro de Profesionales para la Acción y Promoción Social CEPAS”</t>
  </si>
  <si>
    <t xml:space="preserve">Organización Comunitaria Funcional Centro de Promoción Comunitaria Galerna. </t>
  </si>
  <si>
    <t>Organización Comunitaria Funcional Centro de Promoción y Desarrollo Local de La Florida</t>
  </si>
  <si>
    <t xml:space="preserve">OCF Centro de Formación, Capacitación y Servicios Comunitarios Casa de la Mujer Pobladora de Huamachuco </t>
  </si>
  <si>
    <t>Organización Comunitaria Funcional Centro de Rehabilitación Esperanza Juvenil.</t>
  </si>
  <si>
    <t>Organización Comunitaria Funcional Centro Infanto Juvenil Padre Damián</t>
  </si>
  <si>
    <t xml:space="preserve">Organización Comunitaria Funcional Centro Integral de Apoyo Psicosocial. 
</t>
  </si>
  <si>
    <t xml:space="preserve">Organización Comunitaria Funcional Centro Integral Infancia y Familia. 
</t>
  </si>
  <si>
    <t>Organización Comunitaria Funcional Centro Juvenil, Cultural y Social La Casona de Los Jóvenes.</t>
  </si>
  <si>
    <t xml:space="preserve">
Organización Comunitaria Funcional Centro Juvenil El Puerto. 
</t>
  </si>
  <si>
    <t xml:space="preserve">Organización Comunitaria Funcional Colectivo La Isla.
</t>
  </si>
  <si>
    <t xml:space="preserve">Organización Comunitaria Funcional “Centro Preventivo de Diagnóstico y Tratamiento PRONINF”  </t>
  </si>
  <si>
    <t>Organización Comunitaria Funcional Colectivo Sin Fronteras.</t>
  </si>
  <si>
    <t xml:space="preserve">Organización Comunitaria Funcional Comunidad de Trabajo en Tecnologías Apropiadas  - COTRA.
</t>
  </si>
  <si>
    <t xml:space="preserve">Organización Comunitaria Funcional Comunidad Niños Entre Calles. 
</t>
  </si>
  <si>
    <t xml:space="preserve">
Organización Comunitaria Funcional “El Umbral, Centro de Apoyo Juvenil”
</t>
  </si>
  <si>
    <t>O. C. F.   Escuela Gimnasio De Aplicación Y Experimentación De Programas De Restauración Neurológica Artesanos De La Vida.</t>
  </si>
  <si>
    <t xml:space="preserve">
Organización Comunitaria Funcional Haka Pupa o Te Nga Poki
</t>
  </si>
  <si>
    <t xml:space="preserve">Certificado de vigencia de fecha 02 de julio de 2021, emitido por el Servicio de Registro Civil e Identificación, folio N° 85292393.
</t>
  </si>
  <si>
    <t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t>
  </si>
  <si>
    <t>32) 2100563</t>
  </si>
  <si>
    <t xml:space="preserve">programappf.isladepascua@gmail.com
hakapupa2009@gmail.com </t>
  </si>
  <si>
    <t xml:space="preserve">
Organización Comunitaria Funcional Hogar de Lactantes Ignazio Sibillo
</t>
  </si>
  <si>
    <t xml:space="preserve">
Organización Comunitaria Funcional Hogar Mi Familia. 
</t>
  </si>
  <si>
    <t>Organización Comunitaria Horizonte.</t>
  </si>
  <si>
    <t>OCF Organización social, cultural y deportiva “Voy por ti”</t>
  </si>
  <si>
    <t xml:space="preserve">Organización Comunitaria Funcional PRODEL Profesionales Agrupados para el Desarrollo Local. 
</t>
  </si>
  <si>
    <t>Organización Comunitaria Funcional Red VIF de Chaitén.</t>
  </si>
  <si>
    <t xml:space="preserve">
“Organización No Gubernamental de Desarrollo Social y Productivo” o  O.N.G. AMAUTAS.
</t>
  </si>
  <si>
    <t>ORGANIZACIÓN NO GUBERNAMENTAL DE APOYO, PROTECCIÓN Y PROMOCIÓN DE LOS DERECHOS DE LOS NIÑOS, NIÑAS Y ADOLESCENTES VULNERADOS EN EL EJERCICIO DE LOS MISMOS Y FAMILIA,  O.N.G RE-CONSTRUIR</t>
  </si>
  <si>
    <t xml:space="preserve">Organización No Gubernamental de Desarrollo, Acción Cultural y Comunitaria de Reivindicación de Derechos – 
O.N.G. ACCORDES. 
</t>
  </si>
  <si>
    <t xml:space="preserve">Certificado de Vigencia Folio Nº 500395681214, de fecha 27 de junio de 2021, del Servicio de Registro Civil. </t>
  </si>
  <si>
    <t xml:space="preserve">Presidente:
Delfina Amalia Ibacache Estay; 
Vicepresidente: 
Bárbara Angélica Vásquez Elos; 
Secretaria:
Eva Barselisa Gamboa Castillo; 
Tesorera:
Janela Viviana Vicencio Cepeda; </t>
  </si>
  <si>
    <t>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t>
  </si>
  <si>
    <t xml:space="preserve">Organización No gubernamental  de Desarrollo Almendral, “Semilla de Desarrollo”
</t>
  </si>
  <si>
    <t xml:space="preserve">Organización No gubernamental  de Desarrollo Almendral, “Agrupación de Profesionales Para la Inclusión Social APIS”
</t>
  </si>
  <si>
    <t>Organización No Gubernamental de Desarrollo – ALTA TIERRA</t>
  </si>
  <si>
    <t>Certificado de Vigencia Folio Nº 500402836951, otorgado el 10 de agosto de 2021, del Servicio de Registro Civil e Identificación.</t>
  </si>
  <si>
    <t xml:space="preserve">Antecedentes financieros correspondientes al año 2020, aprobados por el Sub Depto de Supervisión Financiera Nacional. </t>
  </si>
  <si>
    <t>Organización No Gubernamental de Desarrollo Alter Vía – ONG Alter Vía.</t>
  </si>
  <si>
    <t xml:space="preserve">
Corporación de Desarrollo y Gestión Calafquén u ONG Calafquén.
</t>
  </si>
  <si>
    <t xml:space="preserve">
Organización No Gubernamental de Desarrollo Cardenal del Pueblo – ONG Cardenal del Pueblo.
</t>
  </si>
  <si>
    <t>Organización No gubernamental  de Desarrollo COINCIDE</t>
  </si>
  <si>
    <t>Certificado de Vigencia Folio Nº500397976182, de fecha 11 de julio de 2021, del Servicio de Registro Civil e Identificación.</t>
  </si>
  <si>
    <t>Calle Vial N° 839, Comuna de Puerto Montt, Región de los Lagos</t>
  </si>
  <si>
    <t>Yonatan.bustamante@ongcoincide.cl; contacto@ongcoincide.cl;
miguel.salazar@ongcoincide.cl</t>
  </si>
  <si>
    <t xml:space="preserve">Organización No gubernamental  de Desarrollo Corporación Andares Sur. 
</t>
  </si>
  <si>
    <t>ORGANIZACIÓN NO GUBERNAMENTAL DE DESARROLLO CORPORACIÓN PARA EL RECONOCIMIENTO, ESTUDIO Y APOYO DE LA PARTICIPACIÓN SOCIAL INCLUSIVA- ONG CREAPSI</t>
  </si>
  <si>
    <t xml:space="preserve">
Organización No Gubernamental de Desarrollo Centro de Promoción de Derechos Ciudadanos de Valparaíso
</t>
  </si>
  <si>
    <t xml:space="preserve">
Organización No Gubernamental de Desarrollo Chileamérica u ONG Chileamérica.
</t>
  </si>
  <si>
    <t>Organización No Gubernamental de Desarrollo EL CANELO</t>
  </si>
  <si>
    <t>Organización No Gubernamental de Desarrollo El Circo del Mundo – Chile.</t>
  </si>
  <si>
    <t>Hasta el 29 de septiembre de 2023 o 2025</t>
  </si>
  <si>
    <t xml:space="preserve">1° representante legal:
Presidenta:
Priscilla Andrea Sabando Zamora, 
2° representante legal:
Tesorero:
Edwin Antonio Vera Marin, 
3° representante legal:
Secretaria: 
Diana Carolina Alcon Henríquez, </t>
  </si>
  <si>
    <t>32-3273967- 552955290-988397269.</t>
  </si>
  <si>
    <t>Organización No Gubernamental  de Desarrollo Grandes Pasos- ONG GRANDES PASOS</t>
  </si>
  <si>
    <t xml:space="preserve">Organización No Gubernamental de Desarrollo Social ICTHUS- ONG ICTHUS
</t>
  </si>
  <si>
    <t xml:space="preserve">
Organización No Gubernamental de Desarrollo -   Corporación de Desarrollo Integral de la Familia,       (O.N.G. CODEINFA)
</t>
  </si>
  <si>
    <t>O.N.G. de Desarrollo Integral de niños, niñas y adolescentes Aurora</t>
  </si>
  <si>
    <t>ORGANIZACIÓN NO GUBERNAMENTAL DE DESARROLLO INVOLÚCRATE U ONG INVOLÚCRATE CENTRO INTEGRAL</t>
  </si>
  <si>
    <t>Organización No Gubernamental de Desarrollo KALFUTRAY.</t>
  </si>
  <si>
    <t>Organización No Gubernamental de Desarrollo “Las Alamedas”</t>
  </si>
  <si>
    <t>Organización No Gubernamental  de Desarrollo ORIGEN- ONG CORPORACIÓN ORIGEN</t>
  </si>
  <si>
    <t xml:space="preserve">Organización No gubernamental  de Desarrollo Padre Luis Amigó.
</t>
  </si>
  <si>
    <t>Antecedentes financieros correspondientes al año 2020 aprobados por el Sub Departamento de Supervisión Financiera.</t>
  </si>
  <si>
    <t>Organización No Gubernamental de Desarrollo para la Prevención de la Delincuencia, Reinserción y Reparación Social,  O.N.G. Forja Mundos.</t>
  </si>
  <si>
    <t>Organización No Gubernamental de Desarrollo para las Buenas Prácticas y Desarrollo Comunitario u ONG CAELIS</t>
  </si>
  <si>
    <t xml:space="preserve">
Organización No Gubernamental de Desarrollo Social y Asistencia Jurídica “ONG Remolino”
</t>
  </si>
  <si>
    <t xml:space="preserve">Organización No gubernamental  de Desarrollo Social Económico y Cultural San Damián – O.N.G. San Damian. 
</t>
  </si>
  <si>
    <t>Organización No Gibernamental de Desarrollo Recordis</t>
  </si>
  <si>
    <t>Organización No Gubernamental de Desarrollo Red de Fomento y Desarrollo Humano y Acción Social- O.N.G. Red y Acción</t>
  </si>
  <si>
    <t>Organización No Gubernamental de Desarrollo Programa de Atención para Drogadictos “Caleta Sur” o ONG Programa Caleta Sur</t>
  </si>
  <si>
    <t>Organización No Gubernamental de Desarrollo Corporación de Beneficencia Padre Patricio Espinosa Sáez - O.N.G. Corporación  Padre Patricio Espinosa.</t>
  </si>
  <si>
    <t>Organización No Gubernamental de Desarrollo Centro de Desarrollo Humano Carel- O.N.G. Carel.</t>
  </si>
  <si>
    <t xml:space="preserve">Organización No Gubernamental de Desarrollo Corporación de Desarrollo Lonko Kilapang
</t>
  </si>
  <si>
    <t xml:space="preserve">
Organización No Gubernamental de Desarrollo Ciudadanía y Progreso
</t>
  </si>
  <si>
    <t>Organización No Gubernamental de Desarrollo - COVACHA</t>
  </si>
  <si>
    <t>Organización No Gubernamental de Desarrollo Social, Económico y Cultural CORDEBIO</t>
  </si>
  <si>
    <t>Organización no Gubernamental de Desarrollo Soñando Futuro u O.N.G. Soñando Futuro</t>
  </si>
  <si>
    <t>12-11-208</t>
  </si>
  <si>
    <t>Organización No Gubernamental de Desarrollo,  Educación, Investigación y Cultura EKOSOL</t>
  </si>
  <si>
    <t>Organización No Gubernamental de Desarrollo Gac Los Expresos.</t>
  </si>
  <si>
    <t>O. N. G. Corporación de Desarrollo Hualaihué</t>
  </si>
  <si>
    <t>Organización No Gubernamental de Desarrollo Integral Confía Chile</t>
  </si>
  <si>
    <t>Certificado de Vigencia Nº 500396400816, de 1 de julio de 2021, del SRCI.</t>
  </si>
  <si>
    <t xml:space="preserve">Presidente: Miguel Fonseca Carrillo 
Vicepdte.: Alfredo Jacob Feres Reyes 
Secretaria: Rosa Carrillo Salas 
Tesorero: Washington Lizama Ormazábal 
Director: Alejandro Ignacio Ortiz Quintana </t>
  </si>
  <si>
    <t xml:space="preserve">Presidente: Miguel Fonseca Carrillo 
</t>
  </si>
  <si>
    <t>Doctor Eduardo Cruz Coke N° 372, Santiago Región Metropolitana.</t>
  </si>
  <si>
    <t xml:space="preserve">Se acompañan Certificado de Antecedentes Financieros Institucionales del año 2020, aprobados por el Sub-Departamento de Supervisión Financiera Nacional, del SENAME.
</t>
  </si>
  <si>
    <t xml:space="preserve">“Organización No Gubernamental De Desarrollo, Nuevos Comienzos” </t>
  </si>
  <si>
    <t xml:space="preserve">
Organización no Gubernamental de Desarrollo Casa de Acogida La Esperanza
</t>
  </si>
  <si>
    <t xml:space="preserve">O. N. G. Casa de Acogida para Niños y Adolescentes Restauración. </t>
  </si>
  <si>
    <t xml:space="preserve">O. N. G. CIDETS Centro de Investigación y Desarrollo Tecnológico y Social. </t>
  </si>
  <si>
    <t xml:space="preserve">Organización No Gubernamental de Desarrollo Centro de promoción y desarrollo social de personas y comunidades O.N.G. CEMPRODE
</t>
  </si>
  <si>
    <t>Organización No Gubernamental de Desarrollo Centro de Iniciativa Empresarial Aconcagua-  O.N.G. CIEM ACONCAGUA</t>
  </si>
  <si>
    <t>Corporación Carpe Diem, O.N.G. Comunidad de Tratamiento Carpe Diem.</t>
  </si>
  <si>
    <t xml:space="preserve">Organización No Gubernamental de Desarrollo Corporación Educación El Quijote O.N.G. El Quijote
</t>
  </si>
  <si>
    <t>Organización No gubernamental  de Desarrollo Good Neighbors Chile</t>
  </si>
  <si>
    <t xml:space="preserve">Organización No Gubernamental de Desarrollo Corporación Centro Ecumenico CEMURI - O.N.G. CEMURI
</t>
  </si>
  <si>
    <t xml:space="preserve">Organización No Gubernamental de Desarrollo Corporación de Educación y Desarrollo Social CIDPA, que podrá usar también el nombre “ONG Corporación de Educación y Desarrollo Social CIDPA.” 
</t>
  </si>
  <si>
    <t xml:space="preserve">Organización No Gubernamental de Desarrollo Corporación de Educación y Salud para el Síndrome de Down o también O.N.G. Edudown </t>
  </si>
  <si>
    <t xml:space="preserve">
Organización No Gubernamental De Desarrollo Corporación Nacional del Teatro Musical Chileno, CONATEMUCH. 
</t>
  </si>
  <si>
    <t xml:space="preserve">
Organización No Gubernamental de Desarrollo Corporación de Orientación Apoyo e Intervención Familiar – ONG KUTRAL.
</t>
  </si>
  <si>
    <t xml:space="preserve">
Corporación para el Desarrollo, la Identidad y la Promoción Social de las Personas El Puerto u ONG El Puerto.
</t>
  </si>
  <si>
    <t>Organización No Gubernamental de Desarrollo a Tiempo- ONG A Tiempo.</t>
  </si>
  <si>
    <t>Organización No Gubernamental de Desarrollo, Centro de Capacitación C.E.C.</t>
  </si>
  <si>
    <t xml:space="preserve">Organización No Gubernamental de Desarrollo Colectivo para el Desarrollo Comunitario y la Acción Solidaria  – ONG Colectivo Tremún </t>
  </si>
  <si>
    <t xml:space="preserve">Organización No Gubernamental de Desarrollo Centro Comunitario de Atención al Joven ONG C.E.C.A.S.- (CECAS)
</t>
  </si>
  <si>
    <t xml:space="preserve">Certificado de Vigencia de Persona Jurídica sin Fines de Lucro, emitido por el SRCEI, de fecha 30 de junio de 2021. FOLIO : 500396174876
</t>
  </si>
  <si>
    <t>De fecha  22 de enero de 2016  al 22 de enero de 2021.De fecha  22 de enero de 2016  al 22 de enero de 2021.
(Directorio electo permanece en funciones por aplicación del artículo único de la Ley N° 21.239, en tanto dure el estado de catástrofe)</t>
  </si>
  <si>
    <t xml:space="preserve">Certificado Financiero al año 2020, aprobado del Subdepartamento de Supervisión Financiera de SENAME
</t>
  </si>
  <si>
    <t>“Organización No Gubernamental de Desarrollo Convergencia para el Desarrollo de las Personas en lo Urbano y Rural”, también denominada “O.N.G. Convergencia”</t>
  </si>
  <si>
    <t>Organización No Gubernamental de Desarrollo - Corporación de Apoyo y Promoción de la Equidad e Inclusión Social, (O.N.G. COORPORACIÓN CAPREIS)</t>
  </si>
  <si>
    <t xml:space="preserve">Organización No Gubernamental de Desarrollo Corporación Para el Desarrollo de las Comunidades y sus Territorios INCITA -  O.N.G. INCITA
</t>
  </si>
  <si>
    <t>Certificado de Vigencia Folio 500401601054, de fecha 3 de agosto de 2021, del Servicio de Registro Civil e Identificación.</t>
  </si>
  <si>
    <t>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t>
  </si>
  <si>
    <t xml:space="preserve">Organización No Gubernamental de Desarrollo socialcreativa -  O.N.G. SocialCreativa (ex ONG Cordillera).
</t>
  </si>
  <si>
    <t xml:space="preserve">Certificado de Vigencia de persona jurídica sin fines de lucro, folio Nº 500396182733, emitido el 30 de junio de  2021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</si>
  <si>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</si>
  <si>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</si>
  <si>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Organización No Gubernamental de Desarrollo Corporación para el Desarrollo Humano - ONG Corpadeh</t>
  </si>
  <si>
    <t xml:space="preserve">
O.N.G. Corporación de Apoyo al Desarrollo Autogestionado Grada.
O.N.G. Grada.
</t>
  </si>
  <si>
    <t>Se acompaña Certificado de Vigencia Folio 500402099520, de fecha 5 de agosto de 2021, del SRCEI</t>
  </si>
  <si>
    <t xml:space="preserve">Se acompaña Certificado Financiero al año 2020, el cual ha sido aprobado por USUFI. Se hace presente que éste no ha sido autorizado ante notario. </t>
  </si>
  <si>
    <t xml:space="preserve">
Organización no Gubernamental de Desarrollo Corporación de Desarrollo Humano COTRA u ONG COTRA
</t>
  </si>
  <si>
    <t>Según lo establecido en Certificado de Vigencia de Persona Jurídica sin Fines de Lucro, de fecha 17 de agosto de 2021, Folio 500404030358, emitido por el SRCEI.</t>
  </si>
  <si>
    <t xml:space="preserve">
Organización no Gubernamental de Desarrollo Esperanza y Futuro
</t>
  </si>
  <si>
    <t xml:space="preserve">Organización No gubernamental  de Desarrollo Forjadores del Futuro u O.N.G. Forjadores del Futuro.
</t>
  </si>
  <si>
    <t xml:space="preserve">
Organización no Gubernamental de Desarrollo Hogar Santa Catalina u ONG Santa Catalina
</t>
  </si>
  <si>
    <t xml:space="preserve">Presidente: Alejandro Thomas Bas
Vicepdte: Luis Felipe Ovalle Valdés
Secretaria: Catalina Larraín Geisse
</t>
  </si>
  <si>
    <t>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</si>
  <si>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Certificado correspondiente al año 2020, aprobado por el Sub Departamento de Supervisión Financiera.
</t>
  </si>
  <si>
    <t>Organización No Gubernamental de Desarrollo Humano ONG Proyecta</t>
  </si>
  <si>
    <t xml:space="preserve">Organización No gubernamental  de Desarrollo Lluvia de Esperanzas
</t>
  </si>
  <si>
    <t xml:space="preserve">
Organización no gubernamental de desarrollo María Madre.
</t>
  </si>
  <si>
    <t>Certificado de Vigencia  de persona jurídica sin fines de lucro, folio Nº 500395543196, emitido el 25 de junio de 2021 por el SRCeI</t>
  </si>
  <si>
    <t>Organización No Gubernamental de Desarrollo para Personas en Situación de Vulnerabilidad Social-O.N.G. Siempre Contigo</t>
  </si>
  <si>
    <t xml:space="preserve">Organización No gubernamental  de Desarrollo Paradigma
</t>
  </si>
  <si>
    <t xml:space="preserve">Organización No Gubernamental de Desarrollo por el Ejercicio y Restitución de los Derechos Vulnerados de Niños y Jóvenes, Ceder  – ONG Ceder. </t>
  </si>
  <si>
    <t>Organización No Gubernamental de Desarrollo por los Sueños y Derechos de los Niños y Niñas Soñarte - ONG Soñarte.</t>
  </si>
  <si>
    <t>Organización No Gubernamental de Desarrollo Proyecto Medio Ambiente y Sociedad - O.N.G. PROMAS.</t>
  </si>
  <si>
    <t xml:space="preserve">Organización No Gubernamental de Desarrollo Quillagua ONG. Quillagua
</t>
  </si>
  <si>
    <t xml:space="preserve">Organización No Gubernamental de Desarrollo Andalué para la atención de personas con trastornos severos de relación y comunicación – ONG  Corporación Andalué.
</t>
  </si>
  <si>
    <t xml:space="preserve">
Organización no Gubernamental de Desarrollo Centro de Profesionales para la Acción Comunitaria u ONG CEPPAC
</t>
  </si>
  <si>
    <t>Organización No Gubernamental de Desarrollo SENDA HUMANA</t>
  </si>
  <si>
    <t>Organización No Gubernamental de Desarrollo Social y Cultural Vínculos- O.N.G. Corporación Vínculos</t>
  </si>
  <si>
    <t xml:space="preserve">Organización No gubernamental  de Desarrollo Suractiva, “Suractiva”
</t>
  </si>
  <si>
    <t xml:space="preserve">
Corporación ONG Educación y Gestión Solidaria CES
</t>
  </si>
  <si>
    <t>Organización No Gubernamental de Desarrollo Corporación de Desarrollo Social El Conquistador.</t>
  </si>
  <si>
    <t>Certificado de Vigencia de Persona Jurídica sin Fines de Lucro, emitido por el SRCEI, de fecha 24 de junio de 2021, folio 500395275955</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</si>
  <si>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</si>
  <si>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De 1 de mayo de 2021 a 1 de mayo de 2023</t>
  </si>
  <si>
    <t>Certificado de Antecedentes Financieros correspondiente al año 2020, aprobados por el Subdepartamento de Supervisión Nacional.</t>
  </si>
  <si>
    <t xml:space="preserve">
Organización No Gubernamental de Desarrollo Filadelfia 
</t>
  </si>
  <si>
    <t>Organización No gubernamental u O.N.G. Fraternidad Las Viñas</t>
  </si>
  <si>
    <t>Corporación de Promoción Comunitaria Galerna, O.N.G. Galerna</t>
  </si>
  <si>
    <t xml:space="preserve">Organización No Gubernamental de Desarrollo Científica Educacional y Cultural “Bahía de Coquimbo”, o también “ONG Galileo”
</t>
  </si>
  <si>
    <t xml:space="preserve">Certificado de Vigencia Folio Nº500396489869, otorgado el 02 de julio de 2021, del Servicio de Registro Civil e Identificación.
</t>
  </si>
  <si>
    <t xml:space="preserve">Presidente: LUIS RODRIGUEZ CABRERA, RUT Nº 14.054.289-9 
Secretaria: TERESA FLORES MAZA, RUT N°16.675.414-3 
Tesorero: MAURICIO REYES MELO, RUT Nº 17.127.286-6
</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</si>
  <si>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</si>
  <si>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Antecedentes financieros correspondientes al año 2020, aprobados por el Subdepartamento de Supervisión Nacional. </t>
  </si>
  <si>
    <t xml:space="preserve">
Organización no Gubernamental de Desarrollo María Acoge o también ONG MARÍA ACOGE
</t>
  </si>
  <si>
    <t>Certificado de Vigencia de Persona Jurídica sin fines de lucro, del Servicio de Registro Civil e Identificación, Folio Nº 500397682113, de fecha 9 de julio de 2021.</t>
  </si>
  <si>
    <t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t>
  </si>
  <si>
    <t>(20 de marzo de 2020-20 de marzo de 2022)</t>
  </si>
  <si>
    <t>Se acompaña Certificado Financiero año 2020, aprobado por el Subdepartamento de Supervisión Financiera Nacional.</t>
  </si>
  <si>
    <t xml:space="preserve">
Organización No Gubernamental de Desarrollo Centro de Promoción y Apoyo a la Infancia - ONG. PAICABI
</t>
  </si>
  <si>
    <t>Certificado de Vigencia de Persona Jurídica sin Fines de Lucro Nº de Folio 500396931507, de 5 de julio de 2021, del Servicio de Registro Civil e Identificación.</t>
  </si>
  <si>
    <t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t>
  </si>
  <si>
    <t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t>
  </si>
  <si>
    <t xml:space="preserve">Certificado Financiero correspondiente al año 2020, aprobado por USUFI
</t>
  </si>
  <si>
    <t>Organización No gubernamental  de Desarrollo Psicólogos Voluntarios de Chile</t>
  </si>
  <si>
    <t>Organización No Gubernamental de Desarrollo Justicia Derechos y Desarrollo (O.N.G., Justicia Derechos y Desarrollo)</t>
  </si>
  <si>
    <t xml:space="preserve">
Organización No Gubernamental de Desarrollo Licanrayén 
</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</si>
  <si>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</si>
  <si>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t>
  </si>
  <si>
    <t>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</si>
  <si>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(71)2219243- 985665102</t>
  </si>
  <si>
    <t>direccion@crateduc.cl</t>
  </si>
  <si>
    <t xml:space="preserve">
Organización no gubernamental de Desarrollo Integral del Joven y su Familia Surcos, u ONG Surcos.
</t>
  </si>
  <si>
    <t>Certificado de Vigencia Folio Nº 500403860751, 16 de agosto de 2021, emitido por el Servicio de Registro Civil e Identificación.</t>
  </si>
  <si>
    <t xml:space="preserve">Presidente: Marcelo Ovalle Briones, 
Vicepresidente: Emma Alejandra Miranda Luna, 
Secretario: Marjorie Alejandra Martínez Marciel, 
Tesorero: Claudio Iván Gutierrez Torres, </t>
  </si>
  <si>
    <t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t>
  </si>
  <si>
    <t xml:space="preserve">Teatinos N°371 OF 401, comuna de Santiago, Región Metropolitana. 
</t>
  </si>
  <si>
    <t>569-8807662 y 569-93296189</t>
  </si>
  <si>
    <t>jvelasquezt@ongsurcos.cl/ bsilvabarra@gmail.com</t>
  </si>
  <si>
    <t>Certificado de antecedentes financieros correspondientes al año 2020 aprobados por el Subdepartamento de Supervisión Nacional.</t>
  </si>
  <si>
    <t>Orrganización No Gubernamental de Desarrollo OIKOSONG</t>
  </si>
  <si>
    <t>Organización No Gubernamental de Desarrollo y Gestión Humana GESMA</t>
  </si>
  <si>
    <t xml:space="preserve">Organización No Gubernamental de Desarrollo Pather Nostrum u ONG Pather Nostrum
</t>
  </si>
  <si>
    <t xml:space="preserve">
Organización No Gubernamental “ONG Por un Chile Responsable”
</t>
  </si>
  <si>
    <t xml:space="preserve">Organización No gubernamental  de Desarrollo Corporación Padre Chango, u O.N.G. Padre Chango.
</t>
  </si>
  <si>
    <t xml:space="preserve">Organización No Gubernamental de Desarrollo Proyecto Sur - O.N.G. DE DESARROLLO PROYECTO SUR
</t>
  </si>
  <si>
    <t xml:space="preserve">Organización No Gubernamental de Desarrollo Raíces u ONG Raíces Santiago
</t>
  </si>
  <si>
    <t xml:space="preserve">Certificado de Vigencia de Persona Jurídica sin fines de Lucro Nº de Folio 500394981077, de 22 de junio de 2021 del Servicio de Registro Civil e Identificación.
</t>
  </si>
  <si>
    <t>Presidente: Rosa Parissi Morales,
Vicepresidente: Elizabeth Araya Castelli,
Secretario: Enrique Julio Araya Lopez, 
Tesorero: Viviana Palermino Tropa, 
Directores:
Mónica Correa Noziglia
Claudia Adriana Pérez Hernández, 
Katya Alejandra Perez Hernandez,
Dante Castillo Guajardo
Miguel Almendras Orellana                                         Según consta en Certificado de Directorio de Persona Jurídica sin Fines de Lucro Nº de Folio 500394981054, de 22 de junio de 2021 del Servicio de Registro Civil e Identificación.</t>
  </si>
  <si>
    <t xml:space="preserve">Organización no Gubernamental de Desarrollo Raíces - O.N.G. Raíces. </t>
  </si>
  <si>
    <t xml:space="preserve">
Organización no Gubernamental de Desarrollo Renuevo Centro Integral u ONG Renuevo
</t>
  </si>
  <si>
    <t>Certificado de Vigencia de Persona Jurídica sin fines de lucro Folio N° 500395479101, de 25 de junio de 2021, emitido por el Servicio de Registro Civil e Identificación.</t>
  </si>
  <si>
    <t xml:space="preserve">Presidente:
Adolfo Andrés Farías Salgado, 
Vicepresidente: 
Miguel Ormeño Pitriqueo, 
Secretario: 
Jorge Eliazar Bravo Cáceres,
Tesorera: 
Eugenia Margarita Fernández Espinoza, 
Director: 
Pedro Esteban García Villagra, 
 Según consta en Certificado de Directorio, Folio N°500395478822, de 25 de junio de 2021, emitido por el Servicio de Registro Civil e Identificación.
 </t>
  </si>
  <si>
    <t>adolfo.farias@ongrenuevo.cl/ central@ongrenuevo.cl</t>
  </si>
  <si>
    <t xml:space="preserve">
Organización No Gubernamental Taller de Aprendizaje y Formación TAF
</t>
  </si>
  <si>
    <t>Organización No Gubernamental de Desarrollo TIMOUN PITI</t>
  </si>
  <si>
    <t>Organización No Gubernamental de Desarrollo TREKAN</t>
  </si>
  <si>
    <t>Certificado de Vigencia, folio Nº 500396526221, de fecha 02 de julio del 2021, del Servicio del Registro Civil e Identificación.</t>
  </si>
  <si>
    <t xml:space="preserve">Presidente: 
Jonatan Miguel Fuentealba Egnem, 
Secretaria
Esteyse Tamara Villarroel Bernales, 
Tesorero:
Jacqueline Andrea Ortiz Flores,          </t>
  </si>
  <si>
    <t>Ultimo directorio 21/12/2020
Cesación 21/12/2025
*Según Acta Nº6 de Renovación de Directorio, de 21 de diciembre de 2020</t>
  </si>
  <si>
    <t xml:space="preserve">Se acompaña certificado financiero, correspondiente al año 2020, aprobado por el Sub Departamento de Supervisión Financiera Nacional.
</t>
  </si>
  <si>
    <t>ORGANIZACIÓN NO GUBERNAMENTAL VIDES CHILE- ORGANIZACIÓN NO GUBERNAMENTAL ASOCIACIÓN VOLUNTARIADO INTERNACIONAL MUJER EDUCACIÓN DESARROLLO</t>
  </si>
  <si>
    <t>Obispado de Copiapó</t>
  </si>
  <si>
    <t xml:space="preserve">Luis Sigfredo Lazo Díaz </t>
  </si>
  <si>
    <t>Certificado de antecedentes financieros, correspondientes al año 2020 aprobados por el  Sub Departamento de Supervisión Nacional.</t>
  </si>
  <si>
    <t xml:space="preserve">
Obispado de San José de Melipilla  
</t>
  </si>
  <si>
    <t xml:space="preserve">Obispado de Villarrica  (antes Vicariato Apostólico de la Araucanía) </t>
  </si>
  <si>
    <t xml:space="preserve">
Orden de la Bienaventurada Virgen María de la Merced o Congregación Provincia Mercedaria de Chile.
</t>
  </si>
  <si>
    <t xml:space="preserve">Se acompaña Certificado de Antecedentes Financieros, correspondiente al año 2020, aprobado por el Subdepartamento de Supervisión Financiera.
</t>
  </si>
  <si>
    <t>Orden Siervos de María</t>
  </si>
  <si>
    <t xml:space="preserve">
Policía de Investigaciones de Chile PDI
</t>
  </si>
  <si>
    <t>Sergio Antonio Muñoz Yáñez. CI 10.671.970-5</t>
  </si>
  <si>
    <t>Pontificia Universidad Católica de Chile</t>
  </si>
  <si>
    <t>Parroquia Sagrado Corazón de Jesús de Coronel</t>
  </si>
  <si>
    <t>Se acompaña Certificado de Antecedentes Financieros, correspondiente al año 2020, aprobados por el Departamento de Administración y Finanzas.</t>
  </si>
  <si>
    <t>Parroquia Dulce Nombre de Jesús de Quirihue</t>
  </si>
  <si>
    <t xml:space="preserve">
Parroquia Los Santos Ángeles Custodios
</t>
  </si>
  <si>
    <t>Parroquia Nuestra Señora de la Merced, de Petorca</t>
  </si>
  <si>
    <t xml:space="preserve">
Parroquia Nuestra Señora del Tránsito de Queilén
</t>
  </si>
  <si>
    <t>Parroquia Sagrado Corazón de Jesús de Chincolco</t>
  </si>
  <si>
    <t>Parroquia San Agustín de Puerto Octay</t>
  </si>
  <si>
    <t>Parroquia San Enrique de Purén</t>
  </si>
  <si>
    <t xml:space="preserve">Parroquia San José de Curanilahue </t>
  </si>
  <si>
    <t>Parroquia San José Obrero de Vallenar</t>
  </si>
  <si>
    <t>Indefinida.                                Erigida de acuerdo al Derecho Canónico, por el Arzobispado de Concepción, según Certificado Prot. PDF 027/2020, de fecha 07 de julio de 2020, emanado del Arzobispado de la Santísima Concepción.</t>
  </si>
  <si>
    <t>Manuel Bulnes Nº525, Hualqui</t>
  </si>
  <si>
    <t>Certificado de la Institución, correspondiente a antecedentes financieros del año 2020, aprobados por el Subdepartamento de Supervisión Financiera.</t>
  </si>
  <si>
    <t>Parroquia San Juan Evangelista de Viña del Mar</t>
  </si>
  <si>
    <t>Parroquia Santísima Virgen de la Merced</t>
  </si>
  <si>
    <t>Sanatorio Marítimo San Juan de Dios</t>
  </si>
  <si>
    <t>Se acompaña certificado financiero, correspondiente al año 2020,aprobado por el  Departamento de Administración y Finanzas.</t>
  </si>
  <si>
    <t>Sociedad de Asistencia y Capacitación (antes denominada Sociedad Protectora de la Infancia)</t>
  </si>
  <si>
    <t xml:space="preserve">Certificado de vigencia de Persona Jurídica sin fines de lucro, Folio N° 500395280894, de 24 de junio del 2021, del Servicio de Registro Civil e Identificación.
</t>
  </si>
  <si>
    <t>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t>
  </si>
  <si>
    <t>secretaria.presidencia@protectora.cl
Secretario.gerencia@protectora.cl            floeser@protectora.cl</t>
  </si>
  <si>
    <t>Antecedentes financieros correspondientes al año 2020, aprobados por el Sub Depto de Supervisión Financiera Nacional.</t>
  </si>
  <si>
    <t>Sociedad de Beneficencia Hogar del Niño</t>
  </si>
  <si>
    <t>Certificado de Vigencia Nº 02, de fecha 02 de julio de 2021, emitido por el Departamento de Personas Jurídicas de la SEREMI de Justicia y Derechos Humanos de la Región de Valparaíso.</t>
  </si>
  <si>
    <t xml:space="preserve">332-316776 / 9 5443243 / 9 647 6538 </t>
  </si>
  <si>
    <t>Se acompañan antecedentes financieros actualizados al año 2020,  aprobados por el Departamento de Administración y Finanzas.</t>
  </si>
  <si>
    <t xml:space="preserve">Sociedad Pro-Ayuda del Niño Lisiado </t>
  </si>
  <si>
    <t>Sociedad Protectora de Ciegos Santa Lucía</t>
  </si>
  <si>
    <t xml:space="preserve">Sociedad Protectora de la Infancia de Concepción 
</t>
  </si>
  <si>
    <t>Subsecretaría de la Niñez</t>
  </si>
  <si>
    <t>Ley N° 21.090, que Crea la Subsecretaría de la Niñez</t>
  </si>
  <si>
    <t>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t>
  </si>
  <si>
    <t>Blanquita Honorato Lira</t>
  </si>
  <si>
    <t>Catedral N° 1575, comuna de Santiago, Región Metropolitana.</t>
  </si>
  <si>
    <t>Universidad  Católica del Norte</t>
  </si>
  <si>
    <t>indefinida. Se acompaña Certificado de Vigencia Nº 06/5627, de 23 de julio del 2021, de la Jefa de Unidad de Registro Institucional (S), Subsecretaría de Educación Superior, del Ministerio de Educación.</t>
  </si>
  <si>
    <t>Rector: 
Rodrigo Fernando Alda Varas</t>
  </si>
  <si>
    <t>Avenida Angamos Nº 0610, comuna de Antofagasta, región de Antofagasta</t>
  </si>
  <si>
    <t>Se  acompañan los antecedentes financieros correspondientes al año 2020, aprobados por el Departamento de Administración y Finanzas.</t>
  </si>
  <si>
    <t>Universidad Católica Cardenal Raúl Silva Henríquez</t>
  </si>
  <si>
    <t>P. Claudio Cartes Andrades     1/7/2019- 30/6/2021.
Marcela Allue Nualart              1/6/2019- 31/5/2021.
David Albornoz Pavisic            1/6/2020- 31/5/2022.
Beatrice Ávalos Davidson        4/5/2020- 31/5/2022.      
Sor Fanny Dobronic                4/5/2020- 31/5/2022.                     
Mauricio Besio Rollero             4/5/2020- 31/5/2022</t>
  </si>
  <si>
    <t>Se acompaña certificado financiero correspondiente al año 2020, aprobado por el Subdepartamento de Supervisión Financiera Nacional</t>
  </si>
  <si>
    <t>Se acompañan antecedentes financieros correspondientes al año 2020, aprobados por el Subdepartamento de Supervisión Nacional.</t>
  </si>
  <si>
    <t xml:space="preserve">Universidad del Bío Bío
</t>
  </si>
  <si>
    <t>Universidad de Valparaíso</t>
  </si>
  <si>
    <t>Universidad Tecnológica Metropolitana</t>
  </si>
  <si>
    <t>VICARÍA DE LA PASTORAL SOCIAL</t>
  </si>
  <si>
    <t xml:space="preserve">LA REINA </t>
  </si>
  <si>
    <t>SEPTIEMBRE</t>
  </si>
  <si>
    <t xml:space="preserve">Silvia Andrea Quintanilla Vera, 
Juan Acuña Montero,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</si>
  <si>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</si>
  <si>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</si>
  <si>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t>
  </si>
  <si>
    <t>Certificado de Vigencia de Persona Jurídica sin Fines de Lucro, Folio N° 500400222164, de 26 de julio de 2021, del Servicio de Registro Civil e Identificación.</t>
  </si>
  <si>
    <t>05 de agosto de 2021 a 05 de agosto de 2022.</t>
  </si>
  <si>
    <t xml:space="preserve">Presidente: 
John Paul Hernández, 
Delegación de Poderes del Directorio (actúa individualmente):
Annette Viola Scifres, 
Facultades expresas de representante legal designado por Directorio
Marcelo Rodrigo Marcón
</t>
  </si>
  <si>
    <t>Certificado de Vigencia de Persona Jurídica Sin Fines Lucro Folio Nº 500407411628, de fecha 06 de septiembre de 2021, del Servicio de Registro Civil e Identificación.</t>
  </si>
  <si>
    <t>Presidenta: 
Mónica Díaz Leiva, 
Secretaria: 
Eduardo Rojas Zepeda, 
Tesorera: 
Paula Roloff González, 
Certificado de Vigencia de Persona Jurídica Sin Fines Lucro Folio Nº 500407411670, de fecha 06 de septiembre de 2021, del Servicio de Registro Civil e Identificación.</t>
  </si>
  <si>
    <t>Del 03 de mayo de 2019 al 03 de mayo de 2022</t>
  </si>
  <si>
    <t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t>
  </si>
  <si>
    <t>sinfronteraschile@yahoo.es</t>
  </si>
  <si>
    <t>Certificado de antecedentes financieros correspondiente al año 2020, aprobados por el  Subdepartamento de Supervisión Financiera Nacional</t>
  </si>
  <si>
    <t xml:space="preserve">Se acompaña certificado financiero de la Institución, correspondiente al año 2020, APROBADOS POR EL del Sub Departamento de Supervisión Financiera Nacional. </t>
  </si>
  <si>
    <t>Certificado de Vigencia Folio Nº 500399384927, de 20 de julio de 2021, del Servicio de Registro Civil e Identificación.</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</si>
  <si>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</si>
  <si>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t>
  </si>
  <si>
    <t xml:space="preserve">Se acompaña Certificado Financiero de la Institución, correspondiente al año 2020, y aprobado por el Subdepartamento de  Supervisión Financiera Nacional. </t>
  </si>
  <si>
    <t>Certificado de Vigencia Folio Nº 500400592078, de fecha 27 de julio de 2021, del Servicio de Registro Civil e Identificación.</t>
  </si>
  <si>
    <t>Se acompañan antecedentes financieros correspondientes al año 2020 probados por el Subdepartamento de Supervisión Financiera.</t>
  </si>
  <si>
    <t>Certificado de fecha 07-09-2021, del SRCI.</t>
  </si>
  <si>
    <t>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t>
  </si>
  <si>
    <t>562 27834100 22 7834124</t>
  </si>
  <si>
    <t xml:space="preserve">Se acompañan antecedentes financieros correspondientes al año 2020, aprobados por el Sub Departamento de Supervisión Financiera.
</t>
  </si>
  <si>
    <t>Certificado de vigencia folio Nº 500408723825, de fecha 14 de septiembre de 2021, emitido por el Servicio de Registro Civil e Identificación.</t>
  </si>
  <si>
    <t xml:space="preserve"> 04 años
</t>
  </si>
  <si>
    <t>09 de marzo de 2020 al 09 de marzo de 2024</t>
  </si>
  <si>
    <t xml:space="preserve">4 Norte N° 557, Oficina 3, comuna de Viña del Mar.
Región de Valparaíso.
A partir del 01.10.2021 será Frodden N° 525, comuna de Quilpué, Región de Valparaíso.
</t>
  </si>
  <si>
    <t>Viña del Mar- Quilpue (01.10.21)</t>
  </si>
  <si>
    <t>Se acompaña Certificado Financiero año 2020, aprobados por el Subdepartamento de Supervisión Financiera Nacional</t>
  </si>
  <si>
    <t>Certificado de Vigencia, folio Nº 500407328799, de fecha 06 de septiembre de 2021, del  Servicio del Registro Civil e Identificación.</t>
  </si>
  <si>
    <t>422661015
938663448 / 988258475</t>
  </si>
  <si>
    <t>Se acompaña certificado financiero , correspondiente al año 2020, APROBADOS del  Sub Departamento de Supervisión Financiera Nacional</t>
  </si>
  <si>
    <t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t>
  </si>
  <si>
    <t>28 de enero de 2021 al 28 de enero de 2024. Según consta en Certificado de directorio de persona jurídica sin fines de lucro Folio Nº 500403224934, de fecha 12 de agosto de 2021, del Servicio de Registro Civil e Identificación.</t>
  </si>
  <si>
    <t>Calle Dos N°9417, comuna de Quilicura, región Metropolitana.</t>
  </si>
  <si>
    <t>maraya@buin.cl jastudillo@buin.cl opdbuin@buin.cl</t>
  </si>
  <si>
    <t>Chacabuco Nº 630, Copiapó, Tercera Región</t>
  </si>
  <si>
    <t>(52)- 2357702</t>
  </si>
  <si>
    <t>marcoslopez@copiapo.cl</t>
  </si>
  <si>
    <t>Johny Alexis Piraíno Meneses</t>
  </si>
  <si>
    <t>332381800
332381700</t>
  </si>
  <si>
    <t>jpiraino@lacalera.cl</t>
  </si>
  <si>
    <t>I.MUNICIPALIDAD DE RÍO HURTADO</t>
  </si>
  <si>
    <t>Constitución Política de la República, arts. 118 y siguientes</t>
  </si>
  <si>
    <t>Según Ley Orgánica N° 18.695, arts. 1° al 4°.</t>
  </si>
  <si>
    <t>Alcaldesa: Carmen Olivares de la Rivera</t>
  </si>
  <si>
    <t>Calle única s/n, Samo Alto, comuna de Río Hurtado, Región de Coquimbo.</t>
  </si>
  <si>
    <t>Río Hurtado</t>
  </si>
  <si>
    <t>No se acompañan. Aplica informe Juridico N°09 de 14 de marzo de 2011, del Departamento Juridico y Dictamen N° 07191, de 20009, de la Contraloría General de la República</t>
  </si>
  <si>
    <t>Certificado de Vigencia de fecha 08 de septiembre de 2021, emitido por el Servicio de Registro Civil e Identificación. Folio Nº 500407782874</t>
  </si>
  <si>
    <t xml:space="preserve">Presidente: Jenaro Bahamondes Urrutia, 
Secretario: Pablo Maquehue Martínez, 
Vice presidente: Ricardo Ojeda Cea,
Tesorero General: Claudio Andrade Agüero,
Directores:
José Luis Arcos Castillo, 
Javier Gallegos Arteaga, 
Marcelo Soto González, </t>
  </si>
  <si>
    <t>23 enero 2021 al 23 enero 2022</t>
  </si>
  <si>
    <t>Se acompaña antecedentes Financieros correspondiente al año 2020, aprobados por USUFI</t>
  </si>
  <si>
    <t>Certificado de Vigencia Folio Nº 500404055248, de 17 de agosto de 2021, emitido por el Servicio de Registro Civil e Identificación.</t>
  </si>
  <si>
    <t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</si>
  <si>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Guillermo Harwig Jacob, 
</t>
  </si>
  <si>
    <t>225758522- - 22575840, anexo 258540</t>
  </si>
  <si>
    <t>REG</t>
  </si>
  <si>
    <t>DEPTO.</t>
  </si>
  <si>
    <t>LEY</t>
  </si>
  <si>
    <t>LINEA DE ACCION</t>
  </si>
  <si>
    <t>MOD</t>
  </si>
  <si>
    <t>COD INST</t>
  </si>
  <si>
    <t>PPTO</t>
  </si>
  <si>
    <t>PLAZAS</t>
  </si>
  <si>
    <t>CODIGO</t>
  </si>
  <si>
    <t>CODIGO SIGFE</t>
  </si>
  <si>
    <t>ESTABLECIMIENTO</t>
  </si>
  <si>
    <t>BANCO</t>
  </si>
  <si>
    <t>CTA CTE</t>
  </si>
  <si>
    <t>ENERO</t>
  </si>
  <si>
    <t>FEBRERO</t>
  </si>
  <si>
    <t>MARZO</t>
  </si>
  <si>
    <t>ABRIL</t>
  </si>
  <si>
    <t>MAYO</t>
  </si>
  <si>
    <t>JUNIO</t>
  </si>
  <si>
    <t>JULIO</t>
  </si>
  <si>
    <t>AGOSTO</t>
  </si>
  <si>
    <t>OCTUBRE</t>
  </si>
  <si>
    <t>NOVIEMBRE</t>
  </si>
  <si>
    <t>DICIEMBRE</t>
  </si>
  <si>
    <t>PROG</t>
  </si>
  <si>
    <t>BANCO ESTADO</t>
  </si>
  <si>
    <t>DJJ</t>
  </si>
  <si>
    <t>PLE</t>
  </si>
  <si>
    <t>PLE - IQUIQUE</t>
  </si>
  <si>
    <t>BANCO DE CREDITO E INVERSIONES</t>
  </si>
  <si>
    <t>BANCO SANTANDER-CHILE</t>
  </si>
  <si>
    <t>ASR</t>
  </si>
  <si>
    <t>ASR- PIL TARAPACA</t>
  </si>
  <si>
    <t>ALA</t>
  </si>
  <si>
    <t>ALA - PIL TARAPACA</t>
  </si>
  <si>
    <t>BANCO DE CHILE</t>
  </si>
  <si>
    <t>SBC</t>
  </si>
  <si>
    <t>BANCO SCOTIABANK</t>
  </si>
  <si>
    <t>PLA</t>
  </si>
  <si>
    <t>MCA</t>
  </si>
  <si>
    <t>MCA - MEDIDAS CAUTELARES IQUIQUE</t>
  </si>
  <si>
    <t>ASE</t>
  </si>
  <si>
    <t>ASE - EDUCANDO PARA LA PAZ</t>
  </si>
  <si>
    <t>PSA</t>
  </si>
  <si>
    <t>CORPORACIÓN SERVICIO PAZ Y JUSTICIA - SERPAJ CHILE</t>
  </si>
  <si>
    <t>SBC - LUIS PEREZ AGUIRRE</t>
  </si>
  <si>
    <t>PLA - PROGRAMA LIBERTAD ASISTIDA VIOLETA PARRA</t>
  </si>
  <si>
    <t>PLE - ANTOFAGASTA</t>
  </si>
  <si>
    <t>ASR - PIL ANTOFAGASTA</t>
  </si>
  <si>
    <t>ALA - PIL ANTOFAGASTA</t>
  </si>
  <si>
    <t>ASE - ANTOFAGASTA</t>
  </si>
  <si>
    <t>MCA - PROGRAMA DE MEDIDAS CAUTELARES PACIFICO</t>
  </si>
  <si>
    <t>SBC - LUIS EMILIO RECABARREN</t>
  </si>
  <si>
    <t>PMM - CARDENAL RAÚL SILVA HENRIQUEZ</t>
  </si>
  <si>
    <t>PMM - PUKARA LICKANA</t>
  </si>
  <si>
    <t>PLA - SOLA SIERRA HENRIQUEZ</t>
  </si>
  <si>
    <t>SIERRA GORDA</t>
  </si>
  <si>
    <t>PLE - PROGRAMA LIBERTAD ASISTIDA ESPECIAL</t>
  </si>
  <si>
    <t>MCA - PROGRAMA DE MEDIDAS CUATELARES AMBULATORIAS</t>
  </si>
  <si>
    <t>PLA - PROGRAMA DE LIBERTAD ASISTIDA</t>
  </si>
  <si>
    <t>ASR - SUYAI</t>
  </si>
  <si>
    <t>ALA - SUYAI</t>
  </si>
  <si>
    <t>SBC - GABRIELA MISTRAL</t>
  </si>
  <si>
    <t>PLE - ATACAMA</t>
  </si>
  <si>
    <t>PSA - ATACAMA</t>
  </si>
  <si>
    <t>ASR - PIL COQUIMBO</t>
  </si>
  <si>
    <t>ALA - PIL COQUIMBO</t>
  </si>
  <si>
    <t>ASE - ATENCION SOCIOEDUCATIVA PARA ADOLESCENTES PRIVADO DE LIBERTAD</t>
  </si>
  <si>
    <t>ASE - PAULO FREIRE</t>
  </si>
  <si>
    <t>PMM - PROYECTO MULTIMODAL LRPA LIMARI CHOAPA</t>
  </si>
  <si>
    <t>PMM - CIUDAD DEL NIÑO LA SERENA</t>
  </si>
  <si>
    <t>PLE - VINA DEL MAR</t>
  </si>
  <si>
    <t>PSA - SAN ANTONIO</t>
  </si>
  <si>
    <t>PSA - QUILLOTA</t>
  </si>
  <si>
    <t>PSA - VALPARAISO</t>
  </si>
  <si>
    <t>PLE - CALERA PETORCA</t>
  </si>
  <si>
    <t>PLE - PROGRAMA DE LIBERTAD ASISTIDA ESPECIAL SAN ANTONIO</t>
  </si>
  <si>
    <t>MCA - SAN ANTONIO</t>
  </si>
  <si>
    <t>PLA - SAN FELIPE</t>
  </si>
  <si>
    <t>PLA - QUILLOTA</t>
  </si>
  <si>
    <t>PLA - VALPARAISO</t>
  </si>
  <si>
    <t>PLA - SAN ANTONIO</t>
  </si>
  <si>
    <t>MCA - VALPARAISO</t>
  </si>
  <si>
    <t>MCA - VILLA ALEMANA</t>
  </si>
  <si>
    <t>MCA - SAN FELIPE</t>
  </si>
  <si>
    <t>SBC - SERVICIO EN BENEFICIO A LA COMUNIDAD</t>
  </si>
  <si>
    <t>ASE - VALPARAISO</t>
  </si>
  <si>
    <t>SBC - VALPARAISO</t>
  </si>
  <si>
    <t>SBC - VIÑA DEL MAR</t>
  </si>
  <si>
    <t>PSA - QUILPUE</t>
  </si>
  <si>
    <t>ASR - PIL REGIONAL VALPARAISO</t>
  </si>
  <si>
    <t>ALA - PIL REGIONAL VALPARAISO</t>
  </si>
  <si>
    <t>PSA - CACHAPOAL</t>
  </si>
  <si>
    <t>ASR - PIL OHIGGINS</t>
  </si>
  <si>
    <t>ALA - PIL OHIGGINS</t>
  </si>
  <si>
    <t>MCA - CACHAPOAL</t>
  </si>
  <si>
    <t>PLA - CACHAPOAL</t>
  </si>
  <si>
    <t>ASE - CACHAPOAL</t>
  </si>
  <si>
    <t>PMM - PROGRAMA MULTIMODAL HERNAN EMERES YEVENES</t>
  </si>
  <si>
    <t>CORPORACIÓN DE OPORTUNIDAD Y ACCION SOLIDARIA OPCION</t>
  </si>
  <si>
    <t>PLE - O HIGGINS</t>
  </si>
  <si>
    <t>SBC - CACHAPOAL</t>
  </si>
  <si>
    <t>ASR - PROGRAMA DE INTERMEDIACION LABORAL</t>
  </si>
  <si>
    <t>ALA - PROGRAMA DE INTERMEDIACION LABORAL</t>
  </si>
  <si>
    <t>PMM - LLEQUEN MAULE</t>
  </si>
  <si>
    <t>PMM - BALDOMERO LILLO</t>
  </si>
  <si>
    <t>PMM - PROGRAMA MULTIMODAL CAUQUENES</t>
  </si>
  <si>
    <t>PMM - PROGRAMA MULTIMODAL LINARES</t>
  </si>
  <si>
    <t>CORPORACIÓN EDUCACIONAL ABATE MOLINA DE TALCA</t>
  </si>
  <si>
    <t>PLE - PROGRAMA LIBERTAD ASISTIDA ESPECIAL TALCA</t>
  </si>
  <si>
    <t>PSA - LLEQUEN NUBLE</t>
  </si>
  <si>
    <t>PLE - PADRE LUIS AMIGO</t>
  </si>
  <si>
    <t>PLE - SAN PEDRO DE LA PAZ Y OTRAS COMUNAS</t>
  </si>
  <si>
    <t>PLE â€“ TERESA DE CALCUTA PARA EL BORDE COSTERO</t>
  </si>
  <si>
    <t>ASR - PIL LA ESPERANZA</t>
  </si>
  <si>
    <t>ALA - PIL LA ESPERANZA</t>
  </si>
  <si>
    <t>SBC - PROGRAMA DE SERVICIO EN BENEFICIO DE LA COMUNIDAD Y REPARACION DEL DANO</t>
  </si>
  <si>
    <t>MCA - CAMINADO JUNTOS</t>
  </si>
  <si>
    <t>PLA - SEMBRANDO CAMINOS</t>
  </si>
  <si>
    <t>PLA - PADRE LUIS AMIGO</t>
  </si>
  <si>
    <t>ASE - SAN PABLO</t>
  </si>
  <si>
    <t>ASE - CIP CRC CORONEL</t>
  </si>
  <si>
    <t>ASE - CONCEPCION - ARAUCO</t>
  </si>
  <si>
    <t>PMM - PROGRAMA MULTIMODAL PROVINCIA LOTA Y CORONEL</t>
  </si>
  <si>
    <t>PMM - PROGRAMA MULTIMODAL PROVINCIA DEL BIO BIO</t>
  </si>
  <si>
    <t>PLE - ANTULAFQUEN</t>
  </si>
  <si>
    <t>ASR - ARAUCANIA</t>
  </si>
  <si>
    <t>ALA - ARAUCANIA</t>
  </si>
  <si>
    <t>SBC - ADELUWN</t>
  </si>
  <si>
    <t>MCA - AMULEN</t>
  </si>
  <si>
    <t>MCA - CAUTIN</t>
  </si>
  <si>
    <t>PLA - KIMELTU</t>
  </si>
  <si>
    <t>ASE - CAUTIN</t>
  </si>
  <si>
    <t>ASE - CIP CRC CHOL CHOL</t>
  </si>
  <si>
    <t>PMM - CUIDAD DEL NIÑO ANGOL</t>
  </si>
  <si>
    <t>PLE - ARAUCANIA CENTRO</t>
  </si>
  <si>
    <t>PSA - CIUDAD DEL NIÑO CAUTIN</t>
  </si>
  <si>
    <t>PLA - CIUDAD DEL NIÑO TEMUCO</t>
  </si>
  <si>
    <t>PLE - CODENI LLANQUIHUE PALENA</t>
  </si>
  <si>
    <t>ASR - PIL CUIDAD DEL NINO LOS LAGOS</t>
  </si>
  <si>
    <t>ALA - PIL CUIDAD DEL NINO LOS LAGOS</t>
  </si>
  <si>
    <t>SBC - RD CUIDAD DEL NINO REGION DE LOS LAGOS</t>
  </si>
  <si>
    <t>PLE - PROYECTA CHILOE</t>
  </si>
  <si>
    <t>PLA - PROYECTA CHILOE</t>
  </si>
  <si>
    <t>MCA - PROYECTA CHILOE</t>
  </si>
  <si>
    <t>PSA - CUIDAD DEL NIÑO LLANQUIHUE Y PALENA</t>
  </si>
  <si>
    <t>PSA - CUIDAD DE NIÑO CHILOE</t>
  </si>
  <si>
    <t>PMM - CUIDAD DEL NIÑO OSORNO</t>
  </si>
  <si>
    <t>ASR - PIL AYSEN</t>
  </si>
  <si>
    <t>ALA - PIL AYSEN</t>
  </si>
  <si>
    <t>PMM - PROGRAMA MULTIMODAL AYSEN</t>
  </si>
  <si>
    <t>ASR - PIL MAGALLANES</t>
  </si>
  <si>
    <t>ALA - PIL MAGALLANES</t>
  </si>
  <si>
    <t>PMM- MULTIMODAL MAGALLANES</t>
  </si>
  <si>
    <t>PLE - ACJ SAN BERNARDO</t>
  </si>
  <si>
    <t>PLE - ACJ SAN JOAQUIN</t>
  </si>
  <si>
    <t>PLE - LA PINTANA</t>
  </si>
  <si>
    <t>PLE - CERRO NAVIA</t>
  </si>
  <si>
    <t>ASR - PROYECTO B</t>
  </si>
  <si>
    <t>BANCO SECURITY</t>
  </si>
  <si>
    <t>ALA - PROYECTO B</t>
  </si>
  <si>
    <t>ASR - PIL REINVENTARSE</t>
  </si>
  <si>
    <t>ALA - PIL REINVENTARSE</t>
  </si>
  <si>
    <t>MCA - ACJ ESTACION CENTRAL</t>
  </si>
  <si>
    <t>MCA - ACJ TALAGANTE</t>
  </si>
  <si>
    <t>MCA - ACJ SAN BERNARDO</t>
  </si>
  <si>
    <t>MCA - ACJ SAN JOAQUIN</t>
  </si>
  <si>
    <t>MCA - MEDIDAS CAUTELARES LO ESPEJO</t>
  </si>
  <si>
    <t>MCA - MEDIDAS CAUTELARES LA PINTANA</t>
  </si>
  <si>
    <t>MCA - MEDIDAS CAUTELARES CERRO NAVIA</t>
  </si>
  <si>
    <t>MCA - MEDIDAS CAUTELARES MAIPU</t>
  </si>
  <si>
    <t>PLA - CERRO NAVIA</t>
  </si>
  <si>
    <t>PLA - LA PINTANA</t>
  </si>
  <si>
    <t>ASE - SAN BERNARDO</t>
  </si>
  <si>
    <t>ASE - SANTIAGO SUR PONIENTE</t>
  </si>
  <si>
    <t>ASE - CIP CRC SAN JOAQUIN</t>
  </si>
  <si>
    <t>PSA - LA FLORIDA</t>
  </si>
  <si>
    <t>PLE - ÑUÑOA</t>
  </si>
  <si>
    <t>PSA - ACJ ESTACION CENTRAL</t>
  </si>
  <si>
    <t>MCA - MEDIDAS CAUTELARES METROPOLITANO NORTE</t>
  </si>
  <si>
    <t>PLA - LIBERTAD ASISTIDA METROPOLITANO NORTE</t>
  </si>
  <si>
    <t>PLE - LIBERTAD ASISTIDA ESPECIAL METROPOLITANO NORTE</t>
  </si>
  <si>
    <t>PLE - PUENTE ALTO</t>
  </si>
  <si>
    <t>SBC - LA CISTERNA</t>
  </si>
  <si>
    <t>SBC - LA FLORIDA</t>
  </si>
  <si>
    <t>PLE - ESTACION CENTRAL</t>
  </si>
  <si>
    <t>SBC - CIUDAD DEL NIÑO SANTIAGO</t>
  </si>
  <si>
    <t>PLA - CIUDAD DEL NIÑO SANTIAGO</t>
  </si>
  <si>
    <t>ASR - PIL CUIDAD DEL NINO VALDIVIA</t>
  </si>
  <si>
    <t>ALA - PIL CUIDAD DEL NINO VALDIVIA</t>
  </si>
  <si>
    <t>ASE - LOS RIOS</t>
  </si>
  <si>
    <t>PMM - CUIDAD DEL NIÑO VALDIVIA</t>
  </si>
  <si>
    <t>ASR - PIL WAYNA IRNAQIRI</t>
  </si>
  <si>
    <t>ALA - PIL WAYNA IRNAQIRI</t>
  </si>
  <si>
    <t>ASE - BALDOMERO LILLO</t>
  </si>
  <si>
    <t>PMM - MULTIMODAL CORFAL ARICA Y PARINACOTA</t>
  </si>
  <si>
    <t>ASR - PIL LLEQUEN ÑUBLE</t>
  </si>
  <si>
    <t>ALA - PIL LLEQUEN ÑUBLE</t>
  </si>
  <si>
    <t>PMM - LLEQUEN ÑUBLE</t>
  </si>
  <si>
    <t>Valores</t>
  </si>
  <si>
    <t>CODIGO PROYECTO</t>
  </si>
  <si>
    <t>PLE - PROGRAMA DE LIBERTAD ASISTIDA ESPECIAL</t>
  </si>
  <si>
    <t>PLA - ACJ ORIENTE</t>
  </si>
  <si>
    <t>MCA - ACJ ORIENTE</t>
  </si>
  <si>
    <t>SBC - MEDIDAS ALTERNATIVAS SBC NORTE ACJ</t>
  </si>
  <si>
    <t>PMM</t>
  </si>
  <si>
    <t>31.08.2021</t>
  </si>
  <si>
    <t>Certificado de Vigencia folio N° 500419048957, de fecha 18 de noviembre de 2021, del Servicio de Registro Civil e Identificación.</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</si>
  <si>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t>
  </si>
  <si>
    <t>5 años, de acuerdo a Constan en Certificado de persona jurídica folio N° 500419055258, de fecha 18 de noviembre de 2021, del Servicio de Registro Civil e Identificación.</t>
  </si>
  <si>
    <t>Se acompaña certificado de antecedentes financieros correspondiente al año 2020, aprobados por el Subdepartamento de Supervisión Financiera de la Dirección Nacional a aprobación.</t>
  </si>
  <si>
    <t>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t>
  </si>
  <si>
    <t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t>
  </si>
  <si>
    <t xml:space="preserve">Presidenta:Jeanette Marie Boudon Gonzalez, RUT Nº 7.646.122-8 
Vicepresidenta: Paulina Alejandra Pinto Muñoz, RUT Nº6.779.866.
</t>
  </si>
  <si>
    <t>Fono 2-23811704</t>
  </si>
  <si>
    <t>contacto@salesianas.cl</t>
  </si>
  <si>
    <t xml:space="preserve">Presidente: 
Ricardo Napadensky Bauzá                    RUT N° 4.750.509-7
Subrogante del Presidente en caso de ausencia o impedimento del titular: 
Samuel Fernández Illanes.                     RUT N°4.550.014-4
Secretario General:
Neftalí Carabantes Hernández                 RUT N°8.608.030-3                                  
Directores:
María Teresa Del Río Albornoz                RUT N°6.458.549-5
Samuel Fernández Illanes.                     RUT N°4.550.014-4
Rita Coya Costapez.                               RUT N°5.169.659-K
Sergio Henríquez Díaz.                          RUT Nº 6.241.379-4
Juan Francisco Ortun Quijada.                              RUT N°7.258.194-6
</t>
  </si>
  <si>
    <t>La personería de don Ricardo Napadensky Bauzá y de don Samuel Fernández Illanes, consta en Acta de Sesión Ordinaria Nº694, de la H. Junta Directiva, de fecha 23 de marzo de 2021, reducida a escritura pública el 21 de octubre de 2021, ante la Notario Público Titular de la Décima Notaría de Santiago, doña Valeria Ronchera Flores.</t>
  </si>
  <si>
    <t xml:space="preserve">Se adjuntan antecedentes financieros actualizados al año 2020, aprobados por el Sub departamento de Supervisión Nacional. 
</t>
  </si>
  <si>
    <t xml:space="preserve">Otorgada por el Decreto Exento N° 1152, de 18 de diciembre de 2003, del Ministerio de Justicia y Derechos Humanos.
</t>
  </si>
  <si>
    <t>Certificado de Vigencia Folio N° 500403082311, de 11 de agosto de 2021, emitido por el Servicio de Registro Civil e Identificación.</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</si>
  <si>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</si>
  <si>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t>
  </si>
  <si>
    <t>Durarán cinco años en sus cargos</t>
  </si>
  <si>
    <t xml:space="preserve">6 de enero de 2020 al 6 de enero de 2025
</t>
  </si>
  <si>
    <t xml:space="preserve">Presidente: 
José Eleno Lagos Ortiz,
 Poder: Catalina Berríos Carús, </t>
  </si>
  <si>
    <t>Teatinos N° 251, comuna de Santiago, Región Metropolitana</t>
  </si>
  <si>
    <t xml:space="preserve">Santiago
</t>
  </si>
  <si>
    <t xml:space="preserve">56 - 229833243
</t>
  </si>
  <si>
    <t xml:space="preserve">anita.leal@pleyades.cl
</t>
  </si>
  <si>
    <t>Certificado de antecedentes financieros correspondientes al año 2020 aprobados por el  Subdepartamento de Supervisión  Financiera Nacional.</t>
  </si>
  <si>
    <t>10262568-4</t>
  </si>
  <si>
    <t>ASE - CIP - CRC PUERTO MONTT</t>
  </si>
  <si>
    <t>PMM - CIUDAD DEL NIÑO LLANQUIHUE PALENA</t>
  </si>
  <si>
    <t>ASE - LLEQUEN ÑUBLE</t>
  </si>
  <si>
    <t>PLE - QUILLOTA</t>
  </si>
  <si>
    <t>PLE - VALPARAISO</t>
  </si>
  <si>
    <t>PLA - PROVINCIA DE MAIPO</t>
  </si>
  <si>
    <t>ASE - SANTIAGO</t>
  </si>
  <si>
    <t>PMM - CONCEPCION COSTA</t>
  </si>
  <si>
    <t>PMM - SAN PEDRO DE LA PAZ</t>
  </si>
  <si>
    <t>ASE - CONCEPCION ARAUCO</t>
  </si>
  <si>
    <t>ASE - CIP - CRC CORONEL</t>
  </si>
  <si>
    <t>ASE - SAN PABLO BIO BIO</t>
  </si>
  <si>
    <t>ASE - MALLECO</t>
  </si>
  <si>
    <t>ASE - LIMARI CHOAPA</t>
  </si>
  <si>
    <t>PMM - PROYECTA CHILOE</t>
  </si>
  <si>
    <t>ASE - DEM METROPOLITANO NORTE</t>
  </si>
  <si>
    <t>ASE - ATACAMA</t>
  </si>
  <si>
    <t>Se acompañan antecedentes financieros, correspondiente al año 2020, aprobados por el Departamento de Administración y Finanzas</t>
  </si>
  <si>
    <t xml:space="preserve">
Fundación Acción para la Infancia.
</t>
  </si>
  <si>
    <t xml:space="preserve">
Fundación Pléyades
</t>
  </si>
  <si>
    <t xml:space="preserve">
Fundación Profesionales Asociados para el Desarrollo del Norte o PRODENOR.
</t>
  </si>
  <si>
    <t xml:space="preserve">
Fundación Talita Kum.
</t>
  </si>
  <si>
    <t xml:space="preserve">
I. Municipalidad de Renca
</t>
  </si>
  <si>
    <t xml:space="preserve">
I. Municipalidad de Tomé
</t>
  </si>
  <si>
    <t xml:space="preserve">
Organización no gubernamental de desarrollo La Casona de los Jóvenes.
</t>
  </si>
  <si>
    <t xml:space="preserve">
Organización no Gubernamental de Desarrollo Corporación Cultural CREARTE
</t>
  </si>
  <si>
    <t>Suma de ACUMULADO</t>
  </si>
  <si>
    <t>TRANSFERENCIAS A INSTITUCIONES COLABORADORAS AÑO 2022 - LEY Nº19.862</t>
  </si>
  <si>
    <t>VILLA ALEMANA</t>
  </si>
  <si>
    <t>ILUSTRE MUNICIPALIDAD DE GRANEROS</t>
  </si>
  <si>
    <t>GRANEROS</t>
  </si>
  <si>
    <t>FUNDACIÓN CREA EQUIDAD</t>
  </si>
  <si>
    <t>FUNDACIÓN TIERRA DE ESPERANZA</t>
  </si>
  <si>
    <t>ASE - CIP CRC TALCA</t>
  </si>
  <si>
    <t>ASE - MEDIO LIBRE TALCA</t>
  </si>
  <si>
    <t>PSA - COLCHAGUA</t>
  </si>
  <si>
    <t>ASE - CIP CRC CRESERES GRANEROS</t>
  </si>
  <si>
    <t>ASE - SAN PABLO BIOBIO</t>
  </si>
  <si>
    <t>O.N.G DE DESARROLLO DINAMIZA</t>
  </si>
  <si>
    <t>Conforme las normas del Título XXXIII del Libro Primero del Código Civil, por el Reglamento sobre Concesión de Personalidad Jurídica del Ministerio de Justicia y Derechos Humanos y, por los presentes Estatutos.</t>
  </si>
  <si>
    <t>Certificado de Vigencia extendido por el SRCeI, Folio Nº500407408065, otorgado el 06 de septiembre de 2021.</t>
  </si>
  <si>
    <t xml:space="preserve">La asociación tendrá por finalidad u objetivo la promoción del desarrollo, especialmente de las personas, familias, grupos y comunidades </t>
  </si>
  <si>
    <t xml:space="preserve">
Presidente: 
Susana del Carmen Díaz Soto
RUT N°9.774.253-7
Secretaria:
Juliana Cristina Lizana Oyarce
RUT N°6.503.028-4
Tesorera:
Jaqueline Magdalena Medina Silva
RUT N°15.388.280-0
</t>
  </si>
  <si>
    <t xml:space="preserve"> 5 años</t>
  </si>
  <si>
    <t xml:space="preserve">13 de agosto de 2019 al 13 de agosto de 2024. </t>
  </si>
  <si>
    <t xml:space="preserve">Susana del Carmen Díaz Soto
RUT N°9.774.253-7
</t>
  </si>
  <si>
    <t>Domingo García Huidobro Nº951, comuna de San Antonio, región de Valparaíso.</t>
  </si>
  <si>
    <t>569 982802632/ 352416231</t>
  </si>
  <si>
    <t>ongchiledinamiza@gmail.com</t>
  </si>
  <si>
    <t>ASE - GABRIELA MISTRAL</t>
  </si>
  <si>
    <t>PSA - IQUIQUE</t>
  </si>
  <si>
    <t>ASE - IQUIQUE SERPAJ</t>
  </si>
  <si>
    <t>PSA - PROGRAMA DE SALIDAS ALTERNATIVAS SERPAJ</t>
  </si>
  <si>
    <t>ASE - ALIWEN</t>
  </si>
  <si>
    <t>PLE - VILLA ALEMANA Y QUILPUE</t>
  </si>
  <si>
    <t>PLE - VALPARAISO CASABLANCA</t>
  </si>
  <si>
    <t>PLE - SAN FELIPE LOS ANDES</t>
  </si>
  <si>
    <t>PLE - QUILLOTA QUINTERO PUCHUNCAVI</t>
  </si>
  <si>
    <t>PSA - SAN FELIPE</t>
  </si>
  <si>
    <t>ASE - HERNAN EMERES YEVENES</t>
  </si>
  <si>
    <t>ASR - UN CAMINO DE ESPERANZAS EN LOS JOVENES DEL CIP-CRC GRANEROS</t>
  </si>
  <si>
    <t>ASE - CRESERES SAN FERNANDO</t>
  </si>
  <si>
    <t>ASE - LINARES</t>
  </si>
  <si>
    <t>ASE - CURICO</t>
  </si>
  <si>
    <t>MCA - MAULE NORTE</t>
  </si>
  <si>
    <t>ASE - CRESERES CURICO</t>
  </si>
  <si>
    <t>ASE - MALLECO FUNDACION CRESERES</t>
  </si>
  <si>
    <t>ASE - PROFESOR MANUEL GUERRERO</t>
  </si>
  <si>
    <t>PSA - AYSEN</t>
  </si>
  <si>
    <t>SBC - NORTE</t>
  </si>
  <si>
    <t>PLA - PROVINCIA DEL MAIPO</t>
  </si>
  <si>
    <t>PLA - ACJ TALAGANTE</t>
  </si>
  <si>
    <t>ASE - DEM SANTIAGO NORTE</t>
  </si>
  <si>
    <t>ASE - CREA EQUIDAD ÑUÑOA</t>
  </si>
  <si>
    <t>ASE - ESTACION CENTRAL</t>
  </si>
  <si>
    <t>ASE - PUENTE ALTO</t>
  </si>
  <si>
    <t>CERRO NAVIA</t>
  </si>
  <si>
    <t>PLA - ACJ SAN JOAQUIN</t>
  </si>
  <si>
    <t>81735100K</t>
  </si>
  <si>
    <t>70004310K</t>
  </si>
  <si>
    <t>75786200K</t>
  </si>
  <si>
    <t>72363900K</t>
  </si>
  <si>
    <t>65095565K</t>
  </si>
  <si>
    <t>65192836K</t>
  </si>
  <si>
    <t xml:space="preserve">709319000
</t>
  </si>
  <si>
    <t>65114762K</t>
  </si>
  <si>
    <t xml:space="preserve">651920833
</t>
  </si>
  <si>
    <t>65111456K</t>
  </si>
  <si>
    <t xml:space="preserve">
651387485
</t>
  </si>
  <si>
    <t>75979270K</t>
  </si>
  <si>
    <t>72499900K</t>
  </si>
  <si>
    <t>65190112K</t>
  </si>
  <si>
    <t>65951110k</t>
  </si>
  <si>
    <t>65068933K</t>
  </si>
  <si>
    <t xml:space="preserve">720513005 
</t>
  </si>
  <si>
    <t xml:space="preserve">651026814
</t>
  </si>
  <si>
    <t>65175495K</t>
  </si>
  <si>
    <t>72493000K</t>
  </si>
  <si>
    <t xml:space="preserve">657285609
</t>
  </si>
  <si>
    <t>75187300K</t>
  </si>
  <si>
    <t>70015680K</t>
  </si>
  <si>
    <t>70717000K</t>
  </si>
  <si>
    <t xml:space="preserve">
652942806
</t>
  </si>
  <si>
    <t xml:space="preserve">
651564018
</t>
  </si>
  <si>
    <t>65160642K</t>
  </si>
  <si>
    <t>65766670K</t>
  </si>
  <si>
    <t xml:space="preserve">
651539161
</t>
  </si>
  <si>
    <t>60511105K</t>
  </si>
  <si>
    <t>60511122K</t>
  </si>
  <si>
    <t>69240100K</t>
  </si>
  <si>
    <t>69151000K</t>
  </si>
  <si>
    <t>69020200K</t>
  </si>
  <si>
    <t>69120300K</t>
  </si>
  <si>
    <t>69265000K</t>
  </si>
  <si>
    <t>69080400K</t>
  </si>
  <si>
    <t>69180500K</t>
  </si>
  <si>
    <t>69150400K</t>
  </si>
  <si>
    <t>69250500K</t>
  </si>
  <si>
    <t>69141700k</t>
  </si>
  <si>
    <t>69190900K</t>
  </si>
  <si>
    <t>69030600K</t>
  </si>
  <si>
    <t>69220400K</t>
  </si>
  <si>
    <t>69200700K</t>
  </si>
  <si>
    <t>69100600K</t>
  </si>
  <si>
    <t>69264400K</t>
  </si>
  <si>
    <t>69181100K</t>
  </si>
  <si>
    <t>69170100K</t>
  </si>
  <si>
    <t xml:space="preserve">692537009
</t>
  </si>
  <si>
    <t>69130700K</t>
  </si>
  <si>
    <t>69071700K</t>
  </si>
  <si>
    <t>69254000K</t>
  </si>
  <si>
    <t>69061300K</t>
  </si>
  <si>
    <t>69060700K</t>
  </si>
  <si>
    <t xml:space="preserve">
690712008
</t>
  </si>
  <si>
    <t>69072300K</t>
  </si>
  <si>
    <t>69081000K</t>
  </si>
  <si>
    <t xml:space="preserve">
691501000
</t>
  </si>
  <si>
    <t>69191500K</t>
  </si>
  <si>
    <t xml:space="preserve">654526001
</t>
  </si>
  <si>
    <t xml:space="preserve">65571720K
</t>
  </si>
  <si>
    <t>71593700K</t>
  </si>
  <si>
    <t>71877800K</t>
  </si>
  <si>
    <t>65266900K</t>
  </si>
  <si>
    <t>65469480K</t>
  </si>
  <si>
    <t>72282900K</t>
  </si>
  <si>
    <t>65160754K</t>
  </si>
  <si>
    <t>74962700K</t>
  </si>
  <si>
    <t>65009073K</t>
  </si>
  <si>
    <t>65165937K</t>
  </si>
  <si>
    <t>65076983K</t>
  </si>
  <si>
    <t xml:space="preserve">759960009
</t>
  </si>
  <si>
    <t>65069113k</t>
  </si>
  <si>
    <t xml:space="preserve">
657798800
</t>
  </si>
  <si>
    <t>72793300K</t>
  </si>
  <si>
    <t>65223920K</t>
  </si>
  <si>
    <t xml:space="preserve">729097004
</t>
  </si>
  <si>
    <t xml:space="preserve">
759733800</t>
  </si>
  <si>
    <t>65114065K</t>
  </si>
  <si>
    <t>65316310 K</t>
  </si>
  <si>
    <t xml:space="preserve">651657121
</t>
  </si>
  <si>
    <t>70643500K</t>
  </si>
  <si>
    <t>80066523K</t>
  </si>
  <si>
    <t>70301500K</t>
  </si>
  <si>
    <t>61607900K</t>
  </si>
  <si>
    <t>73923400K</t>
  </si>
  <si>
    <t xml:space="preserve">70990700K
</t>
  </si>
  <si>
    <t xml:space="preserve"> 650846699
</t>
  </si>
  <si>
    <t>65103955K</t>
  </si>
  <si>
    <t xml:space="preserve">Certificado de Vigencia de Persona Jurídica sin Fines de Lucro, Folio N°500449966759, emitido con fecha 19 de mayo de 2022, por el Servicio de Registro Civil e Identificación. </t>
  </si>
  <si>
    <t xml:space="preserve">Presidente: 
Aldo Arely Muñoz Perrin, RUT N° 12.321.183-9
Tesorero: 
Claudio Andrés Pardo López, RUT N° 12.404.103-1
Prosecretario: 
Carlos Mauricio Muñoz Torres, RUT N° 8.366.149-6
Vocales:
Rodrigo Alberto Cárcamo Morales, RUT N° 13.700.718-5
Diego Alfredo Trincado Araya, RUT N° 15.469.201-0
Ítalo Jarol Opazo Muñoz, RUT N° 11.500.845-5
Jaime Alberto Carrillo Fuentes, RUT N° 10.966.265-8
Juan Alberto Fernández Inzunza, RUT N° 8.482.800-9
Secretario General: 
Hernán Sanzana Arriagada, RUT N° 15.186.633-6
Directorio no estaría vigente según consta en Certificado de Directorio de Persona Jurídica sin fines de lucro Folio N°500449561992, emitido con fecha 17 de mayo de 2022, por el Servicio de Registro Civil e Identificación.
</t>
  </si>
  <si>
    <t xml:space="preserve">(2) 3244 5640 
(2) 264693294
Móvil: 569-500 67 212 (Secretaría ADRA) 
</t>
  </si>
  <si>
    <t>Antecedentes financieros correspondientes al año 2021, aprobados por el Subdepartamento de Supervisión Financiera.</t>
  </si>
  <si>
    <t>Certificado de Vigencia de Persona Jurídica Sin Fines de Lucro Folio Nº 500450259273, de fecha 20 de mayo de 2022, emitido por el Servicio de Registro Civil e Identificación.</t>
  </si>
  <si>
    <t xml:space="preserve">22724279
cel  954233521 (María Eugenia Pino)
</t>
  </si>
  <si>
    <t xml:space="preserve">chilederecho@gmail.com
direccion@chilederechos.cl .     
mepderecho@gmail.com
</t>
  </si>
  <si>
    <t>Se acompaña certificado financiero correspondiente al año 2021, aprobado por el Sub Departamento de Supervisión Financiera Nacional.</t>
  </si>
  <si>
    <t xml:space="preserve">Presidente: Luis Antonio Ruíz Sumaret, 
Directora Ejecutiva: Yerka Aguilera Olivares, 
</t>
  </si>
  <si>
    <t xml:space="preserve"> Correo electrónico: directorio@corporacionllequen.cl, llequencentral4@gmail.com             yerkaguileracorporacionllequen@gmail.com</t>
  </si>
  <si>
    <t>Certificado de Vigencia Folio Nº 500451769159, de fecha 31 de mayo de 2022, otorgado por el Servicio de Registro Civil e Identificación.</t>
  </si>
  <si>
    <t xml:space="preserve">Se acompaña certificado financiero correspondiente al año 2021 aprobada por el  Sub Departamento de Supervisión Financiera Nacional. </t>
  </si>
  <si>
    <t xml:space="preserve">Presidente: Guillermo Montecinos Rojas, RUT Nº 7.402.401-7
Vicepresidente: Flavio Orellana Zamorano, RUT N° 9.628.171-4
Secretaria: Hilda Pinilla Ocampo, RUT N° 13.856.528-9
Tesorera: Marina Bustos Pino, RUT N° 5.254.202-2
Director: Renatto Pendola Rodríguez, RUT N° 14.001.005-7.
Consta en Certificado de Directorio de Persona Jurídica sin fines de lucro, folio Nº 500448359563, emitido el 10 de mayo de 2022, por el Servicio de Registro Civil e Identificación.
</t>
  </si>
  <si>
    <t>Se acompaña certificado financiero de la Institución correspondientes al año 2021, aprobado por el Sub Departamento de Supervisión Financiera Nacional .</t>
  </si>
  <si>
    <t>Se acompaña Certificado Financiero de la Institución correspondiente al 2021, aprobado por el Subdepartamento de Supervisión Financiera Nacional.</t>
  </si>
  <si>
    <t>Se acompaña certificado financiero correspondiente al año 2021, aprobados por el Sub Departamento de Supervisión Financiera Nacional.</t>
  </si>
  <si>
    <t xml:space="preserve">Certificado de Vigencia, folio Nº 500448659603, emitido con fecha 11 de mayo de 2022 por el Servicio de Registro Civil e Identificación.
</t>
  </si>
  <si>
    <t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t>
  </si>
  <si>
    <t>Se acompaña certificado financiero correspondiente al año 2021, aprobado por el Subdepartamento de Supervisión Financiera.</t>
  </si>
  <si>
    <t xml:space="preserve">Certificado de antecedentes financieros, correspondientes al año 2021, aprobados por el Subdepartamento de Supervisión Financiera Nacional. </t>
  </si>
  <si>
    <t xml:space="preserve">
no tiene</t>
  </si>
  <si>
    <t xml:space="preserve">Fono: 582206004
582206212
582206358
582206050
</t>
  </si>
  <si>
    <t xml:space="preserve">Gerardo.espindola@municipalidadarica.cl
Eloisa.aguilera@municipalidadarica.cl
Martin.leblanc@municipalidadarica.cl
Paolo.yevenes@municipalidadarica.cl
dideco@muniarica.cl
juridico.partes@municipalidadarica.cl
oficinadepartes@municipalidadarica.cl
</t>
  </si>
  <si>
    <t>(67) 2335600-</t>
  </si>
  <si>
    <t>652-460706   -   652-460711</t>
  </si>
  <si>
    <t xml:space="preserve">francisco.calbucoy@municipalidadcalbuco.cl
miguel.calderon@municipalidadcalbuco.cl
</t>
  </si>
  <si>
    <t>Miguel Ángel Carrasco Garcia</t>
  </si>
  <si>
    <t>alcaldia@munipaillaco.cl</t>
  </si>
  <si>
    <t xml:space="preserve">Teléfono: 45-2756201
45-2756218
</t>
  </si>
  <si>
    <t xml:space="preserve">alcalde@perquenco.cl
cmellado@perquenco.cl
</t>
  </si>
  <si>
    <t>Marcos Aurelio Fuentes Ulloa</t>
  </si>
  <si>
    <t>Fono: 722299601</t>
  </si>
  <si>
    <t xml:space="preserve"> marcosfuentesalcalde@pichidegua.cl
opd@pichidegua.cl
</t>
  </si>
  <si>
    <t xml:space="preserve">Sandra Améstica Gaete
</t>
  </si>
  <si>
    <t>Jorge Sharp Fajardo</t>
  </si>
  <si>
    <t xml:space="preserve">Gustavo Alessandri Bascuñán </t>
  </si>
  <si>
    <t xml:space="preserve">Fono +56 33 229 6800 / 2325600 </t>
  </si>
  <si>
    <t xml:space="preserve">contacto@munizapallar.cl
 dideco@munizapallar.cl
</t>
  </si>
  <si>
    <t>Se acompañan antecedentes Financieros correspondientes al año 2021, aprobados por el Subdepartamento de  Supervisión Financiera Nacional.</t>
  </si>
  <si>
    <t xml:space="preserve">Nicolás Cataldo Astorga  
(Subsecretario de Educación)
</t>
  </si>
  <si>
    <t xml:space="preserve">ANTECEDENTES CORRESPONDIENTES AL AÑO 2021, aprobado por el SUB DEPARTAMENTO DE SUPERVISIÓN FINANCIERA </t>
  </si>
  <si>
    <t>Certificado de Vigencia, folio Nº 500448888042, de 12 de mayo de 2022, del Servicio de Registro Civil e Identificación.</t>
  </si>
  <si>
    <t xml:space="preserve">Presidenta:   Bernarda de las Mercedes Malgüe Pavez, RUT: 4.202.171-7                                
Secretaria: Juan Agustín Valenzuela Sarmiento, RUT 6.737.351-0. 
Tesorero: Esteban Andrés Díaz Flores, RUT N° 15.558.784-9.       
Cargos suplentes: 
Primer Director:  Juan Sigfredo Acevedo Morales, RUT: 6-390.371-K
Segundo Director: Olga Cárcamo Solís de Ovando, RUT: 3.142.187-k
Tercer Director Suplente: Martín Andrade Terrisse Vidal, RUT: 21.008.543-2
Poderes:
Vanessa Evelyn Vidal Malgüe, RUT: 8.771.229-K
</t>
  </si>
  <si>
    <t xml:space="preserve"> 3 años, pudiendo ser reelegidos las veces que la asamblea estime conveniente (artículo 27 del estatuto de la OCF)</t>
  </si>
  <si>
    <t xml:space="preserve">27 de junio de 2021 al 27 de junio de 2024.
</t>
  </si>
  <si>
    <t xml:space="preserve">Bernarda Malgüe Pavez, RUT: 4.202.171-7.
Vanessa Evelyn Vidal Malgüe, RUT: 8.771.229-K 
</t>
  </si>
  <si>
    <t>Certificado correspondiente al año 2021, aprobados por el Sub Departamento de Supervisión Financiera.</t>
  </si>
  <si>
    <t>Certificado de antecedente financiero año 2021, aprobado por el Sub Departamento de Supervisión Financiera Nacional.</t>
  </si>
  <si>
    <t>Certificado de Vigencia de Persona Jurídica sin Fines de Lucro, Folio Nº 500449084260, otorgado el 13 de mayo de 2022, ello aconteció el 22 de abril de 2019, bajo el Nº de inscripción 289180.</t>
  </si>
  <si>
    <t xml:space="preserve">Presidente: 
Karen Edilia Briones Farias, RUT N°12.579.159-K
Vicepresidente:
Verónica González Acevedo, RUT N° 17.972.249-0
Tesorero:
Denisse Vanessa Araya Gallardo, RUT N°16.990.427-8
Consta en Certificado de persona jurídica si fines lucro Folio Nº 500449084245, otorgado el 13 de mayo de 2022, del Servicio de Registro Civil e Identificación
</t>
  </si>
  <si>
    <t>Antecedentes financieros correspondientes al año 2021, aprobados por el Sub Depto de Supervisión Financiera Nacional.</t>
  </si>
  <si>
    <t xml:space="preserve">Certificado correspondiente al año 2021 aprobados por el Sub Departamento de Supervisión Financiera.
</t>
  </si>
  <si>
    <t xml:space="preserve">Claudia Elizabeth Marambio Valencia, RUN N° 14.282.793-K (Presidenta y Representante Legal)
Alejandra Ríos Irarrázaval, RUN N° 12.232.420-6 (Vice Presidenta)
Lorena del Carmen Fonzo Cruzat, RUN N° 9.386.130-2 (Secretaria)
María Verónica Preneste, RUN N° 14.606.272-5 (Tesorera)
Loreto Monique Fonzo Cruzat, RUN N° 9.386.128-0 (Protesorera)
Carmen Gloria Marín Martínez, RUN N° 8.398.367-1,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</si>
  <si>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t>
  </si>
  <si>
    <t xml:space="preserve">
Antecedentes financieros del año 2021, aprobados por el Subbdepartamento de Supervisión Financiera.-
</t>
  </si>
  <si>
    <t>Certificado de Vigencia, folio Nº 500448659603, emitido con fecha 11 de mayo de 2022 por el Servicio de Registro Civil e Identificación.</t>
  </si>
  <si>
    <t>Se acompañan antecedentes financieros correspondientes al año 2021, aprobados por el Departamento de Administración y Finanzas del SENAME.</t>
  </si>
  <si>
    <t xml:space="preserve">
Se acompaña Certificado de Vigencia Nº 06/4855, de 23 de junio del 2021, de la Jefa de Unidad de Registro Institucional (S), Subsecretaría de Educación Superior, del Ministerio de Educación
</t>
  </si>
  <si>
    <t>JUSTICIA JUVENIL</t>
  </si>
  <si>
    <t>MCA - IQUIQUE</t>
  </si>
  <si>
    <t>CORPORACIÓN GABRIELA MISTRAL</t>
  </si>
  <si>
    <t>PLA - ATACAMA</t>
  </si>
  <si>
    <t>MCA - ATACAMA</t>
  </si>
  <si>
    <t>MCA - QUILLOTA</t>
  </si>
  <si>
    <t>ORGANIZACIÓN COMUNITARIA FUNCIONAL CENTRO CULTURAL Y EDUCACIONAL ARCADIA</t>
  </si>
  <si>
    <t>PENALOLEN</t>
  </si>
  <si>
    <t>SAN MIGUEL</t>
  </si>
  <si>
    <t>PLE - LO ESPEJO</t>
  </si>
  <si>
    <t>MCA - SAN BERNARDO</t>
  </si>
  <si>
    <t>MCA - ESTACION CENTRAL</t>
  </si>
  <si>
    <t>MCA - MAIPU</t>
  </si>
  <si>
    <t>MCA - SAN MIGUEL</t>
  </si>
  <si>
    <t>CORPORACION DE REHABILITACION DE MENORES ADICTOS AMANECER DE CALAMA</t>
  </si>
  <si>
    <t>MCA - PROGRAMA DE MEDIDAS CAUTELARES AMBULATORIAS KUNZA YACKUS</t>
  </si>
  <si>
    <t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t>
  </si>
  <si>
    <t>Se acompaña certificado financiero de la Institución correspondientes al año 2021, en proceso de ser aprobado por el Sub Departamento de Supervisión Financiera Nacional</t>
  </si>
  <si>
    <t xml:space="preserve">Certificado de Vigencia de Persona Jurídica sin Fines de Lucro, del Servicio de Registro Civil e Identificación, Folio Nº 500450682966, otorgado el 24 de mayo de 2022.
</t>
  </si>
  <si>
    <t>Antecedentes financieros correspondientes al año 2021, enproceso de ser aprobados por el Sub Departamento de Suprevisión Financiera Nacional. (acompaña certificado firmado ante notario público)</t>
  </si>
  <si>
    <t>Certificado de Vigencia Folio Nº 500451158937, de fecha 26 de mayo de 2022, del Servicio de Registro Civil e Identificación.</t>
  </si>
  <si>
    <t xml:space="preserve">Presidente: José Esteban Raúl Ahumada Figueroa, RUN: 06.927.422-6
Secretario: Martín Santa María Oyanadel, RUN: 9.036.696-3 
Tesorero: Ricardo Majluf Sapag, RUN: 4.940.619-3
Consejeros:
Pablo Vicente Gonzalez Figari RUT N° 9.611.943-7
Daniel Panchot Schaefer RUT N° 5.160.389-3
Ximena Osorio Urzúa RUT 8.954.713-K
Paulina Soto Calisto RUT 10.533.807-4
Secretario: Martín Santa María Oyanadel, 
Tesorero: Ricardo Majluf Sapag, 
Consejeros:
Pablo Vicente Gonzalez Figari 
Daniel Panchot Schaefer 
Ximena Osorio Urzúa 
Paulina Soto Calisto 
</t>
  </si>
  <si>
    <t>Antecedentes Financieros correspondientes al año 2021 pendientes de ser aprobados por el Subdepartamento de Supervisión Financiera Nacional.</t>
  </si>
  <si>
    <t>Certificado de Vigencia, folio Nº 500450526153, de fecha 23 de mayo de 2022, emitido por el Servicio de Registro Civil e Identificación.</t>
  </si>
  <si>
    <t xml:space="preserve">Presidente:
Clemente Muñiz Trigo, RUN Nº 6.447.311-5.
Vicepresidente:
Maria Teresa Azocar Herrera, RUN Nº 8.002.863-6.
Tesorero:
Félix Vergara Ruiz,  RUN Nº 8.066.508-3.
Secretaria: 
María Luisa Leuthner Wanner, RUN N° 6.118.247-0.
Director:
Gaspar Handgraaf Schaaper  RUN Nº 5.056.655-2.
Certificado de Directorio de fecha 23 de mayo de 2022, emitido por el SRCI, Folio N° 500450526087.
</t>
  </si>
  <si>
    <t>El 09 de marzo de 2019, según Certificado de Directorio de fecha 23 de mayo de 2022, emitido por el SRCI, Folio N° 500450526087.</t>
  </si>
  <si>
    <t>Se acompaña certificado financiero correspondiente al año 2021, en proceso de ser  aprobados por parte del Subdepartamento de Supervisión Financiera Nacional</t>
  </si>
  <si>
    <t>Certificado financiero correspondiente al año 2021, con  aprobación por el Sub Departamento de Supervisión Nacional de SENAME.</t>
  </si>
  <si>
    <t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t>
  </si>
  <si>
    <t>Ali Manuel Manouchehri Moghadam Kashan Lobos , La personería de don Ali Manuel Manouchehri Moghadam Kashan Lobos para representar a la Institución consta en Decreto Alcaldicio Nº 1803, de fecha 28 de junio de 2021, donde asume como alcalde Titular de la I. Municipalidad de Coquimbo.</t>
  </si>
  <si>
    <t>Certificado de Vigencia, folio Nº 500447539192, de 04 de mayo de 2022, del Servicio de Registro Civil e Identificación.</t>
  </si>
  <si>
    <t>Presidente: Pastor Carlos Iván Flores Hernández RUT: 9.555.065-7.
Vicepresidente: Pastor Miguel Ángel Rivera Rodríguez, RUT Nº 11.964.639-1
Secretario: Pastor José Antonio Cárcamo Mardones, RUT Nº 10.697.653-8 
Tesorero: Hermano Sergio Andrés Olivares Matamala, RUT N°13.475.460-5
Primer Consejero: Pastor Luis Bautista Segovia Godoy, RUT N°8.862.347-9.
Segundo Consejero: Hermano Hernán Zapata Cuevas RUT N°5.406.016-5. 
Tercer Consejero: Hermana Zadia Regina Arriagada Betancourt, RUT Nº 4.111.496-7 
Consta en certificado de directorio de persona jurídica sin fines de lucro, folio Nº 500447538939, de 04 de mayo de 2022, del Servicio de Registro Civil e Identificación.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t>
  </si>
  <si>
    <t xml:space="preserve">La personería de don Carlos Iván Flores Hernández consta en Acta de constitución de la Corporación Iglesia Alianza Cristiana y Misionera, de fecha 14 de marzo de 2020, reducida a escritura pública el 3 de abril de 2020, ante la Notario Público Titular de la agrupación de las comunas de Temuco, Padre Las Casas, Melipeuco, Cunco, Vilcún y Freire, doña Esmirna Vidal Moraga.
La personería de doña VIVIANA NAVARRO RIVEROS, para representar a la Institución, específicamente para el Hogar Residencia La Granja consta en mandato general de administración, reducido a escritura pública con fecha 23 de junio de 2020, ante doña María Ignacia Vásquez Arango, Notario Público de las comunas de Temuco, Padre Las Casas, Vilcún, Cunco, Melipeuco y Freire, Suplente de la Notario Público de la Titular, doña Esmirna Vidal Moraga
</t>
  </si>
  <si>
    <t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t>
  </si>
  <si>
    <t>Directorio prorrogado por 3 años, a contar del 27 de febrero de 2022 hasta el 27 de febrero de 2025.</t>
  </si>
  <si>
    <t xml:space="preserve">Certificado de Vigencia, Folio Nº 500450683659, de 24 de mayo de 2022, emitido por el Servicio de Registro Civil e Identificación.
</t>
  </si>
  <si>
    <t xml:space="preserve">a) Presidente: Cristian Gonzalo Espinoza Camus, Rut Nº15.490.427-1
b) Vicepresidente: Francisca Rojas Berguño, Rut Nº15.490.427-1
c) Secretaria:  Carolina Saavedra Fernandez, Rut Nº15.607.477-2.
d) Tesorero: Marina Araos Gallardo, Rut Nº16.204.992-5
e) 
f) 1º Director: Sabrina Núñez Vera, Rut Nº16.930.384-3
g) 2º Director: Karen Ovalle Lobos,. Rut Nº15.485.370-K
a) Presidente: Cristian Gonzalo Espinoza Camus, 
b) Vicepresidente: Guillermo Felipe Salas Araos, 
c) Secretaria: Karin Alejandra Olivares Farías, 
d) Tesorero: Cecilia del Carmen Reyes Valladares, 
e) 1º Director: Juan Pablo Miranda Núñez, 
f) 2º Director: José Guillermo Palacios Meneses,. 
Se acompañaron todas las cédulas de identidad, declaraciones juradas y certificados de antecedentes. 
</t>
  </si>
  <si>
    <t xml:space="preserve">
Certificado financiero correspondiente al año 2021, con  aprobación por el Sub Departamento de Supervisión Nacional de SENAME.</t>
  </si>
  <si>
    <t xml:space="preserve">Se acompaña certificado financiero correspondiente al año 2021, aprobado por el Departamento de Administración y Finanzas. </t>
  </si>
  <si>
    <t>MCA - HERNAN EMERES YEVENES</t>
  </si>
  <si>
    <t xml:space="preserve">Certificado de Vigencia de Persona Jurídica Sin Fines de Lucro Folio N° 500460016698, emitido con fecha 21 de julio de 2022, por el Servicio de Registro Civil e Identificación.
</t>
  </si>
  <si>
    <t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t>
  </si>
  <si>
    <t>12 d abril de 2022 al 12 de abril de 2024</t>
  </si>
  <si>
    <t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t>
  </si>
  <si>
    <t>Certificado de antecedentes financieros del año 2021, aprobados por el Subdepartamento de Supervisión Financiera Nacional.</t>
  </si>
  <si>
    <t>Certificado de Vigencia de Persona Jurídica sin Fines de Lucro Folio N° 500449328028, de 16 de mayo de 2022, emitido por el Servicio de Registro Civil e Identificación</t>
  </si>
  <si>
    <t xml:space="preserve">Se acompañan antecedentes financieros correspondientes al año 2021,  aprobados por el Subdepartamento de Supervisión Financiera Nacional. </t>
  </si>
  <si>
    <t>Certificado de vigencia Folio Nº 500451608691, de fecha 30 de mayo de 2022, emitido por el Servicio de Registro Civil e Identificación.</t>
  </si>
  <si>
    <t xml:space="preserve">Se acompaña certificado de antecedentes financieros, correspondiente al año 2021 aprobados por el Sub Departamento de Supervisión Financiera Nacional. </t>
  </si>
  <si>
    <t xml:space="preserve">Certificado de vigencia, folio Nº 500458491550, de fecha 11 de julio de 2022, del Servicio de Registro Civil e Identificación
</t>
  </si>
  <si>
    <t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t>
  </si>
  <si>
    <t>31 de marzo de 2022 a 31 de marzo de 2025</t>
  </si>
  <si>
    <t>Certificado de Vigencia Folio Nº 500459110567, de fecha 014 de julio de 2022, del Servicio de Registro Civil e Identificación.</t>
  </si>
  <si>
    <t>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</si>
  <si>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Se acompaña certificado de antecedentes financieros correspondiente al año 2021, aprobado por el Subdepartamento de Supervisión Financiera de la Dirección Nacional.</t>
  </si>
  <si>
    <t>CONSEJO DE DEFENSA DEL NIÑO O CIUDAD DEL NIÑO O FUNDACION CIUDAD DEL NIÑO (CODENI)</t>
  </si>
  <si>
    <t xml:space="preserve">Certificado de Vigencia de persona jurídica sin fines de lucro Folio N° 500449811171, emitido con fecha 18 de mayo de 2022, del Servicio de Registro Civil e Identificación. </t>
  </si>
  <si>
    <t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t>
  </si>
  <si>
    <t xml:space="preserve"> 3 años.</t>
  </si>
  <si>
    <t xml:space="preserve">ccardenas@ciudaddelnino.cl
nneira@ciudaddelnino.cl 
</t>
  </si>
  <si>
    <t xml:space="preserve">Se acompaña certificado de antecedentes financieros, correspondientes al año 2021 aprobador por el Subdepartamento de Supervisión Financiera Nacional.  </t>
  </si>
  <si>
    <t xml:space="preserve">Certificado de Vigencia Folio Nº 500458489362, de fecha 11 de julio de 2022, del Servicio de Registro Civil e Identificación. </t>
  </si>
  <si>
    <t>Se acompaña certificado financiero correspondiente al año 2021, aprobados por  Supervisión Financiera Nacional.</t>
  </si>
  <si>
    <t>Certificado de Vigencia inscripción Nº7421 de fecha 02 de abril de 1997. Folio N° 5500448399370 emitido por el Servicio de Registro Civil e Identificación, de fecha 10 de mayo de 2022.</t>
  </si>
  <si>
    <t>Certificado de Vigencia de personas jurídicas sin fines de lucro folio Nº 500457868412, del 06 de julio de 2022, emitido por SRCeI.</t>
  </si>
  <si>
    <t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t>
  </si>
  <si>
    <t>De 02 de abril de 2022 al 22 de abril de 2024</t>
  </si>
  <si>
    <t>Recepción de antecedentes financieros del año 2021, aprobados por el Subdepartamento de Supervisión Financiera Nacional.</t>
  </si>
  <si>
    <t>Certificado de Antecedentes Financieros año 2021, aprobados por el Subdepartamento de Supervisión Financiera Nacional.</t>
  </si>
  <si>
    <t>KM FUNDACIÓN SOCIAL</t>
  </si>
  <si>
    <t>Certificado de Vigencia de Persona Jurídica sin fines de lucro folio N° 500438890754, fue con fecha 09 de diciembre de 2021, bajo el N° de inscripción 323278.</t>
  </si>
  <si>
    <t xml:space="preserve">La institución KM Fundación Social, en estatuto, Titulo Primero, artículo tercero, establece que su objetivo será la promover, coordinar, implementar y ejecutar las acciones las acciones que contribuyan a mejorarlas condiciones de vida de las personas, considerando en ellas las áreas socio – económicas, socio – emocionales, educacionales, ocio y recreación, conciencia social, cultura, educación u otras y que, en lo general se relacionen con infancia, adolescencia, adultez o adultos mayores, siendo estas intervenciones de manera directa o indirecta, de manera individual, sus familias o a través de comunidades, entornos, organizaciones públicas o privadas.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t>
  </si>
  <si>
    <t xml:space="preserve">
Presidente:
Guillermo Alberto Zambrano Tiznado RUT: 13.963.751-8
 Secretario
Erik Alexander Cerda Aucaman RUT: 15.656.195-9
Tesorera
Katherina Elizabeth Cares Muller RUT: 16.303.923-0
</t>
  </si>
  <si>
    <t>Guillermo Alberto Zambrano Tiznado RUT: 13.963.751-8</t>
  </si>
  <si>
    <t xml:space="preserve">Calle Manuel Rodriguez N° 0390, Oficina 401, comuna de Temuco, Región de la Araucanía.
</t>
  </si>
  <si>
    <t>Teléfono Celular: +56950009952</t>
  </si>
  <si>
    <t xml:space="preserve">
Correo: Katherina@kmconsultores.cl
</t>
  </si>
  <si>
    <t>Certificado Financiero 2021 aprobado por Subdepartamento de Supervisión financiera.</t>
  </si>
  <si>
    <t>: Durarán 2 años en sus cargos, renovándose por mitades cada año.</t>
  </si>
  <si>
    <t>Certificado de vigencia de persona jurídica sin fines de lucro, folio N° 500459210537, emitido por el Servicio de Registro Civil e Identificación, con fecha 15 de julio de 2022.</t>
  </si>
  <si>
    <t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t>
  </si>
  <si>
    <t xml:space="preserve">Los directores duran tres años en sus cargos, pudiendo ser reelegidos por una sola vez y se renuevan anualmente por terceras partes
</t>
  </si>
  <si>
    <t xml:space="preserve">23 de abril de 2022 al 23 de abril de 2023. 
</t>
  </si>
  <si>
    <t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</si>
  <si>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Se acompaña Certificado de Antecedentes Financieros, correspondientes al año 2021, aprobados por el Subdepartamento de Supervisión Financiera Nacional</t>
  </si>
  <si>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</si>
  <si>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Certificado de vigencia, folio N° 500459274, de 15 de julio de 2022, emitido por el Servicio de Registro Civil e Identificación.</t>
  </si>
  <si>
    <t xml:space="preserve">Presidente: Guido Gossens Roell, 
Secretaria: Luisa Verónica Rojas Huanel, 
Tesorero: Luis Iván Salas Rojas,
Directores:
Marisol  Aguirre Zúñiga, 
María Ernestina Mascaró Morales, 
</t>
  </si>
  <si>
    <t>Se acompaña certificado financiero correspondiente al año 2021, aprobados por el Sub Departamento de Supervisión Financiera Nacional</t>
  </si>
  <si>
    <t>Certificado de Vigencia, Folio Nº 500459521025, emitido con fecha 18 de julio de 2022, por el Servicio de Registro Civil e Identificación.</t>
  </si>
  <si>
    <t xml:space="preserve">PRESIDENTE SERGIO ERWIN HAEGER YUNGE 13.166.720-5
SECRETARIO KARINA ANDREA BERGER SCHWERTER 13.592.388-5
TESORERO CARMEN PATRICIA CASTILLO GARCIA 8.801.596-7
SUPLENTE JAIME DIGER FILOZA BARRIA 8.163.015-1
SUPLENTE LUISA EDITH AGUILAR RUIZ 17.034.578-9
SUPLENTE TEODORA DEL CARMEN CALONGE SALDIVIA 5.354.611-0
</t>
  </si>
  <si>
    <t xml:space="preserve">
Presidente: Emilio Rafael González Burgos, RUT Nº 8.424.799-5
</t>
  </si>
  <si>
    <t>Se acompaña Certificado financiero de la Institución año 2021, aprobado por el Sub Departamento de Supervisión Financiera Nacional.</t>
  </si>
  <si>
    <t>Certificado de Vigencia Folio 500457470485, de fecha 04 de julio de 2022, emitido por el Servicio de Registro Civil e Identificación.</t>
  </si>
  <si>
    <t xml:space="preserve">Presidente:
Sergio Giacaman García, RUT N° 14.354.950-K
Vicepresiente:
Rodrigo Riquelme Lépez, RUT N° 11.352.559-2
Secretaria:
Susana mondaca Castro, RUT N°8.140.400-3
Tesorera: 
Claudia Abusleme Ramos, RUT N° 10.749.354-9
Directora:
María Rodríguez Tastests, RUT N° 9.028.031-7
</t>
  </si>
  <si>
    <t xml:space="preserve">Del 27 de julio de 2022 al 27 de julio de 2023.
</t>
  </si>
  <si>
    <t>Sergio Giacaman García, RUT N° 14.354.950-K</t>
  </si>
  <si>
    <t xml:space="preserve">Se acompañan antecedentes financieros correspondientes al año 2021, aprobados por el Sub Departamento de Supervisión Financiera Nacional. </t>
  </si>
  <si>
    <t>Antecedentes Financieros del año 2021, aprobados por Supervisión Financiera.</t>
  </si>
  <si>
    <t>Certificado de Vigencia Folio Nº 500458759056, de 12-07-2022, otorgado por el Servicio de Registro Civil e Identificación.</t>
  </si>
  <si>
    <t xml:space="preserve">Presidente: 
Galo Fernández Villaseca, RUT N° 7.706.509-1
Vicepresidente:
Mario Molina Guaita, RUT N° 2.722.354-0
Secretario: Luis René Alarcón Escárate, RUT N° 9.696.362-9
Tesorero: Jorge Ramón Cruz Weston, RUT N°7.059.826-4
Consejeros:
Angelica Pilar Ramírez Rodríguez, RUT N° 9.658.157-2
María Alina Quinteros Letelier, RUT N° 6.144.675-3
Juan Fernando Reyes Bravo, RUT N° 4.536.279-5
José Belarmino González Aguilera, RUT N° 5.257.243-6
Raúl Andrés Silva Prado, RUT N° 6.061.205-6
Lorenzo Fermín Figueroa León, RUT Nº 7.807.830-8
Víctor Héctor Vilos Núñez, RUT Nº 4.894.905-3
</t>
  </si>
  <si>
    <t>Se acompaña Certificado de la Institución, correspondiente a antecedentes financieros del año 2021, aprobados por USUFI</t>
  </si>
  <si>
    <t>Certificado de Vigencia Folio Nº 500460916202, de fecha 26 de julio de 2022, del Servicio de Registro Civil e Identificación.</t>
  </si>
  <si>
    <t>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t>
  </si>
  <si>
    <t>Se acompaña certificado de antecedentes financiares año 2021  aprobado por el Departamento de Supervisión Financiera</t>
  </si>
  <si>
    <t xml:space="preserve">Certificado de Vigencia Folio Nº500463507604, otorgado el 11 de agosto de 2022, del Servicio de Registro Civil e Identificación.
</t>
  </si>
  <si>
    <t xml:space="preserve">Presidente: Sergio Javier Ossa Correa                   
RUT Nº 5.129.500-5
Vicepresidente: María del Pilar Monge Zegers    
RUT Nº 5.895-939-1
Tesorero: Pedo José Ossa Monge                        
RUT Nº 12.853.872-0
Secretario: María Francisca Ossa Monge                      
Director: Felipe José Ossa Monje
RUT N°17.217.876-0
Director: María Teresa Alamos Letelier
RUT N°6.064.413-6
Director:Santiago Larraín Cruzat
RUT N°7.011.887-4
</t>
  </si>
  <si>
    <t>La personería de don Francisco Javier Herrera Alcaino, para representar a la ONG CRATEDUC consta en: Acta de Asamblea General Extraordinaria, reducida a escritura pública con fecha 27 de noviembre de 2019, ante doña Angelica de la Paz , Notario Público de la ciudad de Talca</t>
  </si>
  <si>
    <t xml:space="preserve">Certificado de Antecedentes Financieros, correspondiente al año 2021 aprobados por el Subdepartamento de Supervisión Financiera Nacional.
</t>
  </si>
  <si>
    <t>Certificado de Vigencia de Persona Jurídica sin Fines de Lucro Folio N° 500463567677, de 11 de agosto de 2022, emitido por el Servicio de Registro Civil e Identificación.</t>
  </si>
  <si>
    <t xml:space="preserve">Presidente: 
Rodrigo Alejandro Cortés Godoy
RUT N° 13.425.290-1
Vice Presidente:
Natalia Andrea Ossio Valdovinos
RUT N° 16.594.282-5
Secretario:
Alejandra Olga Nielsen Molina
RUT N° 8.919.245-5
</t>
  </si>
  <si>
    <t xml:space="preserve">Antecedentes financieros correspondientes al año 2021, aprobados por USUFI. </t>
  </si>
  <si>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</si>
  <si>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Luis Huirilef Barra Rut: 12.183.260-7
</t>
  </si>
  <si>
    <t>La personería de don José Flores Osorio. Rut: 13.342.769-4, para representar a la Institución consta en Decreto Alcaldicio N°1977 de 28 de junio de 2021</t>
  </si>
  <si>
    <t xml:space="preserve">La personería de don Manuel Jesús Macaya Ramírez, RUT: 10.673.787-8, para representar a la Municipalidad de Collipulli, consta en Decreto Alcaldicio N°1289 de 29 de junio de 2021. </t>
  </si>
  <si>
    <t xml:space="preserve">La personería de doña Pabla Ponce Valle para representar a la Institución consta en Decreto Alcaldicio Nº1172 de fecha 14 de junio de 2021, en virtud del cual asume el cargo de Alcaldesa Titular de la I. Municipalidad de Doñihue
</t>
  </si>
  <si>
    <t xml:space="preserve">Consta en Decreto Alcaldicio Nº510, que asume como Alcalde Titular de la Ilustre Municipalidad de Estación Central, don Felipe Muñoz Vallejos, de fecha 29 de junio del 2021.
</t>
  </si>
  <si>
    <t xml:space="preserve">La personería de don J Roberto Elías Jacob Jure, RUT: 6.356.671-3, para representar a la Municipalidad de La Serena, consta en Decreto Alcaldicio N°0695 de 28 de junio de 2021. </t>
  </si>
  <si>
    <t>Gonzalo Eugenio Montoya Riquelme  RUT: 13.698.753-4</t>
  </si>
  <si>
    <t xml:space="preserve">Karina Delfino Mussa RUT Nº17.149.818-8
</t>
  </si>
  <si>
    <t>: De 31 de octubre de 2008 a 31 de octubre de 2010</t>
  </si>
  <si>
    <t>Certificado de vigencia N° 500446920404, de 01 de mayo de 2022, del SRC.</t>
  </si>
  <si>
    <t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t>
  </si>
  <si>
    <t xml:space="preserve"> Certificado de Antecedentes Financieros del año 2021, aprobados por el Subdepartamento de Supervisión Financiera Nacional</t>
  </si>
  <si>
    <t xml:space="preserve">Ricardo Marcelo Goiri Borie                                    RUT: 7.603.377-3                                                            </t>
  </si>
  <si>
    <t>Certificado de Vigencia Folio Nº 500457978956, de fecha 07 de julio de 2022, del Servicio de Registro Civil e Identificación.</t>
  </si>
  <si>
    <t xml:space="preserve">Presidenta: 
Priscilla Andrea Sabando Zamora, 
RUT N° 15.014.666-6.
Secretaria: 
Diana Carolina Alcon Henríquez, 
RUT N° 17.368.086-4.
Tesorero:
Edwin Antonio Vera Marin, 
RUT N° 12.148.721-7.
Primer Director:
Cecilia Verónica Fuentes Icarte, 
RUT N° 15.693.584-0 (de acuerdo con correo electrónico de fecha 31.08.21, esta persona renunció a su calidad de miembro del Directorio)
Segundo Director:
Elizabeth Eugenia Taylor Cofre, 
RUT N° 11.611.354-6
</t>
  </si>
  <si>
    <t xml:space="preserve">Antecedentes financieros correspondientes al año 2021, aprobados por el Sub Departamento de Supervisión Financiera Nacional. </t>
  </si>
  <si>
    <t>Certificado de Vigencia Folio Nº 500462045819, de 02 de agosto de 2022, del Servicio de Registro Civil e Identificación.</t>
  </si>
  <si>
    <t>PPRESIDENTE 
PAULA VIAL REYNAL 
10.466.736-8
VICE-PRESIDENTE 
AGUSTIN RIESCO GUZMAN 
16.018.326-8
SECRETARIO 
SEBASTIAN ANDRES VALENZUELA AGÜERO 
9.950.953-8
TESORERO
 RAFAEL RODRIGUEZ WALKER 
15.960.427-6</t>
  </si>
  <si>
    <t xml:space="preserve">Ultimo Directorio: 03 de noviembre de 2021 al 03 de noviembre de 2026. </t>
  </si>
  <si>
    <t>Certificado Antecedentes financieros año 2021 aprobados por el Sub Departamento de Supervisión Financiera Nacional</t>
  </si>
  <si>
    <t xml:space="preserve">
Certificado Financiero al año 2021, suscrito ante notario yaprobado por USUFI</t>
  </si>
  <si>
    <t>Certificado de Vigencia Folio Nº500463793254, otorgado el 12 de agosto de 2022, del Servicio de Registro Civil e Identificación.</t>
  </si>
  <si>
    <t>Antecedentes financieros correspondientes al año 2021 aprobados por el Sub Departamento de Supervisión Financiera Nacional.</t>
  </si>
  <si>
    <t xml:space="preserve">Presidente: Andrés Antonio Parra Sandoval             Vicepresidente: Rogelio Francisco Galindo Veloso  
Secretario: Dante Germán Gebauer Muño                
Tesorero: José Edgardo Astete Cereceda                   
Directora: Irma Ines Inzunza Pacheco                        
</t>
  </si>
  <si>
    <t xml:space="preserve">Se acompaña certificado financiero correspondiente al año 2021, aprobado por el Subdepartamento de Supervisión Nacional. </t>
  </si>
  <si>
    <t>PMM - MAGALLANES</t>
  </si>
  <si>
    <t>PLE - CORFAL ARICA Y PARINACOTA</t>
  </si>
  <si>
    <t>FUNDACIÓN CIUDAD DEL NIÑO EX CONSEJO DE DEFENSA DEL NINO</t>
  </si>
  <si>
    <t>Certificado de Vigencia folio N° 500459268509, de fecha 15-07-2022 del Servicio de Registro Civil e Identificación.</t>
  </si>
  <si>
    <t xml:space="preserve">PRESIDENTE 
PAULA VIAL REYNAL 
10.466.736-8
VICE-PRESIDENTE 
AGUSTIN RIESCO GUZMAN 
16.018.326-8
SECRETARIO 
SEBASTIAN ANDRES VALENZUELA AGÜERO 
9.950.953-8
TESORERO
 RAFAEL RODRIGUEZ WALKER 
15.960.427-6
</t>
  </si>
  <si>
    <t xml:space="preserve">09 de julio de 2019 a 09 de julio de 2022.                                           </t>
  </si>
  <si>
    <t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t>
  </si>
  <si>
    <t xml:space="preserve">
Se acompaña certificado financiero correspondiente al 2021, aprobado por el Subdepartamento de Supervisión Financiera.</t>
  </si>
  <si>
    <t>PMM - CARDENAL RAUL SILVA HENRIQUE</t>
  </si>
  <si>
    <t>PMM - COPIAPO CHAÑARAL</t>
  </si>
  <si>
    <t>VALLENAR</t>
  </si>
  <si>
    <t>PMM - HUASCO</t>
  </si>
  <si>
    <t>ILLAPEL</t>
  </si>
  <si>
    <t>PMM - LRPA CHOAPA</t>
  </si>
  <si>
    <t>PMM - LRPA LIMARI</t>
  </si>
  <si>
    <t>PMM - HERNAN EMERES YEVENES</t>
  </si>
  <si>
    <t>PMM - CAUQUENES</t>
  </si>
  <si>
    <t>PMM - LINARES</t>
  </si>
  <si>
    <t>PMM - LLEQUEN TALCA</t>
  </si>
  <si>
    <t>PMM - PROVINCIA BIOBIO</t>
  </si>
  <si>
    <t>PMM - PROVINCIA DE ARAUCO LOTA Y CORONEL</t>
  </si>
  <si>
    <t>PMM - CIUDAD DEL NIÑO ANGOL</t>
  </si>
  <si>
    <t>PLA - LO ESPEJO</t>
  </si>
  <si>
    <t>SBC - ACJ MAIPO SUR</t>
  </si>
  <si>
    <t>PMM - CIUDAD DE NIÑO VALDIVIA</t>
  </si>
  <si>
    <t xml:space="preserve"> ISTITUCIÓ</t>
  </si>
  <si>
    <t xml:space="preserve">PRESIDENTE
BEATRICE AVALOS DAVIDSON 3.183.361-2
VICE-PRESIDENTE
OSCAR GERMAN ESPINOZA DIAZ 8.707.862-0
SECRETARIO
CRISTIAN FERNANDO GAJARDO DIAZ 11.457.779-0
TESORERO 
DANTE MIGUEL CASTILLO GUAJARDO 10.403.643-0
DIRECTOR 
MARIA LORETO EGAÑA BARAONA 4.775.593-K
DIRECTOR 
ANA MARIA CERDA TAVERNE 6.063.245-6
</t>
  </si>
  <si>
    <t>Cinco años en sus cargos.</t>
  </si>
  <si>
    <t>De 27 de mayo de 2022 al 27 de mayo de 2027</t>
  </si>
  <si>
    <t xml:space="preserve">BEATRICE AVALOS DAVIDSON, RUT: 3.183.361-2
</t>
  </si>
  <si>
    <t>Certificado Folio Nº500470810543, emitido por SRCeI con fecha 29 de septiembre de 2022.</t>
  </si>
  <si>
    <t xml:space="preserve">Presidente: 
Carlos Mauricio Gacitúa Godoy, RUT: 13.432.992-0.
Vicepresidente: 
Sofia Macarena Baez Herrera, RUT: 13.365.864-5.
Secretario:
Rodolfo Osses Baez, RUT: 18.710.283-9.
Tesorero:
Paola Agley Pérez Zamora, RUT: 12.445.312-7.
</t>
  </si>
  <si>
    <t xml:space="preserve">
Se acompaña Certificado Financiero de los antecedentes financieros del año 2021, aprobados por el Subdepartamento de Supervisión Financiera Nacional. 
</t>
  </si>
  <si>
    <t>PLA - LIBERTAD ASISTIDA CACHAPOAL</t>
  </si>
  <si>
    <t>PLE - RANCAGUA ORIENTE</t>
  </si>
  <si>
    <t>ASOCIACIÓN CRISTIANA DE JÓVENES DE VALPARAÍSO</t>
  </si>
  <si>
    <t>PMM - QUILLOTA</t>
  </si>
  <si>
    <t>PMM - SAN FELIPE</t>
  </si>
  <si>
    <t>PLE - O´HIGGINS</t>
  </si>
  <si>
    <t>PMM - RANCAGUA</t>
  </si>
  <si>
    <t xml:space="preserve">Copiapó Nº549, Antofagasta.
</t>
  </si>
  <si>
    <t xml:space="preserve">Certificado de Antecedentes Financieros, correspondientes al año 2021, aprobados por el Subdepartamento de Supervisión Financiera Nacional.                                                                                                                                                                                                                                                                                                                                                                                                                                                                                                                                                                                                                                                                                                                                                                                                                                                                                                                                                                                                                                                                                      
</t>
  </si>
  <si>
    <t>03 de julio de 2017 a 03 de junio de 2020.  (Adscrito a la Ley N°21.239)</t>
  </si>
  <si>
    <t xml:space="preserve">Certificado de vigencia, folio Nº 500356979058, de 19 de noviembre de 2020, del Servicio de Registro Civil e Identificación.
</t>
  </si>
  <si>
    <t xml:space="preserve">Presidente: Obispo (H) Neftalí Aravena Bravo,
Poder: Superintendente Distrito Concepción: Olga Romero Sanzana, 
</t>
  </si>
  <si>
    <t xml:space="preserve">Presidente: Teresa Izquierdo Walker
Gerente General:  Paulina Valenzuela Miño, 
En caso de ausencia o imposibilidad de doña Paulina Valenzuela, la subrogará con iguales facultades Luz María Medina García, 
</t>
  </si>
  <si>
    <t xml:space="preserve">Presidente: (Alcalde) Juan Eduardo Vera Sanhueza
Secretario General: Marcelo Fuentes García
Según Resolución N° 193, de 10 de marzo de 2017, dictada por el Secretario General de la entidad, don Marcelo Fuentes García, lo subrogará en su cargo, don Luis Carrillo Duhalde.   
</t>
  </si>
  <si>
    <t xml:space="preserve">Se acompaña Certificado Financiero al año 2021, APROBADOS POR USUFI </t>
  </si>
  <si>
    <t xml:space="preserve">Angachilla, Km. 5, Parcela Arquenco, S/N,  Valdivia, 
</t>
  </si>
  <si>
    <t xml:space="preserve">Fono fijo: 52-2247556
Fono celular: 9-68328551
</t>
  </si>
  <si>
    <t xml:space="preserve">Fundación Educacional para el Desarrollo Integral del Menor o  Fundación Integra.
</t>
  </si>
  <si>
    <t xml:space="preserve">Fono: (32) 2881777; 32/2683887; 32/2694140
Fono Director Ejecutivo Sr. Iván Zamora Zapata: 92401822
Fono Secretaria. Srta. Patricia Nanjari Valenzuela: 92541986
      </t>
  </si>
  <si>
    <t xml:space="preserve">41-2780417
44-2896820
</t>
  </si>
  <si>
    <t xml:space="preserve">parroquihualqui@gmail.com
pibaraucarioa@gmail.com
</t>
  </si>
  <si>
    <t>Suma de NOVIEMBRE</t>
  </si>
  <si>
    <t>LOS MONTOS INFORMADOS CORRESPONDEN A LOS CANCELADOS EN EL PERÍODO ENERO - NOVIEMBRE 2022</t>
  </si>
  <si>
    <t>MONTO MES DE NOVIEMBRE</t>
  </si>
  <si>
    <t>72169400-3</t>
  </si>
  <si>
    <t>70416400-9</t>
  </si>
  <si>
    <t>71352300-3</t>
  </si>
  <si>
    <t>70037600-1</t>
  </si>
  <si>
    <t>81.832.900-8</t>
  </si>
  <si>
    <t>71940000-0</t>
  </si>
  <si>
    <t>71715000-7</t>
  </si>
  <si>
    <t>71.715.000-7</t>
  </si>
  <si>
    <t>71992600-2</t>
  </si>
  <si>
    <t>71318900-6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</si>
</sst>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 &quot;$&quot;* #,##0_ ;_ &quot;$&quot;* \-#,##0_ ;_ &quot;$&quot;* &quot;-&quot;_ ;_ @_ "/>
    <numFmt numFmtId="41" formatCode="_ * #,##0_ ;_ * \-#,##0_ ;_ * &quot;-&quot;_ ;_ @_ "/>
    <numFmt numFmtId="43" formatCode="_ * #,##0.00_ ;_ * \-#,##0.00_ ;_ * &quot;-&quot;??_ ;_ @_ "/>
    <numFmt numFmtId="164" formatCode="_-&quot;$&quot;\ * #,##0.00_-;\-&quot;$&quot;\ * #,##0.00_-;_-&quot;$&quot;\ * &quot;-&quot;??_-;_-@_-"/>
    <numFmt numFmtId="165" formatCode="_-* #,##0.00_-;\-* #,##0.00_-;_-* &quot;-&quot;??_-;_-@_-"/>
    <numFmt numFmtId="166" formatCode="_-* #,##0.00_-;\-* #,##0.00_-;_-* \-??_-;_-@_-"/>
    <numFmt numFmtId="167" formatCode="_-&quot;$ &quot;* #,##0.00_-;&quot;-$ &quot;* #,##0.00_-;_-&quot;$ &quot;* \-??_-;_-@_-"/>
    <numFmt numFmtId="168" formatCode="#,##0_ ;\-#,##0\ "/>
  </numFmts>
  <fonts count="126"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sz val="10"/>
      <name val="MS Sans Serif"/>
      <family val="2"/>
    </font>
    <font>
      <b/>
      <sz val="11"/>
      <name val="Verdana"/>
      <family val="2"/>
    </font>
    <font>
      <sz val="10"/>
      <name val="MS Sans Serif"/>
    </font>
    <font>
      <b/>
      <sz val="8"/>
      <color indexed="8"/>
      <name val="Calibri"/>
      <family val="2"/>
      <scheme val="minor"/>
    </font>
    <font>
      <sz val="8"/>
      <color theme="1"/>
      <name val="Calibri"/>
      <family val="2"/>
      <scheme val="minor"/>
    </font>
    <font>
      <sz val="8"/>
      <color indexed="8"/>
      <name val="Calibri"/>
      <family val="2"/>
      <scheme val="minor"/>
    </font>
    <font>
      <b/>
      <sz val="8"/>
      <name val="Calibri"/>
      <family val="2"/>
      <scheme val="minor"/>
    </font>
    <font>
      <b/>
      <sz val="8"/>
      <name val="Verdana"/>
      <family val="2"/>
    </font>
    <font>
      <sz val="8"/>
      <color rgb="FFFF0000"/>
      <name val="Calibri"/>
      <family val="2"/>
      <scheme val="minor"/>
    </font>
    <font>
      <sz val="8"/>
      <color rgb="FF333333"/>
      <name val="Calibri"/>
      <family val="2"/>
      <scheme val="minor"/>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rgb="FFFFFF00"/>
        <bgColor indexed="0"/>
      </patternFill>
    </fill>
    <fill>
      <patternFill patternType="solid">
        <fgColor rgb="FFFFC000"/>
        <bgColor indexed="0"/>
      </patternFill>
    </fill>
    <fill>
      <patternFill patternType="solid">
        <fgColor theme="3" tint="0.59999389629810485"/>
        <bgColor indexed="0"/>
      </patternFill>
    </fill>
    <fill>
      <patternFill patternType="solid">
        <fgColor theme="5" tint="0.39997558519241921"/>
        <bgColor indexed="64"/>
      </patternFill>
    </fill>
    <fill>
      <patternFill patternType="solid">
        <fgColor rgb="FFFFFFFF"/>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s>
  <cellStyleXfs count="6647">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6" fontId="24" fillId="0" borderId="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6"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3"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4" fontId="23" fillId="0" borderId="0" applyFont="0" applyFill="0" applyBorder="0" applyAlignment="0" applyProtection="0"/>
    <xf numFmtId="164"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41" fontId="116" fillId="0" borderId="0" applyFont="0" applyFill="0" applyBorder="0" applyAlignment="0" applyProtection="0"/>
    <xf numFmtId="43" fontId="118" fillId="0" borderId="0" applyFont="0" applyFill="0" applyBorder="0" applyAlignment="0" applyProtection="0"/>
    <xf numFmtId="0" fontId="1" fillId="0" borderId="0"/>
    <xf numFmtId="0" fontId="23" fillId="0" borderId="0" applyNumberFormat="0" applyFill="0" applyBorder="0" applyAlignment="0" applyProtection="0"/>
    <xf numFmtId="0" fontId="5" fillId="0" borderId="0"/>
    <xf numFmtId="0" fontId="8" fillId="0" borderId="0"/>
    <xf numFmtId="42" fontId="118" fillId="0" borderId="0" applyFont="0" applyFill="0" applyBorder="0" applyAlignment="0" applyProtection="0"/>
    <xf numFmtId="0" fontId="8" fillId="0" borderId="0"/>
    <xf numFmtId="0" fontId="5" fillId="0" borderId="0"/>
  </cellStyleXfs>
  <cellXfs count="277">
    <xf numFmtId="0" fontId="0" fillId="0" borderId="0" xfId="0"/>
    <xf numFmtId="0" fontId="115" fillId="0" borderId="0" xfId="0" applyFont="1"/>
    <xf numFmtId="0" fontId="0" fillId="0" borderId="0" xfId="0" applyFont="1"/>
    <xf numFmtId="41" fontId="115" fillId="0" borderId="0" xfId="6638" applyFont="1"/>
    <xf numFmtId="14" fontId="115" fillId="0" borderId="0" xfId="0" applyNumberFormat="1" applyFont="1"/>
    <xf numFmtId="1" fontId="115" fillId="0" borderId="0" xfId="0" applyNumberFormat="1" applyFont="1"/>
    <xf numFmtId="0" fontId="115" fillId="0" borderId="10" xfId="0" applyFont="1" applyBorder="1"/>
    <xf numFmtId="14" fontId="115" fillId="0" borderId="10" xfId="0" applyNumberFormat="1" applyFont="1" applyBorder="1"/>
    <xf numFmtId="1" fontId="115" fillId="0" borderId="10" xfId="0" applyNumberFormat="1" applyFont="1" applyBorder="1"/>
    <xf numFmtId="41" fontId="115" fillId="0" borderId="10" xfId="6638" applyFont="1" applyBorder="1"/>
    <xf numFmtId="0" fontId="119" fillId="61" borderId="20" xfId="2795" applyFont="1" applyFill="1" applyBorder="1" applyAlignment="1">
      <alignment horizontal="center" vertical="center" wrapText="1"/>
    </xf>
    <xf numFmtId="0" fontId="122" fillId="61" borderId="20" xfId="2795" applyFont="1" applyFill="1" applyBorder="1" applyAlignment="1">
      <alignment horizontal="center" vertical="center" wrapText="1"/>
    </xf>
    <xf numFmtId="0" fontId="119" fillId="62" borderId="20" xfId="2795" applyFont="1" applyFill="1" applyBorder="1" applyAlignment="1">
      <alignment horizontal="center" vertical="center" wrapText="1"/>
    </xf>
    <xf numFmtId="0" fontId="122" fillId="56" borderId="20" xfId="0" applyFont="1" applyFill="1" applyBorder="1" applyAlignment="1">
      <alignment vertical="center" wrapText="1"/>
    </xf>
    <xf numFmtId="0" fontId="119" fillId="63" borderId="20" xfId="2795" applyFont="1" applyFill="1" applyBorder="1" applyAlignment="1">
      <alignment horizontal="center" vertical="center" wrapText="1"/>
    </xf>
    <xf numFmtId="0" fontId="0" fillId="0" borderId="0" xfId="0" applyFont="1" applyAlignment="1">
      <alignment horizontal="left"/>
    </xf>
    <xf numFmtId="0" fontId="120" fillId="58" borderId="10" xfId="6640" applyFont="1" applyFill="1" applyBorder="1" applyAlignment="1">
      <alignment horizontal="center" vertical="center" wrapText="1"/>
    </xf>
    <xf numFmtId="1" fontId="120" fillId="58" borderId="10" xfId="6640" applyNumberFormat="1" applyFont="1" applyFill="1" applyBorder="1" applyAlignment="1">
      <alignment horizontal="right" vertical="center" wrapText="1"/>
    </xf>
    <xf numFmtId="0" fontId="121" fillId="59" borderId="10" xfId="2795" applyFont="1" applyFill="1" applyBorder="1" applyAlignment="1">
      <alignment horizontal="center" vertical="center" wrapText="1"/>
    </xf>
    <xf numFmtId="14" fontId="120" fillId="58" borderId="10" xfId="6640" applyNumberFormat="1" applyFont="1" applyFill="1" applyBorder="1" applyAlignment="1">
      <alignment horizontal="center" vertical="center" wrapText="1"/>
    </xf>
    <xf numFmtId="1" fontId="120" fillId="60" borderId="10" xfId="6640" applyNumberFormat="1" applyFont="1" applyFill="1" applyBorder="1" applyAlignment="1">
      <alignment horizontal="center" vertical="center" wrapText="1"/>
    </xf>
    <xf numFmtId="41" fontId="120" fillId="60" borderId="10" xfId="6638" applyFont="1" applyFill="1" applyBorder="1" applyAlignment="1">
      <alignment horizontal="center" vertical="center" wrapText="1"/>
    </xf>
    <xf numFmtId="14" fontId="120" fillId="60" borderId="10" xfId="6639" applyNumberFormat="1" applyFont="1" applyFill="1" applyBorder="1" applyAlignment="1">
      <alignment horizontal="center" vertical="center" wrapText="1"/>
    </xf>
    <xf numFmtId="0" fontId="120" fillId="60" borderId="10" xfId="6640" applyFont="1" applyFill="1" applyBorder="1" applyAlignment="1">
      <alignment horizontal="center" vertical="center" wrapText="1"/>
    </xf>
    <xf numFmtId="0" fontId="115" fillId="0" borderId="0" xfId="0" applyFont="1" applyAlignment="1">
      <alignment vertical="center"/>
    </xf>
    <xf numFmtId="0" fontId="115" fillId="0" borderId="0" xfId="0" applyFont="1" applyAlignment="1">
      <alignment horizontal="center" vertical="center"/>
    </xf>
    <xf numFmtId="14" fontId="115" fillId="0" borderId="0" xfId="0" applyNumberFormat="1" applyFont="1" applyAlignment="1">
      <alignment vertical="center"/>
    </xf>
    <xf numFmtId="168" fontId="115" fillId="0" borderId="0" xfId="6638" applyNumberFormat="1" applyFont="1" applyAlignment="1">
      <alignment vertical="center"/>
    </xf>
    <xf numFmtId="14" fontId="115" fillId="0" borderId="0" xfId="6638" applyNumberFormat="1" applyFont="1" applyAlignment="1">
      <alignment vertical="center"/>
    </xf>
    <xf numFmtId="1" fontId="115" fillId="0" borderId="0" xfId="0" applyNumberFormat="1" applyFont="1" applyAlignment="1">
      <alignment horizontal="center" vertical="center"/>
    </xf>
    <xf numFmtId="41" fontId="115" fillId="0" borderId="0" xfId="6638" applyFont="1" applyAlignment="1">
      <alignment horizontal="center" vertical="center"/>
    </xf>
    <xf numFmtId="0" fontId="115" fillId="0" borderId="0" xfId="0" applyFont="1" applyAlignment="1">
      <alignment vertical="center" wrapText="1"/>
    </xf>
    <xf numFmtId="1" fontId="115" fillId="0" borderId="0" xfId="0" applyNumberFormat="1" applyFont="1" applyAlignment="1">
      <alignment horizontal="right" vertical="center"/>
    </xf>
    <xf numFmtId="0" fontId="120" fillId="0" borderId="10" xfId="0" applyFont="1" applyBorder="1"/>
    <xf numFmtId="0" fontId="0" fillId="0" borderId="0" xfId="0" applyFont="1" applyFill="1"/>
    <xf numFmtId="1" fontId="120" fillId="57" borderId="10" xfId="0" applyNumberFormat="1" applyFont="1" applyFill="1" applyBorder="1" applyAlignment="1">
      <alignment horizontal="center"/>
    </xf>
    <xf numFmtId="1" fontId="120" fillId="57" borderId="10" xfId="6641" applyNumberFormat="1" applyFont="1" applyFill="1" applyBorder="1" applyAlignment="1">
      <alignment horizontal="center" vertical="center"/>
    </xf>
    <xf numFmtId="1" fontId="120" fillId="57" borderId="10" xfId="0" applyNumberFormat="1" applyFont="1" applyFill="1" applyBorder="1" applyAlignment="1">
      <alignment horizontal="center" vertical="center"/>
    </xf>
    <xf numFmtId="1" fontId="120" fillId="57" borderId="10" xfId="5647" applyNumberFormat="1" applyFont="1" applyFill="1" applyBorder="1" applyAlignment="1">
      <alignment horizontal="center" vertical="center"/>
    </xf>
    <xf numFmtId="1" fontId="120" fillId="57" borderId="10" xfId="2316" applyNumberFormat="1" applyFont="1" applyFill="1" applyBorder="1" applyAlignment="1">
      <alignment vertical="center"/>
    </xf>
    <xf numFmtId="1" fontId="120" fillId="57" borderId="10" xfId="6642" applyNumberFormat="1" applyFont="1" applyFill="1" applyBorder="1" applyAlignment="1">
      <alignment horizontal="center" vertical="center"/>
    </xf>
    <xf numFmtId="1" fontId="120" fillId="57" borderId="10" xfId="2316" applyNumberFormat="1" applyFont="1" applyFill="1" applyBorder="1" applyAlignment="1">
      <alignment horizontal="left" vertical="center"/>
    </xf>
    <xf numFmtId="1" fontId="120" fillId="57" borderId="10" xfId="5647" applyNumberFormat="1" applyFont="1" applyFill="1" applyBorder="1" applyAlignment="1">
      <alignment horizontal="left" vertical="center"/>
    </xf>
    <xf numFmtId="41" fontId="120" fillId="57" borderId="10" xfId="6638" applyFont="1" applyFill="1" applyBorder="1" applyAlignment="1">
      <alignment horizontal="right" vertical="center"/>
    </xf>
    <xf numFmtId="41" fontId="120" fillId="57" borderId="10" xfId="6638" applyFont="1" applyFill="1" applyBorder="1" applyAlignment="1">
      <alignment horizontal="center" vertical="center"/>
    </xf>
    <xf numFmtId="41" fontId="120" fillId="0" borderId="20" xfId="6638" applyFont="1" applyFill="1" applyBorder="1" applyAlignment="1">
      <alignment horizontal="center" vertical="center"/>
    </xf>
    <xf numFmtId="0" fontId="120" fillId="57" borderId="10" xfId="5305" applyNumberFormat="1" applyFont="1" applyFill="1" applyBorder="1" applyAlignment="1">
      <alignment horizontal="right" vertical="center"/>
    </xf>
    <xf numFmtId="41" fontId="120" fillId="0" borderId="10" xfId="6638" applyFont="1" applyFill="1" applyBorder="1" applyAlignment="1">
      <alignment horizontal="center" vertical="center"/>
    </xf>
    <xf numFmtId="1" fontId="120" fillId="57" borderId="10" xfId="0" applyNumberFormat="1" applyFont="1" applyFill="1" applyBorder="1" applyAlignment="1">
      <alignment vertical="center"/>
    </xf>
    <xf numFmtId="1" fontId="120" fillId="57" borderId="10" xfId="0" applyNumberFormat="1" applyFont="1" applyFill="1" applyBorder="1" applyAlignment="1">
      <alignment horizontal="left" vertical="center"/>
    </xf>
    <xf numFmtId="1" fontId="120" fillId="57" borderId="10" xfId="2665" applyNumberFormat="1" applyFont="1" applyFill="1" applyBorder="1" applyAlignment="1">
      <alignment horizontal="center" vertical="center"/>
    </xf>
    <xf numFmtId="1" fontId="120" fillId="57" borderId="10" xfId="5305" applyNumberFormat="1" applyFont="1" applyFill="1" applyBorder="1" applyAlignment="1">
      <alignment horizontal="center" vertical="center"/>
    </xf>
    <xf numFmtId="0" fontId="115" fillId="0" borderId="10" xfId="0" applyFont="1" applyBorder="1" applyAlignment="1">
      <alignment vertical="center" wrapText="1"/>
    </xf>
    <xf numFmtId="0" fontId="115" fillId="0" borderId="10" xfId="0" applyFont="1" applyFill="1" applyBorder="1" applyAlignment="1">
      <alignment vertical="center" wrapText="1"/>
    </xf>
    <xf numFmtId="0" fontId="120" fillId="0" borderId="10" xfId="0" applyFont="1" applyFill="1" applyBorder="1" applyAlignment="1">
      <alignment vertical="center" wrapText="1"/>
    </xf>
    <xf numFmtId="0" fontId="122" fillId="55" borderId="10" xfId="0" applyFont="1" applyFill="1" applyBorder="1" applyAlignment="1">
      <alignment horizontal="center" vertical="center" wrapText="1"/>
    </xf>
    <xf numFmtId="0" fontId="122" fillId="0" borderId="10" xfId="0" applyFont="1" applyFill="1" applyBorder="1" applyAlignment="1">
      <alignment vertical="center" wrapText="1"/>
    </xf>
    <xf numFmtId="0" fontId="115" fillId="0" borderId="10" xfId="0" applyFont="1" applyFill="1" applyBorder="1" applyAlignment="1">
      <alignment horizontal="justify" vertical="center" wrapText="1"/>
    </xf>
    <xf numFmtId="0" fontId="120" fillId="0" borderId="10" xfId="0" applyFont="1" applyFill="1" applyBorder="1" applyAlignment="1">
      <alignment horizontal="center" vertical="center" wrapText="1"/>
    </xf>
    <xf numFmtId="0" fontId="115" fillId="0" borderId="10" xfId="0" applyFont="1" applyFill="1" applyBorder="1" applyAlignment="1">
      <alignment horizontal="center" vertical="center" wrapText="1"/>
    </xf>
    <xf numFmtId="14" fontId="120" fillId="0" borderId="10" xfId="0" applyNumberFormat="1" applyFont="1" applyFill="1" applyBorder="1" applyAlignment="1">
      <alignment horizontal="center" vertical="center" wrapText="1"/>
    </xf>
    <xf numFmtId="0" fontId="121" fillId="56" borderId="22" xfId="6643" applyFont="1" applyFill="1" applyBorder="1" applyAlignment="1">
      <alignment vertical="center" wrapText="1"/>
    </xf>
    <xf numFmtId="0" fontId="120" fillId="56" borderId="22" xfId="0" applyFont="1" applyFill="1" applyBorder="1" applyAlignment="1">
      <alignment vertical="center" wrapText="1"/>
    </xf>
    <xf numFmtId="0" fontId="115" fillId="56" borderId="10" xfId="0" applyFont="1" applyFill="1" applyBorder="1" applyAlignment="1">
      <alignment vertical="center" wrapText="1"/>
    </xf>
    <xf numFmtId="41" fontId="122" fillId="64" borderId="21" xfId="6638" applyFont="1" applyFill="1" applyBorder="1" applyAlignment="1">
      <alignment horizontal="center" vertical="center"/>
    </xf>
    <xf numFmtId="1" fontId="120" fillId="57" borderId="10" xfId="6645" applyNumberFormat="1" applyFont="1" applyFill="1" applyBorder="1" applyAlignment="1">
      <alignment horizontal="center" vertical="center"/>
    </xf>
    <xf numFmtId="1" fontId="120" fillId="57" borderId="10" xfId="6645" applyNumberFormat="1" applyFont="1" applyFill="1" applyBorder="1" applyAlignment="1">
      <alignment vertical="center"/>
    </xf>
    <xf numFmtId="1" fontId="120" fillId="57" borderId="10" xfId="6645" applyNumberFormat="1" applyFont="1" applyFill="1" applyBorder="1" applyAlignment="1">
      <alignment horizontal="left" vertical="center"/>
    </xf>
    <xf numFmtId="0" fontId="120" fillId="57" borderId="10" xfId="6645" applyNumberFormat="1" applyFont="1" applyFill="1" applyBorder="1" applyAlignment="1">
      <alignment horizontal="right" vertical="center"/>
    </xf>
    <xf numFmtId="1" fontId="120" fillId="0" borderId="10" xfId="6641" applyNumberFormat="1" applyFont="1" applyFill="1" applyBorder="1" applyAlignment="1">
      <alignment horizontal="center" vertical="center"/>
    </xf>
    <xf numFmtId="1" fontId="120" fillId="0" borderId="10" xfId="0" applyNumberFormat="1" applyFont="1" applyFill="1" applyBorder="1" applyAlignment="1">
      <alignment horizontal="center"/>
    </xf>
    <xf numFmtId="1" fontId="120" fillId="0" borderId="10" xfId="5647" applyNumberFormat="1" applyFont="1" applyFill="1" applyBorder="1" applyAlignment="1">
      <alignment horizontal="center" vertical="center"/>
    </xf>
    <xf numFmtId="1" fontId="115" fillId="0" borderId="10" xfId="0" applyNumberFormat="1" applyFont="1" applyFill="1" applyBorder="1" applyAlignment="1">
      <alignment horizontal="center" vertical="center"/>
    </xf>
    <xf numFmtId="0" fontId="120" fillId="0" borderId="10" xfId="0" applyFont="1" applyFill="1" applyBorder="1" applyAlignment="1">
      <alignment horizontal="center"/>
    </xf>
    <xf numFmtId="1" fontId="120" fillId="0" borderId="10" xfId="0" applyNumberFormat="1" applyFont="1" applyFill="1" applyBorder="1" applyAlignment="1">
      <alignment horizontal="left" vertical="center"/>
    </xf>
    <xf numFmtId="1" fontId="120" fillId="0" borderId="10" xfId="5222" applyNumberFormat="1" applyFont="1" applyFill="1" applyBorder="1" applyAlignment="1">
      <alignment horizontal="center" vertical="center"/>
    </xf>
    <xf numFmtId="1" fontId="120" fillId="0" borderId="10" xfId="0" applyNumberFormat="1" applyFont="1" applyFill="1" applyBorder="1" applyAlignment="1">
      <alignment horizontal="center" vertical="center"/>
    </xf>
    <xf numFmtId="0" fontId="115" fillId="0" borderId="10" xfId="0" applyFont="1" applyFill="1" applyBorder="1" applyAlignment="1">
      <alignment horizontal="center"/>
    </xf>
    <xf numFmtId="0" fontId="120" fillId="0" borderId="10" xfId="0" applyFont="1" applyFill="1" applyBorder="1" applyAlignment="1"/>
    <xf numFmtId="0" fontId="120" fillId="0" borderId="10" xfId="0" applyFont="1" applyFill="1" applyBorder="1" applyAlignment="1">
      <alignment horizontal="left"/>
    </xf>
    <xf numFmtId="0" fontId="115" fillId="0" borderId="10" xfId="0" applyNumberFormat="1" applyFont="1" applyFill="1" applyBorder="1" applyAlignment="1">
      <alignment horizontal="right" vertical="center"/>
    </xf>
    <xf numFmtId="41" fontId="120" fillId="0" borderId="10" xfId="6638" applyFont="1" applyFill="1" applyBorder="1" applyAlignment="1">
      <alignment horizontal="right" vertical="center"/>
    </xf>
    <xf numFmtId="1" fontId="120" fillId="57" borderId="10" xfId="0" applyNumberFormat="1" applyFont="1" applyFill="1" applyBorder="1" applyAlignment="1"/>
    <xf numFmtId="1" fontId="120" fillId="57" borderId="10" xfId="0" applyNumberFormat="1" applyFont="1" applyFill="1" applyBorder="1" applyAlignment="1">
      <alignment horizontal="left"/>
    </xf>
    <xf numFmtId="0" fontId="120" fillId="57" borderId="10" xfId="0" applyNumberFormat="1" applyFont="1" applyFill="1" applyBorder="1" applyAlignment="1">
      <alignment horizontal="right"/>
    </xf>
    <xf numFmtId="0" fontId="115" fillId="57" borderId="10" xfId="0" applyFont="1" applyFill="1" applyBorder="1" applyAlignment="1">
      <alignment horizontal="center"/>
    </xf>
    <xf numFmtId="0" fontId="120" fillId="57" borderId="10" xfId="0" applyFont="1" applyFill="1" applyBorder="1" applyAlignment="1">
      <alignment horizontal="center"/>
    </xf>
    <xf numFmtId="0" fontId="120" fillId="57" borderId="10" xfId="0" applyFont="1" applyFill="1" applyBorder="1" applyAlignment="1"/>
    <xf numFmtId="0" fontId="120" fillId="57" borderId="10" xfId="0" applyFont="1" applyFill="1" applyBorder="1" applyAlignment="1">
      <alignment horizontal="left"/>
    </xf>
    <xf numFmtId="0" fontId="115" fillId="57" borderId="10" xfId="0" applyNumberFormat="1" applyFont="1" applyFill="1" applyBorder="1" applyAlignment="1">
      <alignment horizontal="right"/>
    </xf>
    <xf numFmtId="1" fontId="115" fillId="57" borderId="10" xfId="6641" applyNumberFormat="1" applyFont="1" applyFill="1" applyBorder="1" applyAlignment="1">
      <alignment horizontal="center"/>
    </xf>
    <xf numFmtId="1" fontId="115" fillId="57" borderId="10" xfId="5647" applyNumberFormat="1" applyFont="1" applyFill="1" applyBorder="1" applyAlignment="1">
      <alignment horizontal="center"/>
    </xf>
    <xf numFmtId="1" fontId="115" fillId="57" borderId="10" xfId="0" applyNumberFormat="1" applyFont="1" applyFill="1" applyBorder="1" applyAlignment="1">
      <alignment horizontal="center"/>
    </xf>
    <xf numFmtId="0" fontId="120" fillId="65" borderId="10" xfId="0" applyFont="1" applyFill="1" applyBorder="1" applyAlignment="1">
      <alignment horizontal="center"/>
    </xf>
    <xf numFmtId="1" fontId="120" fillId="57" borderId="10" xfId="0" applyNumberFormat="1" applyFont="1" applyFill="1" applyBorder="1" applyAlignment="1">
      <alignment horizontal="right"/>
    </xf>
    <xf numFmtId="41" fontId="120" fillId="57" borderId="10" xfId="6638" applyFont="1" applyFill="1" applyBorder="1" applyAlignment="1">
      <alignment horizontal="left" vertical="center"/>
    </xf>
    <xf numFmtId="41" fontId="115" fillId="0" borderId="10" xfId="0" applyNumberFormat="1" applyFont="1" applyBorder="1" applyAlignment="1"/>
    <xf numFmtId="0" fontId="115" fillId="0" borderId="10" xfId="0" applyFont="1" applyBorder="1" applyAlignment="1"/>
    <xf numFmtId="41" fontId="115" fillId="0" borderId="10" xfId="6638" applyFont="1" applyBorder="1" applyAlignment="1">
      <alignment horizontal="right"/>
    </xf>
    <xf numFmtId="41" fontId="120" fillId="0" borderId="10" xfId="0" applyNumberFormat="1" applyFont="1" applyBorder="1" applyAlignment="1"/>
    <xf numFmtId="41" fontId="115" fillId="0" borderId="10" xfId="6638" applyFont="1" applyBorder="1" applyAlignment="1"/>
    <xf numFmtId="1" fontId="120" fillId="57" borderId="10" xfId="5222" applyNumberFormat="1" applyFont="1" applyFill="1" applyBorder="1" applyAlignment="1">
      <alignment horizontal="center" vertical="center"/>
    </xf>
    <xf numFmtId="0" fontId="120" fillId="57" borderId="10" xfId="4965" applyNumberFormat="1" applyFont="1" applyFill="1" applyBorder="1" applyAlignment="1">
      <alignment horizontal="right"/>
    </xf>
    <xf numFmtId="41" fontId="115" fillId="57" borderId="10" xfId="6638" applyFont="1" applyFill="1" applyBorder="1" applyAlignment="1">
      <alignment horizontal="right" vertical="center"/>
    </xf>
    <xf numFmtId="41" fontId="120" fillId="57" borderId="10" xfId="6638" applyNumberFormat="1" applyFont="1" applyFill="1" applyBorder="1" applyAlignment="1">
      <alignment horizontal="center" vertical="center"/>
    </xf>
    <xf numFmtId="41" fontId="115" fillId="57" borderId="10" xfId="6638" applyFont="1" applyFill="1" applyBorder="1" applyAlignment="1">
      <alignment horizontal="center" vertical="center"/>
    </xf>
    <xf numFmtId="41" fontId="115" fillId="57" borderId="10" xfId="6638" applyNumberFormat="1" applyFont="1" applyFill="1" applyBorder="1" applyAlignment="1">
      <alignment horizontal="center" vertical="center"/>
    </xf>
    <xf numFmtId="41" fontId="115" fillId="57" borderId="20" xfId="6638" applyFont="1" applyFill="1" applyBorder="1" applyAlignment="1">
      <alignment vertical="center"/>
    </xf>
    <xf numFmtId="1" fontId="120" fillId="57" borderId="10" xfId="6642" applyNumberFormat="1" applyFont="1" applyFill="1" applyBorder="1" applyAlignment="1">
      <alignment vertical="center"/>
    </xf>
    <xf numFmtId="0" fontId="120" fillId="57" borderId="10" xfId="5647" applyNumberFormat="1" applyFont="1" applyFill="1" applyBorder="1" applyAlignment="1">
      <alignment horizontal="right" vertical="center"/>
    </xf>
    <xf numFmtId="1" fontId="120" fillId="57" borderId="23" xfId="0" applyNumberFormat="1" applyFont="1" applyFill="1" applyBorder="1" applyAlignment="1">
      <alignment horizontal="center" vertical="center"/>
    </xf>
    <xf numFmtId="1" fontId="115" fillId="57" borderId="20" xfId="0" applyNumberFormat="1" applyFont="1" applyFill="1" applyBorder="1" applyAlignment="1">
      <alignment horizontal="center"/>
    </xf>
    <xf numFmtId="1" fontId="120" fillId="57" borderId="20" xfId="0" applyNumberFormat="1" applyFont="1" applyFill="1" applyBorder="1" applyAlignment="1">
      <alignment horizontal="center"/>
    </xf>
    <xf numFmtId="1" fontId="115" fillId="57" borderId="20" xfId="5647" applyNumberFormat="1" applyFont="1" applyFill="1" applyBorder="1" applyAlignment="1">
      <alignment horizontal="center"/>
    </xf>
    <xf numFmtId="0" fontId="120" fillId="57" borderId="20" xfId="0" applyFont="1" applyFill="1" applyBorder="1" applyAlignment="1">
      <alignment horizontal="center"/>
    </xf>
    <xf numFmtId="1" fontId="120" fillId="57" borderId="10" xfId="5222" applyNumberFormat="1" applyFont="1" applyFill="1" applyBorder="1" applyAlignment="1">
      <alignment horizontal="left" vertical="center"/>
    </xf>
    <xf numFmtId="1" fontId="120" fillId="57" borderId="20" xfId="6641" applyNumberFormat="1" applyFont="1" applyFill="1" applyBorder="1" applyAlignment="1">
      <alignment horizontal="center" vertical="center"/>
    </xf>
    <xf numFmtId="1" fontId="120" fillId="57" borderId="20" xfId="0" applyNumberFormat="1" applyFont="1" applyFill="1" applyBorder="1" applyAlignment="1">
      <alignment horizontal="center" vertical="center"/>
    </xf>
    <xf numFmtId="0" fontId="115" fillId="57" borderId="20" xfId="0" applyFont="1" applyFill="1" applyBorder="1" applyAlignment="1">
      <alignment horizontal="center"/>
    </xf>
    <xf numFmtId="0" fontId="120" fillId="65" borderId="10" xfId="0" applyFont="1" applyFill="1" applyBorder="1" applyAlignment="1">
      <alignment wrapText="1"/>
    </xf>
    <xf numFmtId="0" fontId="120" fillId="57" borderId="20" xfId="0" applyFont="1" applyFill="1" applyBorder="1" applyAlignment="1">
      <alignment horizontal="left"/>
    </xf>
    <xf numFmtId="1" fontId="120" fillId="57" borderId="20" xfId="0" applyNumberFormat="1" applyFont="1" applyFill="1" applyBorder="1" applyAlignment="1">
      <alignment horizontal="left"/>
    </xf>
    <xf numFmtId="0" fontId="120" fillId="57" borderId="20" xfId="4965" applyNumberFormat="1" applyFont="1" applyFill="1" applyBorder="1" applyAlignment="1">
      <alignment horizontal="right"/>
    </xf>
    <xf numFmtId="41" fontId="115" fillId="57" borderId="20" xfId="6638" applyFont="1" applyFill="1" applyBorder="1" applyAlignment="1">
      <alignment horizontal="right" vertical="center"/>
    </xf>
    <xf numFmtId="41" fontId="120" fillId="57" borderId="20" xfId="6638" applyNumberFormat="1" applyFont="1" applyFill="1" applyBorder="1" applyAlignment="1">
      <alignment horizontal="center" vertical="center"/>
    </xf>
    <xf numFmtId="41" fontId="115" fillId="57" borderId="20" xfId="6638" applyFont="1" applyFill="1" applyBorder="1" applyAlignment="1">
      <alignment horizontal="center" vertical="center"/>
    </xf>
    <xf numFmtId="41" fontId="115" fillId="57" borderId="20" xfId="6638" applyNumberFormat="1" applyFont="1" applyFill="1" applyBorder="1" applyAlignment="1">
      <alignment horizontal="center" vertical="center"/>
    </xf>
    <xf numFmtId="1" fontId="115" fillId="57" borderId="10" xfId="0" applyNumberFormat="1" applyFont="1" applyFill="1" applyBorder="1" applyAlignment="1">
      <alignment horizontal="center" vertical="center"/>
    </xf>
    <xf numFmtId="1" fontId="115" fillId="57" borderId="10" xfId="0" applyNumberFormat="1" applyFont="1" applyFill="1" applyBorder="1" applyAlignment="1">
      <alignment horizontal="left" vertical="center"/>
    </xf>
    <xf numFmtId="0" fontId="115" fillId="57" borderId="10" xfId="0" applyNumberFormat="1" applyFont="1" applyFill="1" applyBorder="1" applyAlignment="1">
      <alignment horizontal="right" vertical="center"/>
    </xf>
    <xf numFmtId="0" fontId="125" fillId="0" borderId="10" xfId="0" applyFont="1" applyBorder="1" applyAlignment="1">
      <alignment horizontal="left"/>
    </xf>
    <xf numFmtId="41" fontId="120" fillId="57" borderId="10" xfId="6638" applyFont="1" applyFill="1" applyBorder="1" applyAlignment="1"/>
    <xf numFmtId="41" fontId="115" fillId="57" borderId="10" xfId="6638" applyFont="1" applyFill="1" applyBorder="1" applyAlignment="1"/>
    <xf numFmtId="1" fontId="120" fillId="57" borderId="10" xfId="6638" applyNumberFormat="1" applyFont="1" applyFill="1" applyBorder="1" applyAlignment="1">
      <alignment horizontal="center" vertical="center"/>
    </xf>
    <xf numFmtId="41" fontId="115" fillId="57" borderId="10" xfId="6638" applyFont="1" applyFill="1" applyBorder="1" applyAlignment="1">
      <alignment horizontal="right"/>
    </xf>
    <xf numFmtId="41" fontId="120" fillId="57" borderId="10" xfId="6638" applyNumberFormat="1" applyFont="1" applyFill="1" applyBorder="1" applyAlignment="1">
      <alignment horizontal="right"/>
    </xf>
    <xf numFmtId="41" fontId="115" fillId="57" borderId="10" xfId="6638" applyFont="1" applyFill="1" applyBorder="1" applyAlignment="1">
      <alignment vertical="center"/>
    </xf>
    <xf numFmtId="41" fontId="120" fillId="57" borderId="10" xfId="6638" applyFont="1" applyFill="1" applyBorder="1" applyAlignment="1">
      <alignment horizontal="left"/>
    </xf>
    <xf numFmtId="1" fontId="120" fillId="57" borderId="10" xfId="5647" applyNumberFormat="1" applyFont="1" applyFill="1" applyBorder="1" applyAlignment="1">
      <alignment horizontal="left"/>
    </xf>
    <xf numFmtId="41" fontId="115" fillId="57" borderId="10" xfId="6638" applyNumberFormat="1" applyFont="1" applyFill="1" applyBorder="1" applyAlignment="1"/>
    <xf numFmtId="0" fontId="120" fillId="65" borderId="10" xfId="0" applyFont="1" applyFill="1" applyBorder="1" applyAlignment="1"/>
    <xf numFmtId="0" fontId="115" fillId="57" borderId="10" xfId="0" applyFont="1" applyFill="1" applyBorder="1" applyAlignment="1">
      <alignment horizontal="left"/>
    </xf>
    <xf numFmtId="0" fontId="120" fillId="65" borderId="10" xfId="0" applyFont="1" applyFill="1" applyBorder="1" applyAlignment="1">
      <alignment horizontal="left"/>
    </xf>
    <xf numFmtId="0" fontId="120" fillId="57" borderId="10" xfId="0" applyNumberFormat="1" applyFont="1" applyFill="1" applyBorder="1" applyAlignment="1">
      <alignment horizontal="left"/>
    </xf>
    <xf numFmtId="41" fontId="120" fillId="57" borderId="10" xfId="6638" applyFont="1" applyFill="1" applyBorder="1" applyAlignment="1">
      <alignment vertical="center"/>
    </xf>
    <xf numFmtId="41" fontId="120" fillId="57" borderId="10" xfId="6638" applyNumberFormat="1" applyFont="1" applyFill="1" applyBorder="1" applyAlignment="1"/>
    <xf numFmtId="0" fontId="120" fillId="57" borderId="10" xfId="0" applyNumberFormat="1" applyFont="1" applyFill="1" applyBorder="1" applyAlignment="1">
      <alignment horizontal="right" vertical="center"/>
    </xf>
    <xf numFmtId="1" fontId="115" fillId="0" borderId="10" xfId="0" applyNumberFormat="1" applyFont="1" applyFill="1" applyBorder="1" applyAlignment="1">
      <alignment horizontal="center"/>
    </xf>
    <xf numFmtId="1" fontId="115" fillId="0" borderId="10" xfId="5647" applyNumberFormat="1" applyFont="1" applyFill="1" applyBorder="1" applyAlignment="1">
      <alignment horizontal="center"/>
    </xf>
    <xf numFmtId="1" fontId="120" fillId="0" borderId="10" xfId="5222" applyNumberFormat="1" applyFont="1" applyFill="1" applyBorder="1" applyAlignment="1">
      <alignment horizontal="left" vertical="center"/>
    </xf>
    <xf numFmtId="0" fontId="120" fillId="0" borderId="10" xfId="0" applyNumberFormat="1" applyFont="1" applyFill="1" applyBorder="1" applyAlignment="1">
      <alignment horizontal="left"/>
    </xf>
    <xf numFmtId="41" fontId="115" fillId="0" borderId="10" xfId="6638" applyFont="1" applyFill="1" applyBorder="1" applyAlignment="1">
      <alignment horizontal="right" vertical="center"/>
    </xf>
    <xf numFmtId="41" fontId="120" fillId="0" borderId="10" xfId="6638" applyNumberFormat="1" applyFont="1" applyFill="1" applyBorder="1" applyAlignment="1">
      <alignment vertical="center"/>
    </xf>
    <xf numFmtId="41" fontId="115" fillId="0" borderId="10" xfId="6638" applyFont="1" applyFill="1" applyBorder="1" applyAlignment="1">
      <alignment vertical="center"/>
    </xf>
    <xf numFmtId="41" fontId="120" fillId="0" borderId="10" xfId="6638" applyNumberFormat="1" applyFont="1" applyFill="1" applyBorder="1" applyAlignment="1">
      <alignment horizontal="center" vertical="center"/>
    </xf>
    <xf numFmtId="1" fontId="120" fillId="0" borderId="10" xfId="6642" applyNumberFormat="1" applyFont="1" applyFill="1" applyBorder="1" applyAlignment="1">
      <alignment horizontal="center" vertical="center"/>
    </xf>
    <xf numFmtId="1" fontId="120" fillId="0" borderId="10" xfId="5647" applyNumberFormat="1" applyFont="1" applyFill="1" applyBorder="1" applyAlignment="1">
      <alignment horizontal="left" vertical="center"/>
    </xf>
    <xf numFmtId="0" fontId="120" fillId="0" borderId="10" xfId="6645" applyNumberFormat="1" applyFont="1" applyFill="1" applyBorder="1" applyAlignment="1">
      <alignment horizontal="right" vertical="center"/>
    </xf>
    <xf numFmtId="41" fontId="115" fillId="0" borderId="10" xfId="6638" applyFont="1" applyFill="1" applyBorder="1" applyAlignment="1"/>
    <xf numFmtId="41" fontId="120" fillId="57" borderId="10" xfId="6638" applyFont="1" applyFill="1" applyBorder="1" applyAlignment="1">
      <alignment horizontal="right"/>
    </xf>
    <xf numFmtId="41" fontId="120" fillId="57" borderId="10" xfId="6638" applyNumberFormat="1" applyFont="1" applyFill="1" applyBorder="1" applyAlignment="1">
      <alignment vertical="center"/>
    </xf>
    <xf numFmtId="41" fontId="115" fillId="57" borderId="10" xfId="6638" applyNumberFormat="1" applyFont="1" applyFill="1" applyBorder="1" applyAlignment="1">
      <alignment vertical="center"/>
    </xf>
    <xf numFmtId="1" fontId="120" fillId="57" borderId="10" xfId="2795" applyNumberFormat="1" applyFont="1" applyFill="1" applyBorder="1" applyAlignment="1">
      <alignment horizontal="left" vertical="center"/>
    </xf>
    <xf numFmtId="0" fontId="120" fillId="57" borderId="10" xfId="1844" applyNumberFormat="1" applyFont="1" applyFill="1" applyBorder="1" applyAlignment="1">
      <alignment horizontal="right" vertical="center"/>
    </xf>
    <xf numFmtId="1" fontId="120" fillId="57" borderId="10" xfId="2698" applyNumberFormat="1" applyFont="1" applyFill="1" applyBorder="1" applyAlignment="1">
      <alignment horizontal="center" vertical="center"/>
    </xf>
    <xf numFmtId="1" fontId="120" fillId="57" borderId="10" xfId="2698" applyNumberFormat="1" applyFont="1" applyFill="1" applyBorder="1" applyAlignment="1">
      <alignment vertical="center"/>
    </xf>
    <xf numFmtId="1" fontId="120" fillId="57" borderId="10" xfId="2698" applyNumberFormat="1" applyFont="1" applyFill="1" applyBorder="1" applyAlignment="1">
      <alignment horizontal="left" vertical="center"/>
    </xf>
    <xf numFmtId="1" fontId="120" fillId="57" borderId="10" xfId="5648" applyNumberFormat="1" applyFont="1" applyFill="1" applyBorder="1" applyAlignment="1">
      <alignment horizontal="center" vertical="center"/>
    </xf>
    <xf numFmtId="1" fontId="120" fillId="57" borderId="10" xfId="5648" applyNumberFormat="1" applyFont="1" applyFill="1" applyBorder="1" applyAlignment="1">
      <alignment horizontal="left" vertical="center"/>
    </xf>
    <xf numFmtId="0" fontId="120" fillId="57" borderId="10" xfId="5321" applyNumberFormat="1" applyFont="1" applyFill="1" applyBorder="1" applyAlignment="1">
      <alignment horizontal="right" vertical="center"/>
    </xf>
    <xf numFmtId="0" fontId="115" fillId="57" borderId="10" xfId="0" applyFont="1" applyFill="1" applyBorder="1" applyAlignment="1">
      <alignment horizontal="center" vertical="center"/>
    </xf>
    <xf numFmtId="1" fontId="115" fillId="0" borderId="10" xfId="6641" applyNumberFormat="1" applyFont="1" applyFill="1" applyBorder="1" applyAlignment="1">
      <alignment horizontal="center"/>
    </xf>
    <xf numFmtId="41" fontId="115" fillId="57" borderId="20" xfId="6638" applyNumberFormat="1" applyFont="1" applyFill="1" applyBorder="1" applyAlignment="1">
      <alignment vertical="center"/>
    </xf>
    <xf numFmtId="41" fontId="120" fillId="0" borderId="10" xfId="6638" applyFont="1" applyFill="1" applyBorder="1" applyAlignment="1">
      <alignment vertical="center"/>
    </xf>
    <xf numFmtId="1" fontId="120" fillId="57" borderId="20" xfId="5647" applyNumberFormat="1" applyFont="1" applyFill="1" applyBorder="1" applyAlignment="1">
      <alignment horizontal="center" vertical="center"/>
    </xf>
    <xf numFmtId="1" fontId="120" fillId="57" borderId="20" xfId="2665" applyNumberFormat="1" applyFont="1" applyFill="1" applyBorder="1" applyAlignment="1">
      <alignment horizontal="center" vertical="center"/>
    </xf>
    <xf numFmtId="1" fontId="120" fillId="57" borderId="20" xfId="6642" applyNumberFormat="1" applyFont="1" applyFill="1" applyBorder="1" applyAlignment="1">
      <alignment horizontal="center" vertical="center"/>
    </xf>
    <xf numFmtId="0" fontId="120" fillId="57" borderId="20" xfId="5305" applyNumberFormat="1" applyFont="1" applyFill="1" applyBorder="1" applyAlignment="1">
      <alignment horizontal="right" vertical="center"/>
    </xf>
    <xf numFmtId="41" fontId="120" fillId="57" borderId="20" xfId="6638" applyFont="1" applyFill="1" applyBorder="1" applyAlignment="1">
      <alignment horizontal="right" vertical="center"/>
    </xf>
    <xf numFmtId="41" fontId="120" fillId="57" borderId="20" xfId="6638" applyFont="1" applyFill="1" applyBorder="1" applyAlignment="1">
      <alignment horizontal="center" vertical="center"/>
    </xf>
    <xf numFmtId="1" fontId="115" fillId="57" borderId="10" xfId="0" applyNumberFormat="1" applyFont="1" applyFill="1" applyBorder="1" applyAlignment="1">
      <alignment vertical="center"/>
    </xf>
    <xf numFmtId="1" fontId="115" fillId="57" borderId="10" xfId="6641" applyNumberFormat="1" applyFont="1" applyFill="1" applyBorder="1" applyAlignment="1">
      <alignment horizontal="center" vertical="center"/>
    </xf>
    <xf numFmtId="1" fontId="115" fillId="57" borderId="10" xfId="5647" applyNumberFormat="1" applyFont="1" applyFill="1" applyBorder="1" applyAlignment="1">
      <alignment horizontal="center" vertical="center"/>
    </xf>
    <xf numFmtId="1" fontId="115" fillId="57" borderId="10" xfId="0" applyNumberFormat="1" applyFont="1" applyFill="1" applyBorder="1" applyAlignment="1"/>
    <xf numFmtId="1" fontId="115" fillId="57" borderId="10" xfId="0" applyNumberFormat="1" applyFont="1" applyFill="1" applyBorder="1" applyAlignment="1">
      <alignment horizontal="left"/>
    </xf>
    <xf numFmtId="1" fontId="115" fillId="57" borderId="10" xfId="6642" applyNumberFormat="1" applyFont="1" applyFill="1" applyBorder="1" applyAlignment="1">
      <alignment horizontal="center" vertical="center"/>
    </xf>
    <xf numFmtId="41" fontId="124" fillId="57" borderId="10" xfId="6638" applyFont="1" applyFill="1" applyBorder="1" applyAlignment="1">
      <alignment horizontal="center" vertical="center"/>
    </xf>
    <xf numFmtId="41" fontId="115" fillId="0" borderId="10" xfId="6638" applyFont="1" applyFill="1" applyBorder="1" applyAlignment="1">
      <alignment horizontal="center" vertical="center"/>
    </xf>
    <xf numFmtId="1" fontId="120" fillId="57" borderId="10" xfId="5222" applyNumberFormat="1" applyFont="1" applyFill="1" applyBorder="1" applyAlignment="1">
      <alignment vertical="center"/>
    </xf>
    <xf numFmtId="1" fontId="120" fillId="57" borderId="10" xfId="6249" applyNumberFormat="1" applyFont="1" applyFill="1" applyBorder="1" applyAlignment="1">
      <alignment horizontal="center" vertical="center"/>
    </xf>
    <xf numFmtId="0" fontId="120" fillId="57" borderId="10" xfId="6249" applyNumberFormat="1" applyFont="1" applyFill="1" applyBorder="1" applyAlignment="1">
      <alignment horizontal="right" vertical="center"/>
    </xf>
    <xf numFmtId="41" fontId="115" fillId="0" borderId="20" xfId="6638" applyFont="1" applyFill="1" applyBorder="1" applyAlignment="1">
      <alignment vertical="center"/>
    </xf>
    <xf numFmtId="0" fontId="120" fillId="57" borderId="10" xfId="2795" applyNumberFormat="1" applyFont="1" applyFill="1" applyBorder="1" applyAlignment="1">
      <alignment horizontal="right" vertical="center"/>
    </xf>
    <xf numFmtId="1" fontId="120" fillId="57" borderId="10" xfId="5265" applyNumberFormat="1" applyFont="1" applyFill="1" applyBorder="1" applyAlignment="1">
      <alignment vertical="center"/>
    </xf>
    <xf numFmtId="1" fontId="120" fillId="57" borderId="10" xfId="5265" applyNumberFormat="1" applyFont="1" applyFill="1" applyBorder="1" applyAlignment="1">
      <alignment horizontal="center" vertical="center"/>
    </xf>
    <xf numFmtId="0" fontId="120" fillId="57" borderId="10" xfId="1790" applyNumberFormat="1" applyFont="1" applyFill="1" applyBorder="1" applyAlignment="1">
      <alignment horizontal="right" vertical="center"/>
    </xf>
    <xf numFmtId="1" fontId="120" fillId="57" borderId="10" xfId="6646" applyNumberFormat="1" applyFont="1" applyFill="1" applyBorder="1" applyAlignment="1">
      <alignment horizontal="center" vertical="center"/>
    </xf>
    <xf numFmtId="1" fontId="120" fillId="57" borderId="20" xfId="5648" applyNumberFormat="1" applyFont="1" applyFill="1" applyBorder="1" applyAlignment="1">
      <alignment horizontal="left" vertical="center"/>
    </xf>
    <xf numFmtId="1" fontId="120" fillId="57" borderId="20" xfId="0" applyNumberFormat="1" applyFont="1" applyFill="1" applyBorder="1" applyAlignment="1">
      <alignment vertical="center"/>
    </xf>
    <xf numFmtId="1" fontId="120" fillId="57" borderId="20" xfId="5647" applyNumberFormat="1" applyFont="1" applyFill="1" applyBorder="1" applyAlignment="1">
      <alignment horizontal="left" vertical="center"/>
    </xf>
    <xf numFmtId="0" fontId="120" fillId="57" borderId="20" xfId="0" applyNumberFormat="1" applyFont="1" applyFill="1" applyBorder="1" applyAlignment="1">
      <alignment horizontal="right" vertical="center"/>
    </xf>
    <xf numFmtId="1" fontId="120" fillId="57" borderId="10" xfId="2316" applyNumberFormat="1" applyFont="1" applyFill="1" applyBorder="1" applyAlignment="1">
      <alignment horizontal="center" vertical="center"/>
    </xf>
    <xf numFmtId="0" fontId="120" fillId="0" borderId="10" xfId="4965" applyNumberFormat="1" applyFont="1" applyFill="1" applyBorder="1" applyAlignment="1">
      <alignment horizontal="right"/>
    </xf>
    <xf numFmtId="41" fontId="115" fillId="0" borderId="10" xfId="6638" applyNumberFormat="1" applyFont="1" applyFill="1" applyBorder="1" applyAlignment="1">
      <alignment horizontal="center" vertical="center"/>
    </xf>
    <xf numFmtId="41" fontId="120" fillId="0" borderId="20" xfId="6638" applyNumberFormat="1" applyFont="1" applyFill="1" applyBorder="1" applyAlignment="1">
      <alignment horizontal="center" vertical="center"/>
    </xf>
    <xf numFmtId="1" fontId="120" fillId="57" borderId="10" xfId="5475" applyNumberFormat="1" applyFont="1" applyFill="1" applyBorder="1" applyAlignment="1">
      <alignment vertical="center"/>
    </xf>
    <xf numFmtId="1" fontId="120" fillId="57" borderId="10" xfId="5475" applyNumberFormat="1" applyFont="1" applyFill="1" applyBorder="1" applyAlignment="1">
      <alignment horizontal="left" vertical="center"/>
    </xf>
    <xf numFmtId="1" fontId="120" fillId="57" borderId="20" xfId="5475" applyNumberFormat="1" applyFont="1" applyFill="1" applyBorder="1" applyAlignment="1">
      <alignment horizontal="left" vertical="center"/>
    </xf>
    <xf numFmtId="0" fontId="120" fillId="0" borderId="21" xfId="0" applyFont="1" applyFill="1" applyBorder="1" applyAlignment="1">
      <alignment horizontal="left"/>
    </xf>
    <xf numFmtId="1" fontId="120" fillId="57" borderId="10" xfId="5305" applyNumberFormat="1" applyFont="1" applyFill="1" applyBorder="1" applyAlignment="1">
      <alignment horizontal="left" vertical="center"/>
    </xf>
    <xf numFmtId="1" fontId="120" fillId="57" borderId="20" xfId="6645" applyNumberFormat="1" applyFont="1" applyFill="1" applyBorder="1" applyAlignment="1">
      <alignment vertical="center"/>
    </xf>
    <xf numFmtId="0" fontId="120" fillId="57" borderId="20" xfId="6645" applyNumberFormat="1" applyFont="1" applyFill="1" applyBorder="1" applyAlignment="1">
      <alignment horizontal="right" vertical="center"/>
    </xf>
    <xf numFmtId="1" fontId="120" fillId="57" borderId="20" xfId="6645" applyNumberFormat="1" applyFont="1" applyFill="1" applyBorder="1" applyAlignment="1">
      <alignment horizontal="center" vertical="center"/>
    </xf>
    <xf numFmtId="41" fontId="120" fillId="57" borderId="24" xfId="6638" applyFont="1" applyFill="1" applyBorder="1" applyAlignment="1">
      <alignment horizontal="right" vertical="center"/>
    </xf>
    <xf numFmtId="1" fontId="120" fillId="57" borderId="25" xfId="6645" applyNumberFormat="1" applyFont="1" applyFill="1" applyBorder="1" applyAlignment="1">
      <alignment horizontal="center" vertical="center"/>
    </xf>
    <xf numFmtId="41" fontId="120" fillId="57" borderId="0" xfId="6638" applyFont="1" applyFill="1" applyBorder="1" applyAlignment="1">
      <alignment horizontal="right" vertical="center"/>
    </xf>
    <xf numFmtId="1" fontId="120" fillId="57" borderId="20" xfId="6645" applyNumberFormat="1" applyFont="1" applyFill="1" applyBorder="1" applyAlignment="1">
      <alignment horizontal="left" vertical="center"/>
    </xf>
    <xf numFmtId="1" fontId="120" fillId="57" borderId="25" xfId="6645" applyNumberFormat="1" applyFont="1" applyFill="1" applyBorder="1" applyAlignment="1">
      <alignment vertical="center"/>
    </xf>
    <xf numFmtId="0" fontId="120" fillId="57" borderId="25" xfId="0" applyFont="1" applyFill="1" applyBorder="1" applyAlignment="1"/>
    <xf numFmtId="41" fontId="120" fillId="57" borderId="20" xfId="6638" applyFont="1" applyFill="1" applyBorder="1" applyAlignment="1">
      <alignment vertical="center"/>
    </xf>
    <xf numFmtId="1" fontId="120" fillId="57" borderId="20" xfId="0" applyNumberFormat="1" applyFont="1" applyFill="1" applyBorder="1" applyAlignment="1">
      <alignment horizontal="left" vertical="center"/>
    </xf>
    <xf numFmtId="0" fontId="120" fillId="57" borderId="20" xfId="0" applyFont="1" applyFill="1" applyBorder="1" applyAlignment="1"/>
    <xf numFmtId="1" fontId="120" fillId="0" borderId="20" xfId="6641" applyNumberFormat="1" applyFont="1" applyFill="1" applyBorder="1" applyAlignment="1">
      <alignment horizontal="center" vertical="center"/>
    </xf>
    <xf numFmtId="1" fontId="115" fillId="0" borderId="20" xfId="0" applyNumberFormat="1" applyFont="1" applyFill="1" applyBorder="1" applyAlignment="1">
      <alignment horizontal="center" vertical="center"/>
    </xf>
    <xf numFmtId="0" fontId="120" fillId="0" borderId="25" xfId="0" applyFont="1" applyFill="1" applyBorder="1" applyAlignment="1">
      <alignment horizontal="center"/>
    </xf>
    <xf numFmtId="0" fontId="115" fillId="0" borderId="20" xfId="0" applyFont="1" applyFill="1" applyBorder="1" applyAlignment="1">
      <alignment horizontal="center"/>
    </xf>
    <xf numFmtId="0" fontId="120" fillId="0" borderId="20" xfId="0" applyFont="1" applyFill="1" applyBorder="1" applyAlignment="1"/>
    <xf numFmtId="0" fontId="115" fillId="0" borderId="20" xfId="0" applyNumberFormat="1" applyFont="1" applyFill="1" applyBorder="1" applyAlignment="1">
      <alignment horizontal="right" vertical="center"/>
    </xf>
    <xf numFmtId="41" fontId="120" fillId="0" borderId="20" xfId="6638" applyFont="1" applyFill="1" applyBorder="1" applyAlignment="1">
      <alignment horizontal="right" vertical="center"/>
    </xf>
    <xf numFmtId="0" fontId="120" fillId="65" borderId="25" xfId="0" applyFont="1" applyFill="1" applyBorder="1" applyAlignment="1">
      <alignment horizontal="center"/>
    </xf>
    <xf numFmtId="1" fontId="120" fillId="57" borderId="20" xfId="5222" applyNumberFormat="1" applyFont="1" applyFill="1" applyBorder="1" applyAlignment="1">
      <alignment horizontal="center" vertical="center"/>
    </xf>
    <xf numFmtId="1" fontId="120" fillId="57" borderId="20" xfId="5222" applyNumberFormat="1" applyFont="1" applyFill="1" applyBorder="1" applyAlignment="1">
      <alignment vertical="center"/>
    </xf>
    <xf numFmtId="1" fontId="120" fillId="57" borderId="20" xfId="5222" applyNumberFormat="1" applyFont="1" applyFill="1" applyBorder="1" applyAlignment="1">
      <alignment horizontal="left" vertical="center"/>
    </xf>
    <xf numFmtId="0" fontId="120" fillId="57" borderId="25" xfId="0" applyFont="1" applyFill="1" applyBorder="1" applyAlignment="1">
      <alignment horizontal="center"/>
    </xf>
    <xf numFmtId="0" fontId="115" fillId="57" borderId="20" xfId="0" applyFont="1" applyFill="1" applyBorder="1" applyAlignment="1">
      <alignment horizontal="center" vertical="center"/>
    </xf>
    <xf numFmtId="0" fontId="115" fillId="57" borderId="20" xfId="0" applyNumberFormat="1" applyFont="1" applyFill="1" applyBorder="1" applyAlignment="1">
      <alignment horizontal="right"/>
    </xf>
    <xf numFmtId="0" fontId="120" fillId="65" borderId="20" xfId="0" applyFont="1" applyFill="1" applyBorder="1" applyAlignment="1">
      <alignment horizontal="center"/>
    </xf>
    <xf numFmtId="41" fontId="120" fillId="57" borderId="20" xfId="6638" applyFont="1" applyFill="1" applyBorder="1" applyAlignment="1">
      <alignment horizontal="right"/>
    </xf>
    <xf numFmtId="1" fontId="120" fillId="0" borderId="20" xfId="0" applyNumberFormat="1" applyFont="1" applyFill="1" applyBorder="1" applyAlignment="1">
      <alignment horizontal="center"/>
    </xf>
    <xf numFmtId="1" fontId="120" fillId="0" borderId="20" xfId="5647" applyNumberFormat="1" applyFont="1" applyFill="1" applyBorder="1" applyAlignment="1">
      <alignment horizontal="center" vertical="center"/>
    </xf>
    <xf numFmtId="0" fontId="120" fillId="0" borderId="20" xfId="0" applyFont="1" applyFill="1" applyBorder="1" applyAlignment="1">
      <alignment horizontal="center"/>
    </xf>
    <xf numFmtId="1" fontId="115" fillId="57" borderId="20" xfId="0" applyNumberFormat="1" applyFont="1" applyFill="1" applyBorder="1" applyAlignment="1">
      <alignment horizontal="center" vertical="center"/>
    </xf>
    <xf numFmtId="41" fontId="115" fillId="57" borderId="20" xfId="6638" applyFont="1" applyFill="1" applyBorder="1" applyAlignment="1">
      <alignment horizontal="right"/>
    </xf>
    <xf numFmtId="41" fontId="120" fillId="57" borderId="20" xfId="6638" applyNumberFormat="1" applyFont="1" applyFill="1" applyBorder="1" applyAlignment="1">
      <alignment vertical="center"/>
    </xf>
    <xf numFmtId="41" fontId="120" fillId="57" borderId="20" xfId="6638" applyFont="1" applyFill="1" applyBorder="1" applyAlignment="1"/>
    <xf numFmtId="1" fontId="115" fillId="0" borderId="20" xfId="6641" applyNumberFormat="1" applyFont="1" applyFill="1" applyBorder="1" applyAlignment="1">
      <alignment horizontal="center"/>
    </xf>
    <xf numFmtId="1" fontId="115" fillId="0" borderId="20" xfId="5647" applyNumberFormat="1" applyFont="1" applyFill="1" applyBorder="1" applyAlignment="1">
      <alignment horizontal="center"/>
    </xf>
    <xf numFmtId="1" fontId="115" fillId="0" borderId="20" xfId="0" applyNumberFormat="1" applyFont="1" applyFill="1" applyBorder="1" applyAlignment="1">
      <alignment horizontal="center"/>
    </xf>
    <xf numFmtId="1" fontId="120" fillId="0" borderId="20" xfId="0" applyNumberFormat="1" applyFont="1" applyFill="1" applyBorder="1" applyAlignment="1">
      <alignment horizontal="left" vertical="center"/>
    </xf>
    <xf numFmtId="1" fontId="120" fillId="0" borderId="20" xfId="5222" applyNumberFormat="1" applyFont="1" applyFill="1" applyBorder="1" applyAlignment="1">
      <alignment horizontal="center" vertical="center"/>
    </xf>
    <xf numFmtId="1" fontId="120" fillId="0" borderId="20" xfId="0" applyNumberFormat="1" applyFont="1" applyFill="1" applyBorder="1" applyAlignment="1">
      <alignment horizontal="center" vertical="center"/>
    </xf>
    <xf numFmtId="0" fontId="120" fillId="0" borderId="20" xfId="0" applyFont="1" applyFill="1" applyBorder="1" applyAlignment="1">
      <alignment wrapText="1"/>
    </xf>
    <xf numFmtId="0" fontId="120" fillId="0" borderId="20" xfId="0" applyFont="1" applyFill="1" applyBorder="1" applyAlignment="1">
      <alignment horizontal="left"/>
    </xf>
    <xf numFmtId="1" fontId="120" fillId="0" borderId="10" xfId="0" applyNumberFormat="1" applyFont="1" applyFill="1" applyBorder="1" applyAlignment="1">
      <alignment horizontal="left"/>
    </xf>
    <xf numFmtId="0" fontId="120" fillId="0" borderId="20" xfId="4965" applyNumberFormat="1" applyFont="1" applyFill="1" applyBorder="1" applyAlignment="1">
      <alignment horizontal="right"/>
    </xf>
    <xf numFmtId="41" fontId="115" fillId="0" borderId="20" xfId="6638" applyFont="1" applyFill="1" applyBorder="1" applyAlignment="1">
      <alignment horizontal="right" vertical="center"/>
    </xf>
    <xf numFmtId="41" fontId="115" fillId="0" borderId="20" xfId="6638" applyFont="1" applyFill="1" applyBorder="1" applyAlignment="1">
      <alignment horizontal="center" vertical="center"/>
    </xf>
    <xf numFmtId="41" fontId="115" fillId="0" borderId="20" xfId="6638" applyNumberFormat="1" applyFont="1" applyFill="1" applyBorder="1" applyAlignment="1">
      <alignment horizontal="center" vertical="center"/>
    </xf>
    <xf numFmtId="1" fontId="120" fillId="57" borderId="20" xfId="2316" applyNumberFormat="1" applyFont="1" applyFill="1" applyBorder="1" applyAlignment="1">
      <alignment horizontal="left" vertical="center"/>
    </xf>
    <xf numFmtId="1" fontId="120" fillId="0" borderId="20" xfId="6642" applyNumberFormat="1" applyFont="1" applyFill="1" applyBorder="1" applyAlignment="1">
      <alignment horizontal="center" vertical="center"/>
    </xf>
    <xf numFmtId="0" fontId="120" fillId="0" borderId="20" xfId="0" applyNumberFormat="1" applyFont="1" applyFill="1" applyBorder="1" applyAlignment="1">
      <alignment horizontal="right" vertical="center"/>
    </xf>
    <xf numFmtId="0" fontId="0" fillId="0" borderId="0" xfId="0" pivotButton="1"/>
    <xf numFmtId="0" fontId="0" fillId="0" borderId="0" xfId="0" applyNumberFormat="1"/>
    <xf numFmtId="42" fontId="0" fillId="0" borderId="0" xfId="6644" applyFont="1"/>
    <xf numFmtId="0" fontId="117" fillId="57" borderId="0" xfId="0" applyFont="1" applyFill="1" applyAlignment="1">
      <alignment horizontal="center" vertical="center" wrapText="1"/>
    </xf>
    <xf numFmtId="0" fontId="117" fillId="57" borderId="0" xfId="0" applyFont="1" applyFill="1" applyAlignment="1">
      <alignment horizontal="right" vertical="center" wrapText="1"/>
    </xf>
    <xf numFmtId="0" fontId="117" fillId="57" borderId="0" xfId="0" quotePrefix="1" applyNumberFormat="1" applyFont="1" applyFill="1" applyBorder="1" applyAlignment="1">
      <alignment horizontal="center" vertical="center" wrapText="1"/>
    </xf>
    <xf numFmtId="0" fontId="117" fillId="57" borderId="0" xfId="0" quotePrefix="1" applyNumberFormat="1" applyFont="1" applyFill="1" applyBorder="1" applyAlignment="1">
      <alignment horizontal="right" vertical="center" wrapText="1"/>
    </xf>
    <xf numFmtId="0" fontId="123" fillId="57" borderId="0" xfId="0" applyFont="1" applyFill="1" applyBorder="1" applyAlignment="1">
      <alignment horizontal="center" vertical="center" wrapText="1"/>
    </xf>
    <xf numFmtId="0" fontId="123" fillId="57" borderId="0" xfId="0" applyFont="1" applyFill="1" applyBorder="1" applyAlignment="1">
      <alignment horizontal="right" vertical="center" wrapText="1"/>
    </xf>
    <xf numFmtId="0" fontId="122" fillId="64" borderId="10" xfId="0" applyFont="1" applyFill="1" applyBorder="1" applyAlignment="1">
      <alignment horizontal="center" vertical="center"/>
    </xf>
    <xf numFmtId="0" fontId="122" fillId="64" borderId="10" xfId="0" applyNumberFormat="1" applyFont="1" applyFill="1" applyBorder="1" applyAlignment="1">
      <alignment horizontal="center" vertical="center"/>
    </xf>
    <xf numFmtId="41" fontId="122" fillId="64" borderId="10" xfId="6638" applyFont="1" applyFill="1" applyBorder="1" applyAlignment="1">
      <alignment horizontal="center" vertical="center"/>
    </xf>
    <xf numFmtId="0" fontId="115" fillId="0" borderId="10" xfId="0" applyFont="1" applyFill="1" applyBorder="1" applyAlignment="1">
      <alignment horizontal="center" vertical="center"/>
    </xf>
    <xf numFmtId="1" fontId="120" fillId="57" borderId="20" xfId="2316" applyNumberFormat="1" applyFont="1" applyFill="1" applyBorder="1" applyAlignment="1">
      <alignment horizontal="center" vertical="center"/>
    </xf>
    <xf numFmtId="1" fontId="120" fillId="57" borderId="20" xfId="6646" applyNumberFormat="1" applyFont="1" applyFill="1" applyBorder="1" applyAlignment="1">
      <alignment horizontal="center" vertical="center"/>
    </xf>
    <xf numFmtId="0" fontId="120" fillId="65" borderId="26" xfId="0" applyFont="1" applyFill="1" applyBorder="1" applyAlignment="1">
      <alignment horizontal="center"/>
    </xf>
  </cellXfs>
  <cellStyles count="6647">
    <cellStyle name=" 1" xfId="1"/>
    <cellStyle name="20% - Énfasis1" xfId="2" builtinId="30" customBuiltin="1"/>
    <cellStyle name="20% - Énfasis1 10" xfId="3"/>
    <cellStyle name="20% - Énfasis1 10 2" xfId="4"/>
    <cellStyle name="20% - Énfasis1 10_Listado_web" xfId="5"/>
    <cellStyle name="20% - Énfasis1 11" xfId="6"/>
    <cellStyle name="20% - Énfasis1 11 2" xfId="3153"/>
    <cellStyle name="20% - Énfasis1 12" xfId="7"/>
    <cellStyle name="20% - Énfasis1 12 2" xfId="3154"/>
    <cellStyle name="20% - Énfasis1 12 2 2" xfId="5827"/>
    <cellStyle name="20% - Énfasis1 12 2 3" xfId="6266"/>
    <cellStyle name="20% - Énfasis1 12 3" xfId="4733"/>
    <cellStyle name="20% - Énfasis1 13" xfId="8"/>
    <cellStyle name="20% - Énfasis1 13 2" xfId="3155"/>
    <cellStyle name="20% - Énfasis1 13 2 2" xfId="5828"/>
    <cellStyle name="20% - Énfasis1 13 2 3" xfId="6267"/>
    <cellStyle name="20% - Énfasis1 13 3" xfId="4734"/>
    <cellStyle name="20% - Énfasis1 14" xfId="9"/>
    <cellStyle name="20% - Énfasis1 14 2" xfId="3156"/>
    <cellStyle name="20% - Énfasis1 14 2 2" xfId="5829"/>
    <cellStyle name="20% - Énfasis1 14 2 3" xfId="6268"/>
    <cellStyle name="20% - Énfasis1 14 3" xfId="4735"/>
    <cellStyle name="20% - Énfasis1 15" xfId="10"/>
    <cellStyle name="20% - Énfasis1 15 2" xfId="3157"/>
    <cellStyle name="20% - Énfasis1 15 2 2" xfId="5830"/>
    <cellStyle name="20% - Énfasis1 15 2 3" xfId="6269"/>
    <cellStyle name="20% - Énfasis1 16" xfId="11"/>
    <cellStyle name="20% - Énfasis1 16 2" xfId="3158"/>
    <cellStyle name="20% - Énfasis1 16 2 2" xfId="5831"/>
    <cellStyle name="20% - Énfasis1 16 2 3" xfId="6270"/>
    <cellStyle name="20% - Énfasis1 17" xfId="12"/>
    <cellStyle name="20% - Énfasis1 17 2" xfId="3159"/>
    <cellStyle name="20% - Énfasis1 17 2 2" xfId="5832"/>
    <cellStyle name="20% - Énfasis1 17 2 3" xfId="6271"/>
    <cellStyle name="20% - Énfasis1 18" xfId="3152"/>
    <cellStyle name="20% - Énfasis1 18 2" xfId="5826"/>
    <cellStyle name="20% - Énfasis1 18 3" xfId="6265"/>
    <cellStyle name="20% - Énfasis1 2" xfId="13"/>
    <cellStyle name="20% - Énfasis1 2 2" xfId="14"/>
    <cellStyle name="20% - Énfasis1 2 2 2" xfId="15"/>
    <cellStyle name="20% - Énfasis1 2 2 2 2" xfId="16"/>
    <cellStyle name="20% - Énfasis1 2 2 2_Listado_web" xfId="17"/>
    <cellStyle name="20% - Énfasis1 2 2 3" xfId="18"/>
    <cellStyle name="20% - Énfasis1 2 2_Hoja2" xfId="19"/>
    <cellStyle name="20% - Énfasis1 2 3" xfId="20"/>
    <cellStyle name="20% - Énfasis1 2 3 10" xfId="3160"/>
    <cellStyle name="20% - Énfasis1 2 3 2" xfId="21"/>
    <cellStyle name="20% - Énfasis1 2 3 3" xfId="22"/>
    <cellStyle name="20% - Énfasis1 2 3 4" xfId="23"/>
    <cellStyle name="20% - Énfasis1 2 3 5" xfId="24"/>
    <cellStyle name="20% - Énfasis1 2 3 5 2" xfId="25"/>
    <cellStyle name="20% - Énfasis1 2 3 5 2 2" xfId="3162"/>
    <cellStyle name="20% - Énfasis1 2 3 5 2 3" xfId="4736"/>
    <cellStyle name="20% - Énfasis1 2 3 5 3" xfId="26"/>
    <cellStyle name="20% - Énfasis1 2 3 5 4" xfId="27"/>
    <cellStyle name="20% - Énfasis1 2 3 5 4 2" xfId="3163"/>
    <cellStyle name="20% - Énfasis1 2 3 5 4 3" xfId="4737"/>
    <cellStyle name="20% - Énfasis1 2 3 5 5" xfId="28"/>
    <cellStyle name="20% - Énfasis1 2 3 5 5 2" xfId="3164"/>
    <cellStyle name="20% - Énfasis1 2 3 5 6" xfId="3161"/>
    <cellStyle name="20% - Énfasis1 2 3 5_INST $" xfId="29"/>
    <cellStyle name="20% - Énfasis1 2 3 6" xfId="30"/>
    <cellStyle name="20% - Énfasis1 2 3 6 2" xfId="31"/>
    <cellStyle name="20% - Énfasis1 2 3 6 2 2" xfId="3166"/>
    <cellStyle name="20% - Énfasis1 2 3 6 2 3" xfId="4738"/>
    <cellStyle name="20% - Énfasis1 2 3 6 3" xfId="32"/>
    <cellStyle name="20% - Énfasis1 2 3 6 4" xfId="33"/>
    <cellStyle name="20% - Énfasis1 2 3 6 4 2" xfId="3167"/>
    <cellStyle name="20% - Énfasis1 2 3 6 4 3" xfId="4739"/>
    <cellStyle name="20% - Énfasis1 2 3 6 5" xfId="34"/>
    <cellStyle name="20% - Énfasis1 2 3 6 5 2" xfId="3168"/>
    <cellStyle name="20% - Énfasis1 2 3 6 6" xfId="3165"/>
    <cellStyle name="20% - Énfasis1 2 3 6_INST $" xfId="35"/>
    <cellStyle name="20% - Énfasis1 2 3 7" xfId="36"/>
    <cellStyle name="20% - Énfasis1 2 3 7 2" xfId="3169"/>
    <cellStyle name="20% - Énfasis1 2 3 7 3" xfId="4740"/>
    <cellStyle name="20% - Énfasis1 2 3 8" xfId="37"/>
    <cellStyle name="20% - Énfasis1 2 3 8 2" xfId="3170"/>
    <cellStyle name="20% - Énfasis1 2 3 8 3" xfId="4741"/>
    <cellStyle name="20% - Énfasis1 2 3 9" xfId="38"/>
    <cellStyle name="20% - Énfasis1 2 3 9 2" xfId="3171"/>
    <cellStyle name="20% - Énfasis1 2 3_AVANCE PROTECCIÓN" xfId="39"/>
    <cellStyle name="20% - Énfasis1 2 4" xfId="40"/>
    <cellStyle name="20% - Énfasis1 2 4 2" xfId="41"/>
    <cellStyle name="20% - Énfasis1 2 4_Listado_web" xfId="42"/>
    <cellStyle name="20% - Énfasis1 2 5" xfId="43"/>
    <cellStyle name="20% - Énfasis1 2 5 2" xfId="3172"/>
    <cellStyle name="20% - Énfasis1 2 6" xfId="44"/>
    <cellStyle name="20% - Énfasis1 2 6 2" xfId="3173"/>
    <cellStyle name="20% - Énfasis1 2 6 2 2" xfId="5833"/>
    <cellStyle name="20% - Énfasis1 2 6 2 3" xfId="6272"/>
    <cellStyle name="20% - Énfasis1 2 6 3" xfId="4742"/>
    <cellStyle name="20% - Énfasis1 2 7" xfId="45"/>
    <cellStyle name="20% - Énfasis1 2 7 2" xfId="3174"/>
    <cellStyle name="20% - Énfasis1 2 7 2 2" xfId="5834"/>
    <cellStyle name="20% - Énfasis1 2 7 2 3" xfId="6273"/>
    <cellStyle name="20% - Énfasis1 2 7 3" xfId="4743"/>
    <cellStyle name="20% - Énfasis1 2 8" xfId="46"/>
    <cellStyle name="20% - Énfasis1 2 9" xfId="47"/>
    <cellStyle name="20% - Énfasis1 2_Hoja2" xfId="48"/>
    <cellStyle name="20% - Énfasis1 3" xfId="49"/>
    <cellStyle name="20% - Énfasis1 3 2" xfId="50"/>
    <cellStyle name="20% - Énfasis1 3 2 2" xfId="51"/>
    <cellStyle name="20% - Énfasis1 3 2_Listado_web" xfId="52"/>
    <cellStyle name="20% - Énfasis1 3 3" xfId="53"/>
    <cellStyle name="20% - Énfasis1 3_Hoja2" xfId="54"/>
    <cellStyle name="20% - Énfasis1 4" xfId="55"/>
    <cellStyle name="20% - Énfasis1 4 2" xfId="56"/>
    <cellStyle name="20% - Énfasis1 4_Listado_web" xfId="57"/>
    <cellStyle name="20% - Énfasis1 5" xfId="58"/>
    <cellStyle name="20% - Énfasis1 5 2" xfId="59"/>
    <cellStyle name="20% - Énfasis1 5_Listado_web" xfId="60"/>
    <cellStyle name="20% - Énfasis1 6" xfId="61"/>
    <cellStyle name="20% - Énfasis1 6 2" xfId="62"/>
    <cellStyle name="20% - Énfasis1 6_Listado_web" xfId="63"/>
    <cellStyle name="20% - Énfasis1 7" xfId="64"/>
    <cellStyle name="20% - Énfasis1 7 2" xfId="65"/>
    <cellStyle name="20% - Énfasis1 7_Listado_web" xfId="66"/>
    <cellStyle name="20% - Énfasis1 8" xfId="67"/>
    <cellStyle name="20% - Énfasis1 8 2" xfId="68"/>
    <cellStyle name="20% - Énfasis1 8_Listado_web" xfId="69"/>
    <cellStyle name="20% - Énfasis1 9" xfId="70"/>
    <cellStyle name="20% - Énfasis1 9 2" xfId="71"/>
    <cellStyle name="20% - Énfasis1 9_Listado_web" xfId="72"/>
    <cellStyle name="20% - Énfasis2" xfId="73" builtinId="34" customBuiltin="1"/>
    <cellStyle name="20% - Énfasis2 10" xfId="74"/>
    <cellStyle name="20% - Énfasis2 10 2" xfId="75"/>
    <cellStyle name="20% - Énfasis2 10_Listado_web" xfId="76"/>
    <cellStyle name="20% - Énfasis2 11" xfId="77"/>
    <cellStyle name="20% - Énfasis2 11 2" xfId="3176"/>
    <cellStyle name="20% - Énfasis2 12" xfId="78"/>
    <cellStyle name="20% - Énfasis2 12 2" xfId="3177"/>
    <cellStyle name="20% - Énfasis2 12 2 2" xfId="5836"/>
    <cellStyle name="20% - Énfasis2 12 2 3" xfId="6275"/>
    <cellStyle name="20% - Énfasis2 12 3" xfId="4744"/>
    <cellStyle name="20% - Énfasis2 13" xfId="79"/>
    <cellStyle name="20% - Énfasis2 13 2" xfId="3178"/>
    <cellStyle name="20% - Énfasis2 13 2 2" xfId="5837"/>
    <cellStyle name="20% - Énfasis2 13 2 3" xfId="6276"/>
    <cellStyle name="20% - Énfasis2 13 3" xfId="4745"/>
    <cellStyle name="20% - Énfasis2 14" xfId="80"/>
    <cellStyle name="20% - Énfasis2 14 2" xfId="3179"/>
    <cellStyle name="20% - Énfasis2 14 2 2" xfId="5838"/>
    <cellStyle name="20% - Énfasis2 14 2 3" xfId="6277"/>
    <cellStyle name="20% - Énfasis2 14 3" xfId="4746"/>
    <cellStyle name="20% - Énfasis2 15" xfId="81"/>
    <cellStyle name="20% - Énfasis2 15 2" xfId="3180"/>
    <cellStyle name="20% - Énfasis2 15 2 2" xfId="5839"/>
    <cellStyle name="20% - Énfasis2 15 2 3" xfId="6278"/>
    <cellStyle name="20% - Énfasis2 16" xfId="82"/>
    <cellStyle name="20% - Énfasis2 16 2" xfId="3181"/>
    <cellStyle name="20% - Énfasis2 16 2 2" xfId="5840"/>
    <cellStyle name="20% - Énfasis2 16 2 3" xfId="6279"/>
    <cellStyle name="20% - Énfasis2 17" xfId="83"/>
    <cellStyle name="20% - Énfasis2 17 2" xfId="3182"/>
    <cellStyle name="20% - Énfasis2 17 2 2" xfId="5841"/>
    <cellStyle name="20% - Énfasis2 17 2 3" xfId="6280"/>
    <cellStyle name="20% - Énfasis2 18" xfId="3175"/>
    <cellStyle name="20% - Énfasis2 18 2" xfId="5835"/>
    <cellStyle name="20% - Énfasis2 18 3" xfId="6274"/>
    <cellStyle name="20% - Énfasis2 2" xfId="84"/>
    <cellStyle name="20% - Énfasis2 2 2" xfId="85"/>
    <cellStyle name="20% - Énfasis2 2 2 2" xfId="86"/>
    <cellStyle name="20% - Énfasis2 2 2 2 2" xfId="87"/>
    <cellStyle name="20% - Énfasis2 2 2 2_Listado_web" xfId="88"/>
    <cellStyle name="20% - Énfasis2 2 2 3" xfId="89"/>
    <cellStyle name="20% - Énfasis2 2 2_Hoja2" xfId="90"/>
    <cellStyle name="20% - Énfasis2 2 3" xfId="91"/>
    <cellStyle name="20% - Énfasis2 2 3 10" xfId="3183"/>
    <cellStyle name="20% - Énfasis2 2 3 2" xfId="92"/>
    <cellStyle name="20% - Énfasis2 2 3 3" xfId="93"/>
    <cellStyle name="20% - Énfasis2 2 3 4" xfId="94"/>
    <cellStyle name="20% - Énfasis2 2 3 5" xfId="95"/>
    <cellStyle name="20% - Énfasis2 2 3 5 2" xfId="96"/>
    <cellStyle name="20% - Énfasis2 2 3 5 2 2" xfId="3185"/>
    <cellStyle name="20% - Énfasis2 2 3 5 2 3" xfId="4747"/>
    <cellStyle name="20% - Énfasis2 2 3 5 3" xfId="97"/>
    <cellStyle name="20% - Énfasis2 2 3 5 4" xfId="98"/>
    <cellStyle name="20% - Énfasis2 2 3 5 4 2" xfId="3186"/>
    <cellStyle name="20% - Énfasis2 2 3 5 4 3" xfId="4748"/>
    <cellStyle name="20% - Énfasis2 2 3 5 5" xfId="99"/>
    <cellStyle name="20% - Énfasis2 2 3 5 5 2" xfId="3187"/>
    <cellStyle name="20% - Énfasis2 2 3 5 6" xfId="3184"/>
    <cellStyle name="20% - Énfasis2 2 3 5_INST $" xfId="100"/>
    <cellStyle name="20% - Énfasis2 2 3 6" xfId="101"/>
    <cellStyle name="20% - Énfasis2 2 3 6 2" xfId="102"/>
    <cellStyle name="20% - Énfasis2 2 3 6 2 2" xfId="3189"/>
    <cellStyle name="20% - Énfasis2 2 3 6 2 3" xfId="4749"/>
    <cellStyle name="20% - Énfasis2 2 3 6 3" xfId="103"/>
    <cellStyle name="20% - Énfasis2 2 3 6 4" xfId="104"/>
    <cellStyle name="20% - Énfasis2 2 3 6 4 2" xfId="3190"/>
    <cellStyle name="20% - Énfasis2 2 3 6 4 3" xfId="4750"/>
    <cellStyle name="20% - Énfasis2 2 3 6 5" xfId="105"/>
    <cellStyle name="20% - Énfasis2 2 3 6 5 2" xfId="3191"/>
    <cellStyle name="20% - Énfasis2 2 3 6 6" xfId="3188"/>
    <cellStyle name="20% - Énfasis2 2 3 6_INST $" xfId="106"/>
    <cellStyle name="20% - Énfasis2 2 3 7" xfId="107"/>
    <cellStyle name="20% - Énfasis2 2 3 7 2" xfId="3192"/>
    <cellStyle name="20% - Énfasis2 2 3 7 3" xfId="4752"/>
    <cellStyle name="20% - Énfasis2 2 3 8" xfId="108"/>
    <cellStyle name="20% - Énfasis2 2 3 8 2" xfId="3193"/>
    <cellStyle name="20% - Énfasis2 2 3 8 3" xfId="4753"/>
    <cellStyle name="20% - Énfasis2 2 3 9" xfId="109"/>
    <cellStyle name="20% - Énfasis2 2 3 9 2" xfId="3194"/>
    <cellStyle name="20% - Énfasis2 2 3_AVANCE PROTECCIÓN" xfId="110"/>
    <cellStyle name="20% - Énfasis2 2 4" xfId="111"/>
    <cellStyle name="20% - Énfasis2 2 4 2" xfId="112"/>
    <cellStyle name="20% - Énfasis2 2 4_Listado_web" xfId="113"/>
    <cellStyle name="20% - Énfasis2 2 5" xfId="114"/>
    <cellStyle name="20% - Énfasis2 2 5 2" xfId="3195"/>
    <cellStyle name="20% - Énfasis2 2 6" xfId="115"/>
    <cellStyle name="20% - Énfasis2 2 6 2" xfId="3196"/>
    <cellStyle name="20% - Énfasis2 2 6 2 2" xfId="5843"/>
    <cellStyle name="20% - Énfasis2 2 6 2 3" xfId="6281"/>
    <cellStyle name="20% - Énfasis2 2 6 3" xfId="4754"/>
    <cellStyle name="20% - Énfasis2 2 7" xfId="116"/>
    <cellStyle name="20% - Énfasis2 2 7 2" xfId="3197"/>
    <cellStyle name="20% - Énfasis2 2 7 2 2" xfId="5844"/>
    <cellStyle name="20% - Énfasis2 2 7 2 3" xfId="6282"/>
    <cellStyle name="20% - Énfasis2 2 7 3" xfId="4755"/>
    <cellStyle name="20% - Énfasis2 2 8" xfId="117"/>
    <cellStyle name="20% - Énfasis2 2 9" xfId="118"/>
    <cellStyle name="20% - Énfasis2 2_Hoja2" xfId="119"/>
    <cellStyle name="20% - Énfasis2 3" xfId="120"/>
    <cellStyle name="20% - Énfasis2 3 2" xfId="121"/>
    <cellStyle name="20% - Énfasis2 3 2 2" xfId="122"/>
    <cellStyle name="20% - Énfasis2 3 2_Listado_web" xfId="123"/>
    <cellStyle name="20% - Énfasis2 3 3" xfId="124"/>
    <cellStyle name="20% - Énfasis2 3_Hoja2" xfId="125"/>
    <cellStyle name="20% - Énfasis2 4" xfId="126"/>
    <cellStyle name="20% - Énfasis2 4 2" xfId="127"/>
    <cellStyle name="20% - Énfasis2 4_Listado_web" xfId="128"/>
    <cellStyle name="20% - Énfasis2 5" xfId="129"/>
    <cellStyle name="20% - Énfasis2 5 2" xfId="130"/>
    <cellStyle name="20% - Énfasis2 5_Listado_web" xfId="131"/>
    <cellStyle name="20% - Énfasis2 6" xfId="132"/>
    <cellStyle name="20% - Énfasis2 6 2" xfId="133"/>
    <cellStyle name="20% - Énfasis2 6_Listado_web" xfId="134"/>
    <cellStyle name="20% - Énfasis2 7" xfId="135"/>
    <cellStyle name="20% - Énfasis2 7 2" xfId="136"/>
    <cellStyle name="20% - Énfasis2 7_Listado_web" xfId="137"/>
    <cellStyle name="20% - Énfasis2 8" xfId="138"/>
    <cellStyle name="20% - Énfasis2 8 2" xfId="139"/>
    <cellStyle name="20% - Énfasis2 8_Listado_web" xfId="140"/>
    <cellStyle name="20% - Énfasis2 9" xfId="141"/>
    <cellStyle name="20% - Énfasis2 9 2" xfId="142"/>
    <cellStyle name="20% - Énfasis2 9_Listado_web" xfId="143"/>
    <cellStyle name="20% - Énfasis3" xfId="144" builtinId="38" customBuiltin="1"/>
    <cellStyle name="20% - Énfasis3 10" xfId="145"/>
    <cellStyle name="20% - Énfasis3 10 2" xfId="146"/>
    <cellStyle name="20% - Énfasis3 10_Listado_web" xfId="147"/>
    <cellStyle name="20% - Énfasis3 11" xfId="148"/>
    <cellStyle name="20% - Énfasis3 11 2" xfId="3199"/>
    <cellStyle name="20% - Énfasis3 12" xfId="149"/>
    <cellStyle name="20% - Énfasis3 12 2" xfId="3200"/>
    <cellStyle name="20% - Énfasis3 12 2 2" xfId="5846"/>
    <cellStyle name="20% - Énfasis3 12 2 3" xfId="6284"/>
    <cellStyle name="20% - Énfasis3 12 3" xfId="4756"/>
    <cellStyle name="20% - Énfasis3 13" xfId="150"/>
    <cellStyle name="20% - Énfasis3 13 2" xfId="3201"/>
    <cellStyle name="20% - Énfasis3 13 2 2" xfId="5847"/>
    <cellStyle name="20% - Énfasis3 13 2 3" xfId="6285"/>
    <cellStyle name="20% - Énfasis3 13 3" xfId="4757"/>
    <cellStyle name="20% - Énfasis3 14" xfId="151"/>
    <cellStyle name="20% - Énfasis3 14 2" xfId="3202"/>
    <cellStyle name="20% - Énfasis3 14 2 2" xfId="5848"/>
    <cellStyle name="20% - Énfasis3 14 2 3" xfId="6286"/>
    <cellStyle name="20% - Énfasis3 14 3" xfId="4758"/>
    <cellStyle name="20% - Énfasis3 15" xfId="152"/>
    <cellStyle name="20% - Énfasis3 15 2" xfId="3203"/>
    <cellStyle name="20% - Énfasis3 15 2 2" xfId="5849"/>
    <cellStyle name="20% - Énfasis3 15 2 3" xfId="6287"/>
    <cellStyle name="20% - Énfasis3 16" xfId="153"/>
    <cellStyle name="20% - Énfasis3 16 2" xfId="3204"/>
    <cellStyle name="20% - Énfasis3 16 2 2" xfId="5850"/>
    <cellStyle name="20% - Énfasis3 16 2 3" xfId="6288"/>
    <cellStyle name="20% - Énfasis3 17" xfId="154"/>
    <cellStyle name="20% - Énfasis3 17 2" xfId="3205"/>
    <cellStyle name="20% - Énfasis3 17 2 2" xfId="5851"/>
    <cellStyle name="20% - Énfasis3 17 2 3" xfId="6289"/>
    <cellStyle name="20% - Énfasis3 18" xfId="3198"/>
    <cellStyle name="20% - Énfasis3 18 2" xfId="5845"/>
    <cellStyle name="20% - Énfasis3 18 3" xfId="6283"/>
    <cellStyle name="20% - Énfasis3 2" xfId="155"/>
    <cellStyle name="20% - Énfasis3 2 2" xfId="156"/>
    <cellStyle name="20% - Énfasis3 2 2 2" xfId="157"/>
    <cellStyle name="20% - Énfasis3 2 2 2 2" xfId="158"/>
    <cellStyle name="20% - Énfasis3 2 2 2_Listado_web" xfId="159"/>
    <cellStyle name="20% - Énfasis3 2 2 3" xfId="160"/>
    <cellStyle name="20% - Énfasis3 2 2_Hoja2" xfId="161"/>
    <cellStyle name="20% - Énfasis3 2 3" xfId="162"/>
    <cellStyle name="20% - Énfasis3 2 3 10" xfId="3206"/>
    <cellStyle name="20% - Énfasis3 2 3 2" xfId="163"/>
    <cellStyle name="20% - Énfasis3 2 3 3" xfId="164"/>
    <cellStyle name="20% - Énfasis3 2 3 4" xfId="165"/>
    <cellStyle name="20% - Énfasis3 2 3 5" xfId="166"/>
    <cellStyle name="20% - Énfasis3 2 3 5 2" xfId="167"/>
    <cellStyle name="20% - Énfasis3 2 3 5 2 2" xfId="3208"/>
    <cellStyle name="20% - Énfasis3 2 3 5 2 3" xfId="4759"/>
    <cellStyle name="20% - Énfasis3 2 3 5 3" xfId="168"/>
    <cellStyle name="20% - Énfasis3 2 3 5 4" xfId="169"/>
    <cellStyle name="20% - Énfasis3 2 3 5 4 2" xfId="3209"/>
    <cellStyle name="20% - Énfasis3 2 3 5 4 3" xfId="4760"/>
    <cellStyle name="20% - Énfasis3 2 3 5 5" xfId="170"/>
    <cellStyle name="20% - Énfasis3 2 3 5 5 2" xfId="3210"/>
    <cellStyle name="20% - Énfasis3 2 3 5 6" xfId="3207"/>
    <cellStyle name="20% - Énfasis3 2 3 5_INST $" xfId="171"/>
    <cellStyle name="20% - Énfasis3 2 3 6" xfId="172"/>
    <cellStyle name="20% - Énfasis3 2 3 6 2" xfId="173"/>
    <cellStyle name="20% - Énfasis3 2 3 6 2 2" xfId="3212"/>
    <cellStyle name="20% - Énfasis3 2 3 6 2 3" xfId="4761"/>
    <cellStyle name="20% - Énfasis3 2 3 6 3" xfId="174"/>
    <cellStyle name="20% - Énfasis3 2 3 6 4" xfId="175"/>
    <cellStyle name="20% - Énfasis3 2 3 6 4 2" xfId="3213"/>
    <cellStyle name="20% - Énfasis3 2 3 6 4 3" xfId="4762"/>
    <cellStyle name="20% - Énfasis3 2 3 6 5" xfId="176"/>
    <cellStyle name="20% - Énfasis3 2 3 6 5 2" xfId="3214"/>
    <cellStyle name="20% - Énfasis3 2 3 6 6" xfId="3211"/>
    <cellStyle name="20% - Énfasis3 2 3 6_INST $" xfId="177"/>
    <cellStyle name="20% - Énfasis3 2 3 7" xfId="178"/>
    <cellStyle name="20% - Énfasis3 2 3 7 2" xfId="3215"/>
    <cellStyle name="20% - Énfasis3 2 3 7 3" xfId="4763"/>
    <cellStyle name="20% - Énfasis3 2 3 8" xfId="179"/>
    <cellStyle name="20% - Énfasis3 2 3 8 2" xfId="3216"/>
    <cellStyle name="20% - Énfasis3 2 3 8 3" xfId="4764"/>
    <cellStyle name="20% - Énfasis3 2 3 9" xfId="180"/>
    <cellStyle name="20% - Énfasis3 2 3 9 2" xfId="3217"/>
    <cellStyle name="20% - Énfasis3 2 3_AVANCE PROTECCIÓN" xfId="181"/>
    <cellStyle name="20% - Énfasis3 2 4" xfId="182"/>
    <cellStyle name="20% - Énfasis3 2 4 2" xfId="183"/>
    <cellStyle name="20% - Énfasis3 2 4_Listado_web" xfId="184"/>
    <cellStyle name="20% - Énfasis3 2 5" xfId="185"/>
    <cellStyle name="20% - Énfasis3 2 5 2" xfId="3218"/>
    <cellStyle name="20% - Énfasis3 2 6" xfId="186"/>
    <cellStyle name="20% - Énfasis3 2 6 2" xfId="3219"/>
    <cellStyle name="20% - Énfasis3 2 6 2 2" xfId="5853"/>
    <cellStyle name="20% - Énfasis3 2 6 2 3" xfId="6290"/>
    <cellStyle name="20% - Énfasis3 2 6 3" xfId="4765"/>
    <cellStyle name="20% - Énfasis3 2 7" xfId="187"/>
    <cellStyle name="20% - Énfasis3 2 7 2" xfId="3220"/>
    <cellStyle name="20% - Énfasis3 2 7 2 2" xfId="5854"/>
    <cellStyle name="20% - Énfasis3 2 7 2 3" xfId="6291"/>
    <cellStyle name="20% - Énfasis3 2 7 3" xfId="4766"/>
    <cellStyle name="20% - Énfasis3 2 8" xfId="188"/>
    <cellStyle name="20% - Énfasis3 2 9" xfId="189"/>
    <cellStyle name="20% - Énfasis3 2_Hoja2" xfId="190"/>
    <cellStyle name="20% - Énfasis3 3" xfId="191"/>
    <cellStyle name="20% - Énfasis3 3 2" xfId="192"/>
    <cellStyle name="20% - Énfasis3 3 2 2" xfId="193"/>
    <cellStyle name="20% - Énfasis3 3 2_Listado_web" xfId="194"/>
    <cellStyle name="20% - Énfasis3 3 3" xfId="195"/>
    <cellStyle name="20% - Énfasis3 3_Hoja2" xfId="196"/>
    <cellStyle name="20% - Énfasis3 4" xfId="197"/>
    <cellStyle name="20% - Énfasis3 4 2" xfId="198"/>
    <cellStyle name="20% - Énfasis3 4_Listado_web" xfId="199"/>
    <cellStyle name="20% - Énfasis3 5" xfId="200"/>
    <cellStyle name="20% - Énfasis3 5 2" xfId="201"/>
    <cellStyle name="20% - Énfasis3 5_Listado_web" xfId="202"/>
    <cellStyle name="20% - Énfasis3 6" xfId="203"/>
    <cellStyle name="20% - Énfasis3 6 2" xfId="204"/>
    <cellStyle name="20% - Énfasis3 6_Listado_web" xfId="205"/>
    <cellStyle name="20% - Énfasis3 7" xfId="206"/>
    <cellStyle name="20% - Énfasis3 7 2" xfId="207"/>
    <cellStyle name="20% - Énfasis3 7_Listado_web" xfId="208"/>
    <cellStyle name="20% - Énfasis3 8" xfId="209"/>
    <cellStyle name="20% - Énfasis3 8 2" xfId="210"/>
    <cellStyle name="20% - Énfasis3 8_Listado_web" xfId="211"/>
    <cellStyle name="20% - Énfasis3 9" xfId="212"/>
    <cellStyle name="20% - Énfasis3 9 2" xfId="213"/>
    <cellStyle name="20% - Énfasis3 9_Listado_web" xfId="214"/>
    <cellStyle name="20% - Énfasis4" xfId="215" builtinId="42" customBuiltin="1"/>
    <cellStyle name="20% - Énfasis4 10" xfId="216"/>
    <cellStyle name="20% - Énfasis4 10 2" xfId="217"/>
    <cellStyle name="20% - Énfasis4 10_Listado_web" xfId="218"/>
    <cellStyle name="20% - Énfasis4 11" xfId="219"/>
    <cellStyle name="20% - Énfasis4 11 2" xfId="3222"/>
    <cellStyle name="20% - Énfasis4 12" xfId="220"/>
    <cellStyle name="20% - Énfasis4 12 2" xfId="3223"/>
    <cellStyle name="20% - Énfasis4 12 2 2" xfId="5856"/>
    <cellStyle name="20% - Énfasis4 12 2 3" xfId="6293"/>
    <cellStyle name="20% - Énfasis4 12 3" xfId="4767"/>
    <cellStyle name="20% - Énfasis4 13" xfId="221"/>
    <cellStyle name="20% - Énfasis4 13 2" xfId="3224"/>
    <cellStyle name="20% - Énfasis4 13 2 2" xfId="5857"/>
    <cellStyle name="20% - Énfasis4 13 2 3" xfId="6294"/>
    <cellStyle name="20% - Énfasis4 13 3" xfId="4768"/>
    <cellStyle name="20% - Énfasis4 14" xfId="222"/>
    <cellStyle name="20% - Énfasis4 14 2" xfId="3225"/>
    <cellStyle name="20% - Énfasis4 14 2 2" xfId="5858"/>
    <cellStyle name="20% - Énfasis4 14 2 3" xfId="6295"/>
    <cellStyle name="20% - Énfasis4 14 3" xfId="4769"/>
    <cellStyle name="20% - Énfasis4 15" xfId="223"/>
    <cellStyle name="20% - Énfasis4 15 2" xfId="3226"/>
    <cellStyle name="20% - Énfasis4 15 2 2" xfId="5859"/>
    <cellStyle name="20% - Énfasis4 15 2 3" xfId="6296"/>
    <cellStyle name="20% - Énfasis4 16" xfId="224"/>
    <cellStyle name="20% - Énfasis4 16 2" xfId="3227"/>
    <cellStyle name="20% - Énfasis4 16 2 2" xfId="5860"/>
    <cellStyle name="20% - Énfasis4 16 2 3" xfId="6297"/>
    <cellStyle name="20% - Énfasis4 17" xfId="225"/>
    <cellStyle name="20% - Énfasis4 17 2" xfId="3228"/>
    <cellStyle name="20% - Énfasis4 17 2 2" xfId="5861"/>
    <cellStyle name="20% - Énfasis4 17 2 3" xfId="6298"/>
    <cellStyle name="20% - Énfasis4 18" xfId="3221"/>
    <cellStyle name="20% - Énfasis4 18 2" xfId="5855"/>
    <cellStyle name="20% - Énfasis4 18 3" xfId="6292"/>
    <cellStyle name="20% - Énfasis4 2" xfId="226"/>
    <cellStyle name="20% - Énfasis4 2 2" xfId="227"/>
    <cellStyle name="20% - Énfasis4 2 2 2" xfId="228"/>
    <cellStyle name="20% - Énfasis4 2 2 2 2" xfId="229"/>
    <cellStyle name="20% - Énfasis4 2 2 2_Listado_web" xfId="230"/>
    <cellStyle name="20% - Énfasis4 2 2 3" xfId="231"/>
    <cellStyle name="20% - Énfasis4 2 2_Hoja2" xfId="232"/>
    <cellStyle name="20% - Énfasis4 2 3" xfId="233"/>
    <cellStyle name="20% - Énfasis4 2 3 10" xfId="3229"/>
    <cellStyle name="20% - Énfasis4 2 3 2" xfId="234"/>
    <cellStyle name="20% - Énfasis4 2 3 3" xfId="235"/>
    <cellStyle name="20% - Énfasis4 2 3 4" xfId="236"/>
    <cellStyle name="20% - Énfasis4 2 3 5" xfId="237"/>
    <cellStyle name="20% - Énfasis4 2 3 5 2" xfId="238"/>
    <cellStyle name="20% - Énfasis4 2 3 5 2 2" xfId="3231"/>
    <cellStyle name="20% - Énfasis4 2 3 5 2 3" xfId="4770"/>
    <cellStyle name="20% - Énfasis4 2 3 5 3" xfId="239"/>
    <cellStyle name="20% - Énfasis4 2 3 5 4" xfId="240"/>
    <cellStyle name="20% - Énfasis4 2 3 5 4 2" xfId="3232"/>
    <cellStyle name="20% - Énfasis4 2 3 5 4 3" xfId="4771"/>
    <cellStyle name="20% - Énfasis4 2 3 5 5" xfId="241"/>
    <cellStyle name="20% - Énfasis4 2 3 5 5 2" xfId="3233"/>
    <cellStyle name="20% - Énfasis4 2 3 5 6" xfId="3230"/>
    <cellStyle name="20% - Énfasis4 2 3 5_INST $" xfId="242"/>
    <cellStyle name="20% - Énfasis4 2 3 6" xfId="243"/>
    <cellStyle name="20% - Énfasis4 2 3 6 2" xfId="244"/>
    <cellStyle name="20% - Énfasis4 2 3 6 2 2" xfId="3235"/>
    <cellStyle name="20% - Énfasis4 2 3 6 2 3" xfId="4772"/>
    <cellStyle name="20% - Énfasis4 2 3 6 3" xfId="245"/>
    <cellStyle name="20% - Énfasis4 2 3 6 4" xfId="246"/>
    <cellStyle name="20% - Énfasis4 2 3 6 4 2" xfId="3236"/>
    <cellStyle name="20% - Énfasis4 2 3 6 4 3" xfId="4773"/>
    <cellStyle name="20% - Énfasis4 2 3 6 5" xfId="247"/>
    <cellStyle name="20% - Énfasis4 2 3 6 5 2" xfId="3237"/>
    <cellStyle name="20% - Énfasis4 2 3 6 6" xfId="3234"/>
    <cellStyle name="20% - Énfasis4 2 3 6_INST $" xfId="248"/>
    <cellStyle name="20% - Énfasis4 2 3 7" xfId="249"/>
    <cellStyle name="20% - Énfasis4 2 3 7 2" xfId="3238"/>
    <cellStyle name="20% - Énfasis4 2 3 7 3" xfId="4774"/>
    <cellStyle name="20% - Énfasis4 2 3 8" xfId="250"/>
    <cellStyle name="20% - Énfasis4 2 3 8 2" xfId="3239"/>
    <cellStyle name="20% - Énfasis4 2 3 8 3" xfId="4775"/>
    <cellStyle name="20% - Énfasis4 2 3 9" xfId="251"/>
    <cellStyle name="20% - Énfasis4 2 3 9 2" xfId="3240"/>
    <cellStyle name="20% - Énfasis4 2 3_AVANCE PROTECCIÓN" xfId="252"/>
    <cellStyle name="20% - Énfasis4 2 4" xfId="253"/>
    <cellStyle name="20% - Énfasis4 2 4 2" xfId="254"/>
    <cellStyle name="20% - Énfasis4 2 4_Listado_web" xfId="255"/>
    <cellStyle name="20% - Énfasis4 2 5" xfId="256"/>
    <cellStyle name="20% - Énfasis4 2 5 2" xfId="3241"/>
    <cellStyle name="20% - Énfasis4 2 6" xfId="257"/>
    <cellStyle name="20% - Énfasis4 2 6 2" xfId="3242"/>
    <cellStyle name="20% - Énfasis4 2 6 2 2" xfId="5862"/>
    <cellStyle name="20% - Énfasis4 2 6 2 3" xfId="6299"/>
    <cellStyle name="20% - Énfasis4 2 6 3" xfId="4776"/>
    <cellStyle name="20% - Énfasis4 2 7" xfId="258"/>
    <cellStyle name="20% - Énfasis4 2 7 2" xfId="3243"/>
    <cellStyle name="20% - Énfasis4 2 7 2 2" xfId="5863"/>
    <cellStyle name="20% - Énfasis4 2 7 2 3" xfId="6300"/>
    <cellStyle name="20% - Énfasis4 2 7 3" xfId="4777"/>
    <cellStyle name="20% - Énfasis4 2 8" xfId="259"/>
    <cellStyle name="20% - Énfasis4 2 9" xfId="260"/>
    <cellStyle name="20% - Énfasis4 2_Hoja2" xfId="261"/>
    <cellStyle name="20% - Énfasis4 3" xfId="262"/>
    <cellStyle name="20% - Énfasis4 3 2" xfId="263"/>
    <cellStyle name="20% - Énfasis4 3 2 2" xfId="264"/>
    <cellStyle name="20% - Énfasis4 3 2_Listado_web" xfId="265"/>
    <cellStyle name="20% - Énfasis4 3 3" xfId="266"/>
    <cellStyle name="20% - Énfasis4 3_Hoja2" xfId="267"/>
    <cellStyle name="20% - Énfasis4 4" xfId="268"/>
    <cellStyle name="20% - Énfasis4 4 2" xfId="269"/>
    <cellStyle name="20% - Énfasis4 4_Listado_web" xfId="270"/>
    <cellStyle name="20% - Énfasis4 5" xfId="271"/>
    <cellStyle name="20% - Énfasis4 5 2" xfId="272"/>
    <cellStyle name="20% - Énfasis4 5_Listado_web" xfId="273"/>
    <cellStyle name="20% - Énfasis4 6" xfId="274"/>
    <cellStyle name="20% - Énfasis4 6 2" xfId="275"/>
    <cellStyle name="20% - Énfasis4 6_Listado_web" xfId="276"/>
    <cellStyle name="20% - Énfasis4 7" xfId="277"/>
    <cellStyle name="20% - Énfasis4 7 2" xfId="278"/>
    <cellStyle name="20% - Énfasis4 7_Listado_web" xfId="279"/>
    <cellStyle name="20% - Énfasis4 8" xfId="280"/>
    <cellStyle name="20% - Énfasis4 8 2" xfId="281"/>
    <cellStyle name="20% - Énfasis4 8_Listado_web" xfId="282"/>
    <cellStyle name="20% - Énfasis4 9" xfId="283"/>
    <cellStyle name="20% - Énfasis4 9 2" xfId="284"/>
    <cellStyle name="20% - Énfasis4 9_Listado_web" xfId="285"/>
    <cellStyle name="20% - Énfasis5" xfId="286" builtinId="46" customBuiltin="1"/>
    <cellStyle name="20% - Énfasis5 10" xfId="287"/>
    <cellStyle name="20% - Énfasis5 10 2" xfId="288"/>
    <cellStyle name="20% - Énfasis5 10_Listado_web" xfId="289"/>
    <cellStyle name="20% - Énfasis5 11" xfId="290"/>
    <cellStyle name="20% - Énfasis5 11 2" xfId="3245"/>
    <cellStyle name="20% - Énfasis5 12" xfId="3244"/>
    <cellStyle name="20% - Énfasis5 12 2" xfId="5864"/>
    <cellStyle name="20% - Énfasis5 12 3" xfId="6301"/>
    <cellStyle name="20% - Énfasis5 2" xfId="291"/>
    <cellStyle name="20% - Énfasis5 2 2" xfId="292"/>
    <cellStyle name="20% - Énfasis5 2 2 2" xfId="293"/>
    <cellStyle name="20% - Énfasis5 2 2 2 2" xfId="294"/>
    <cellStyle name="20% - Énfasis5 2 2 2_Listado_web" xfId="295"/>
    <cellStyle name="20% - Énfasis5 2 2 3" xfId="296"/>
    <cellStyle name="20% - Énfasis5 2 2_Hoja2" xfId="297"/>
    <cellStyle name="20% - Énfasis5 2 3" xfId="298"/>
    <cellStyle name="20% - Énfasis5 2 3 10" xfId="3246"/>
    <cellStyle name="20% - Énfasis5 2 3 2" xfId="299"/>
    <cellStyle name="20% - Énfasis5 2 3 3" xfId="300"/>
    <cellStyle name="20% - Énfasis5 2 3 4" xfId="301"/>
    <cellStyle name="20% - Énfasis5 2 3 5" xfId="302"/>
    <cellStyle name="20% - Énfasis5 2 3 5 2" xfId="303"/>
    <cellStyle name="20% - Énfasis5 2 3 5 2 2" xfId="3248"/>
    <cellStyle name="20% - Énfasis5 2 3 5 2 3" xfId="4778"/>
    <cellStyle name="20% - Énfasis5 2 3 5 3" xfId="304"/>
    <cellStyle name="20% - Énfasis5 2 3 5 4" xfId="305"/>
    <cellStyle name="20% - Énfasis5 2 3 5 4 2" xfId="3249"/>
    <cellStyle name="20% - Énfasis5 2 3 5 4 3" xfId="4779"/>
    <cellStyle name="20% - Énfasis5 2 3 5 5" xfId="306"/>
    <cellStyle name="20% - Énfasis5 2 3 5 5 2" xfId="3250"/>
    <cellStyle name="20% - Énfasis5 2 3 5 6" xfId="3247"/>
    <cellStyle name="20% - Énfasis5 2 3 5_INST $" xfId="307"/>
    <cellStyle name="20% - Énfasis5 2 3 6" xfId="308"/>
    <cellStyle name="20% - Énfasis5 2 3 6 2" xfId="309"/>
    <cellStyle name="20% - Énfasis5 2 3 6 2 2" xfId="3252"/>
    <cellStyle name="20% - Énfasis5 2 3 6 2 3" xfId="4780"/>
    <cellStyle name="20% - Énfasis5 2 3 6 3" xfId="310"/>
    <cellStyle name="20% - Énfasis5 2 3 6 4" xfId="311"/>
    <cellStyle name="20% - Énfasis5 2 3 6 4 2" xfId="3253"/>
    <cellStyle name="20% - Énfasis5 2 3 6 4 3" xfId="4781"/>
    <cellStyle name="20% - Énfasis5 2 3 6 5" xfId="312"/>
    <cellStyle name="20% - Énfasis5 2 3 6 5 2" xfId="3254"/>
    <cellStyle name="20% - Énfasis5 2 3 6 6" xfId="3251"/>
    <cellStyle name="20% - Énfasis5 2 3 6_INST $" xfId="313"/>
    <cellStyle name="20% - Énfasis5 2 3 7" xfId="314"/>
    <cellStyle name="20% - Énfasis5 2 3 7 2" xfId="3255"/>
    <cellStyle name="20% - Énfasis5 2 3 7 3" xfId="4782"/>
    <cellStyle name="20% - Énfasis5 2 3 8" xfId="315"/>
    <cellStyle name="20% - Énfasis5 2 3 8 2" xfId="3256"/>
    <cellStyle name="20% - Énfasis5 2 3 8 3" xfId="4783"/>
    <cellStyle name="20% - Énfasis5 2 3 9" xfId="316"/>
    <cellStyle name="20% - Énfasis5 2 3 9 2" xfId="3257"/>
    <cellStyle name="20% - Énfasis5 2 3_AVANCE PROTECCIÓN" xfId="317"/>
    <cellStyle name="20% - Énfasis5 2 4" xfId="318"/>
    <cellStyle name="20% - Énfasis5 2 4 2" xfId="319"/>
    <cellStyle name="20% - Énfasis5 2 4_Listado_web" xfId="320"/>
    <cellStyle name="20% - Énfasis5 2 5" xfId="321"/>
    <cellStyle name="20% - Énfasis5 2_Hoja2" xfId="322"/>
    <cellStyle name="20% - Énfasis5 3" xfId="323"/>
    <cellStyle name="20% - Énfasis5 3 2" xfId="324"/>
    <cellStyle name="20% - Énfasis5 3_Listado_web" xfId="325"/>
    <cellStyle name="20% - Énfasis5 4" xfId="326"/>
    <cellStyle name="20% - Énfasis5 4 2" xfId="327"/>
    <cellStyle name="20% - Énfasis5 4_Listado_web" xfId="328"/>
    <cellStyle name="20% - Énfasis5 5" xfId="329"/>
    <cellStyle name="20% - Énfasis5 5 2" xfId="330"/>
    <cellStyle name="20% - Énfasis5 5_Listado_web" xfId="331"/>
    <cellStyle name="20% - Énfasis5 6" xfId="332"/>
    <cellStyle name="20% - Énfasis5 6 2" xfId="333"/>
    <cellStyle name="20% - Énfasis5 6_Listado_web" xfId="334"/>
    <cellStyle name="20% - Énfasis5 7" xfId="335"/>
    <cellStyle name="20% - Énfasis5 7 2" xfId="336"/>
    <cellStyle name="20% - Énfasis5 7_Listado_web" xfId="337"/>
    <cellStyle name="20% - Énfasis5 8" xfId="338"/>
    <cellStyle name="20% - Énfasis5 8 2" xfId="339"/>
    <cellStyle name="20% - Énfasis5 8_Listado_web" xfId="340"/>
    <cellStyle name="20% - Énfasis5 9" xfId="341"/>
    <cellStyle name="20% - Énfasis5 9 2" xfId="342"/>
    <cellStyle name="20% - Énfasis5 9_Listado_web" xfId="343"/>
    <cellStyle name="20% - Énfasis6" xfId="344" builtinId="50" customBuiltin="1"/>
    <cellStyle name="20% - Énfasis6 10" xfId="345"/>
    <cellStyle name="20% - Énfasis6 10 2" xfId="346"/>
    <cellStyle name="20% - Énfasis6 10_Listado_web" xfId="347"/>
    <cellStyle name="20% - Énfasis6 11" xfId="348"/>
    <cellStyle name="20% - Énfasis6 11 2" xfId="3259"/>
    <cellStyle name="20% - Énfasis6 12" xfId="3258"/>
    <cellStyle name="20% - Énfasis6 12 2" xfId="5866"/>
    <cellStyle name="20% - Énfasis6 12 3" xfId="6302"/>
    <cellStyle name="20% - Énfasis6 2" xfId="349"/>
    <cellStyle name="20% - Énfasis6 2 2" xfId="350"/>
    <cellStyle name="20% - Énfasis6 2 2 2" xfId="351"/>
    <cellStyle name="20% - Énfasis6 2 2 2 2" xfId="352"/>
    <cellStyle name="20% - Énfasis6 2 2 2_Listado_web" xfId="353"/>
    <cellStyle name="20% - Énfasis6 2 2 3" xfId="354"/>
    <cellStyle name="20% - Énfasis6 2 2_Hoja2" xfId="355"/>
    <cellStyle name="20% - Énfasis6 2 3" xfId="356"/>
    <cellStyle name="20% - Énfasis6 2 3 10" xfId="3260"/>
    <cellStyle name="20% - Énfasis6 2 3 2" xfId="357"/>
    <cellStyle name="20% - Énfasis6 2 3 3" xfId="358"/>
    <cellStyle name="20% - Énfasis6 2 3 4" xfId="359"/>
    <cellStyle name="20% - Énfasis6 2 3 5" xfId="360"/>
    <cellStyle name="20% - Énfasis6 2 3 5 2" xfId="361"/>
    <cellStyle name="20% - Énfasis6 2 3 5 2 2" xfId="3262"/>
    <cellStyle name="20% - Énfasis6 2 3 5 2 3" xfId="4785"/>
    <cellStyle name="20% - Énfasis6 2 3 5 3" xfId="362"/>
    <cellStyle name="20% - Énfasis6 2 3 5 4" xfId="363"/>
    <cellStyle name="20% - Énfasis6 2 3 5 4 2" xfId="3263"/>
    <cellStyle name="20% - Énfasis6 2 3 5 4 3" xfId="4786"/>
    <cellStyle name="20% - Énfasis6 2 3 5 5" xfId="364"/>
    <cellStyle name="20% - Énfasis6 2 3 5 5 2" xfId="3264"/>
    <cellStyle name="20% - Énfasis6 2 3 5 6" xfId="3261"/>
    <cellStyle name="20% - Énfasis6 2 3 5_INST $" xfId="365"/>
    <cellStyle name="20% - Énfasis6 2 3 6" xfId="366"/>
    <cellStyle name="20% - Énfasis6 2 3 6 2" xfId="367"/>
    <cellStyle name="20% - Énfasis6 2 3 6 2 2" xfId="3266"/>
    <cellStyle name="20% - Énfasis6 2 3 6 2 3" xfId="4787"/>
    <cellStyle name="20% - Énfasis6 2 3 6 3" xfId="368"/>
    <cellStyle name="20% - Énfasis6 2 3 6 4" xfId="369"/>
    <cellStyle name="20% - Énfasis6 2 3 6 4 2" xfId="3267"/>
    <cellStyle name="20% - Énfasis6 2 3 6 4 3" xfId="4788"/>
    <cellStyle name="20% - Énfasis6 2 3 6 5" xfId="370"/>
    <cellStyle name="20% - Énfasis6 2 3 6 5 2" xfId="3268"/>
    <cellStyle name="20% - Énfasis6 2 3 6 6" xfId="3265"/>
    <cellStyle name="20% - Énfasis6 2 3 6_INST $" xfId="371"/>
    <cellStyle name="20% - Énfasis6 2 3 7" xfId="372"/>
    <cellStyle name="20% - Énfasis6 2 3 7 2" xfId="3269"/>
    <cellStyle name="20% - Énfasis6 2 3 7 3" xfId="4789"/>
    <cellStyle name="20% - Énfasis6 2 3 8" xfId="373"/>
    <cellStyle name="20% - Énfasis6 2 3 8 2" xfId="3270"/>
    <cellStyle name="20% - Énfasis6 2 3 8 3" xfId="4790"/>
    <cellStyle name="20% - Énfasis6 2 3 9" xfId="374"/>
    <cellStyle name="20% - Énfasis6 2 3 9 2" xfId="3271"/>
    <cellStyle name="20% - Énfasis6 2 3_AVANCE PROTECCIÓN" xfId="375"/>
    <cellStyle name="20% - Énfasis6 2 4" xfId="376"/>
    <cellStyle name="20% - Énfasis6 2 4 2" xfId="377"/>
    <cellStyle name="20% - Énfasis6 2 4_Listado_web" xfId="378"/>
    <cellStyle name="20% - Énfasis6 2 5" xfId="379"/>
    <cellStyle name="20% - Énfasis6 2_Hoja2" xfId="380"/>
    <cellStyle name="20% - Énfasis6 3" xfId="381"/>
    <cellStyle name="20% - Énfasis6 3 2" xfId="382"/>
    <cellStyle name="20% - Énfasis6 3_Listado_web" xfId="383"/>
    <cellStyle name="20% - Énfasis6 4" xfId="384"/>
    <cellStyle name="20% - Énfasis6 4 2" xfId="385"/>
    <cellStyle name="20% - Énfasis6 4_Listado_web" xfId="386"/>
    <cellStyle name="20% - Énfasis6 5" xfId="387"/>
    <cellStyle name="20% - Énfasis6 5 2" xfId="388"/>
    <cellStyle name="20% - Énfasis6 5_Listado_web" xfId="389"/>
    <cellStyle name="20% - Énfasis6 6" xfId="390"/>
    <cellStyle name="20% - Énfasis6 6 2" xfId="391"/>
    <cellStyle name="20% - Énfasis6 6_Listado_web" xfId="392"/>
    <cellStyle name="20% - Énfasis6 7" xfId="393"/>
    <cellStyle name="20% - Énfasis6 7 2" xfId="394"/>
    <cellStyle name="20% - Énfasis6 7_Listado_web" xfId="395"/>
    <cellStyle name="20% - Énfasis6 8" xfId="396"/>
    <cellStyle name="20% - Énfasis6 8 2" xfId="397"/>
    <cellStyle name="20% - Énfasis6 8_Listado_web" xfId="398"/>
    <cellStyle name="20% - Énfasis6 9" xfId="399"/>
    <cellStyle name="20% - Énfasis6 9 2" xfId="400"/>
    <cellStyle name="20% - Énfasis6 9_Listado_web" xfId="401"/>
    <cellStyle name="40% - Énfasis1" xfId="402" builtinId="31" customBuiltin="1"/>
    <cellStyle name="40% - Énfasis1 10" xfId="403"/>
    <cellStyle name="40% - Énfasis1 10 2" xfId="404"/>
    <cellStyle name="40% - Énfasis1 10_Listado_web" xfId="405"/>
    <cellStyle name="40% - Énfasis1 11" xfId="406"/>
    <cellStyle name="40% - Énfasis1 11 2" xfId="3273"/>
    <cellStyle name="40% - Énfasis1 12" xfId="3272"/>
    <cellStyle name="40% - Énfasis1 12 2" xfId="5867"/>
    <cellStyle name="40% - Énfasis1 12 3" xfId="6303"/>
    <cellStyle name="40% - Énfasis1 2" xfId="407"/>
    <cellStyle name="40% - Énfasis1 2 2" xfId="408"/>
    <cellStyle name="40% - Énfasis1 2 2 2" xfId="409"/>
    <cellStyle name="40% - Énfasis1 2 2 2 2" xfId="410"/>
    <cellStyle name="40% - Énfasis1 2 2 2_Listado_web" xfId="411"/>
    <cellStyle name="40% - Énfasis1 2 2 3" xfId="412"/>
    <cellStyle name="40% - Énfasis1 2 2_Hoja2" xfId="413"/>
    <cellStyle name="40% - Énfasis1 2 3" xfId="414"/>
    <cellStyle name="40% - Énfasis1 2 3 10" xfId="3274"/>
    <cellStyle name="40% - Énfasis1 2 3 2" xfId="415"/>
    <cellStyle name="40% - Énfasis1 2 3 3" xfId="416"/>
    <cellStyle name="40% - Énfasis1 2 3 4" xfId="417"/>
    <cellStyle name="40% - Énfasis1 2 3 5" xfId="418"/>
    <cellStyle name="40% - Énfasis1 2 3 5 2" xfId="419"/>
    <cellStyle name="40% - Énfasis1 2 3 5 2 2" xfId="3276"/>
    <cellStyle name="40% - Énfasis1 2 3 5 2 3" xfId="4794"/>
    <cellStyle name="40% - Énfasis1 2 3 5 3" xfId="420"/>
    <cellStyle name="40% - Énfasis1 2 3 5 4" xfId="421"/>
    <cellStyle name="40% - Énfasis1 2 3 5 4 2" xfId="3277"/>
    <cellStyle name="40% - Énfasis1 2 3 5 4 3" xfId="4795"/>
    <cellStyle name="40% - Énfasis1 2 3 5 5" xfId="422"/>
    <cellStyle name="40% - Énfasis1 2 3 5 5 2" xfId="3278"/>
    <cellStyle name="40% - Énfasis1 2 3 5 6" xfId="3275"/>
    <cellStyle name="40% - Énfasis1 2 3 5_INST $" xfId="423"/>
    <cellStyle name="40% - Énfasis1 2 3 6" xfId="424"/>
    <cellStyle name="40% - Énfasis1 2 3 6 2" xfId="425"/>
    <cellStyle name="40% - Énfasis1 2 3 6 2 2" xfId="3280"/>
    <cellStyle name="40% - Énfasis1 2 3 6 2 3" xfId="4796"/>
    <cellStyle name="40% - Énfasis1 2 3 6 3" xfId="426"/>
    <cellStyle name="40% - Énfasis1 2 3 6 4" xfId="427"/>
    <cellStyle name="40% - Énfasis1 2 3 6 4 2" xfId="3281"/>
    <cellStyle name="40% - Énfasis1 2 3 6 4 3" xfId="4797"/>
    <cellStyle name="40% - Énfasis1 2 3 6 5" xfId="428"/>
    <cellStyle name="40% - Énfasis1 2 3 6 5 2" xfId="3282"/>
    <cellStyle name="40% - Énfasis1 2 3 6 6" xfId="3279"/>
    <cellStyle name="40% - Énfasis1 2 3 6_INST $" xfId="429"/>
    <cellStyle name="40% - Énfasis1 2 3 7" xfId="430"/>
    <cellStyle name="40% - Énfasis1 2 3 7 2" xfId="3283"/>
    <cellStyle name="40% - Énfasis1 2 3 7 3" xfId="4798"/>
    <cellStyle name="40% - Énfasis1 2 3 8" xfId="431"/>
    <cellStyle name="40% - Énfasis1 2 3 8 2" xfId="3284"/>
    <cellStyle name="40% - Énfasis1 2 3 8 3" xfId="4799"/>
    <cellStyle name="40% - Énfasis1 2 3 9" xfId="432"/>
    <cellStyle name="40% - Énfasis1 2 3 9 2" xfId="3285"/>
    <cellStyle name="40% - Énfasis1 2 3_AVANCE PROTECCIÓN" xfId="433"/>
    <cellStyle name="40% - Énfasis1 2 4" xfId="434"/>
    <cellStyle name="40% - Énfasis1 2 4 2" xfId="435"/>
    <cellStyle name="40% - Énfasis1 2 4_Listado_web" xfId="436"/>
    <cellStyle name="40% - Énfasis1 2 5" xfId="437"/>
    <cellStyle name="40% - Énfasis1 2_Hoja2" xfId="438"/>
    <cellStyle name="40% - Énfasis1 3" xfId="439"/>
    <cellStyle name="40% - Énfasis1 3 2" xfId="440"/>
    <cellStyle name="40% - Énfasis1 3_Listado_web" xfId="441"/>
    <cellStyle name="40% - Énfasis1 4" xfId="442"/>
    <cellStyle name="40% - Énfasis1 4 2" xfId="443"/>
    <cellStyle name="40% - Énfasis1 4_Listado_web" xfId="444"/>
    <cellStyle name="40% - Énfasis1 5" xfId="445"/>
    <cellStyle name="40% - Énfasis1 5 2" xfId="446"/>
    <cellStyle name="40% - Énfasis1 5_Listado_web" xfId="447"/>
    <cellStyle name="40% - Énfasis1 6" xfId="448"/>
    <cellStyle name="40% - Énfasis1 6 2" xfId="449"/>
    <cellStyle name="40% - Énfasis1 6_Listado_web" xfId="450"/>
    <cellStyle name="40% - Énfasis1 7" xfId="451"/>
    <cellStyle name="40% - Énfasis1 7 2" xfId="452"/>
    <cellStyle name="40% - Énfasis1 7_Listado_web" xfId="453"/>
    <cellStyle name="40% - Énfasis1 8" xfId="454"/>
    <cellStyle name="40% - Énfasis1 8 2" xfId="455"/>
    <cellStyle name="40% - Énfasis1 8_Listado_web" xfId="456"/>
    <cellStyle name="40% - Énfasis1 9" xfId="457"/>
    <cellStyle name="40% - Énfasis1 9 2" xfId="458"/>
    <cellStyle name="40% - Énfasis1 9_Listado_web" xfId="459"/>
    <cellStyle name="40% - Énfasis2" xfId="460" builtinId="35" customBuiltin="1"/>
    <cellStyle name="40% - Énfasis2 10" xfId="461"/>
    <cellStyle name="40% - Énfasis2 10 2" xfId="462"/>
    <cellStyle name="40% - Énfasis2 10_Listado_web" xfId="463"/>
    <cellStyle name="40% - Énfasis2 11" xfId="464"/>
    <cellStyle name="40% - Énfasis2 11 2" xfId="3287"/>
    <cellStyle name="40% - Énfasis2 12" xfId="3286"/>
    <cellStyle name="40% - Énfasis2 12 2" xfId="5868"/>
    <cellStyle name="40% - Énfasis2 12 3" xfId="6304"/>
    <cellStyle name="40% - Énfasis2 2" xfId="465"/>
    <cellStyle name="40% - Énfasis2 2 2" xfId="466"/>
    <cellStyle name="40% - Énfasis2 2 2 2" xfId="467"/>
    <cellStyle name="40% - Énfasis2 2 2 2 2" xfId="468"/>
    <cellStyle name="40% - Énfasis2 2 2 2_Listado_web" xfId="469"/>
    <cellStyle name="40% - Énfasis2 2 2 3" xfId="470"/>
    <cellStyle name="40% - Énfasis2 2 2_Hoja2" xfId="471"/>
    <cellStyle name="40% - Énfasis2 2 3" xfId="472"/>
    <cellStyle name="40% - Énfasis2 2 3 10" xfId="3288"/>
    <cellStyle name="40% - Énfasis2 2 3 2" xfId="473"/>
    <cellStyle name="40% - Énfasis2 2 3 3" xfId="474"/>
    <cellStyle name="40% - Énfasis2 2 3 4" xfId="475"/>
    <cellStyle name="40% - Énfasis2 2 3 5" xfId="476"/>
    <cellStyle name="40% - Énfasis2 2 3 5 2" xfId="477"/>
    <cellStyle name="40% - Énfasis2 2 3 5 2 2" xfId="3290"/>
    <cellStyle name="40% - Énfasis2 2 3 5 2 3" xfId="4800"/>
    <cellStyle name="40% - Énfasis2 2 3 5 3" xfId="478"/>
    <cellStyle name="40% - Énfasis2 2 3 5 4" xfId="479"/>
    <cellStyle name="40% - Énfasis2 2 3 5 4 2" xfId="3291"/>
    <cellStyle name="40% - Énfasis2 2 3 5 4 3" xfId="4801"/>
    <cellStyle name="40% - Énfasis2 2 3 5 5" xfId="480"/>
    <cellStyle name="40% - Énfasis2 2 3 5 5 2" xfId="3292"/>
    <cellStyle name="40% - Énfasis2 2 3 5 6" xfId="3289"/>
    <cellStyle name="40% - Énfasis2 2 3 5_INST $" xfId="481"/>
    <cellStyle name="40% - Énfasis2 2 3 6" xfId="482"/>
    <cellStyle name="40% - Énfasis2 2 3 6 2" xfId="483"/>
    <cellStyle name="40% - Énfasis2 2 3 6 2 2" xfId="3294"/>
    <cellStyle name="40% - Énfasis2 2 3 6 2 3" xfId="4802"/>
    <cellStyle name="40% - Énfasis2 2 3 6 3" xfId="484"/>
    <cellStyle name="40% - Énfasis2 2 3 6 4" xfId="485"/>
    <cellStyle name="40% - Énfasis2 2 3 6 4 2" xfId="3295"/>
    <cellStyle name="40% - Énfasis2 2 3 6 4 3" xfId="4803"/>
    <cellStyle name="40% - Énfasis2 2 3 6 5" xfId="486"/>
    <cellStyle name="40% - Énfasis2 2 3 6 5 2" xfId="3296"/>
    <cellStyle name="40% - Énfasis2 2 3 6 6" xfId="3293"/>
    <cellStyle name="40% - Énfasis2 2 3 6_INST $" xfId="487"/>
    <cellStyle name="40% - Énfasis2 2 3 7" xfId="488"/>
    <cellStyle name="40% - Énfasis2 2 3 7 2" xfId="3297"/>
    <cellStyle name="40% - Énfasis2 2 3 7 3" xfId="4804"/>
    <cellStyle name="40% - Énfasis2 2 3 8" xfId="489"/>
    <cellStyle name="40% - Énfasis2 2 3 8 2" xfId="3298"/>
    <cellStyle name="40% - Énfasis2 2 3 8 3" xfId="4805"/>
    <cellStyle name="40% - Énfasis2 2 3 9" xfId="490"/>
    <cellStyle name="40% - Énfasis2 2 3 9 2" xfId="3299"/>
    <cellStyle name="40% - Énfasis2 2 3_AVANCE PROTECCIÓN" xfId="491"/>
    <cellStyle name="40% - Énfasis2 2 4" xfId="492"/>
    <cellStyle name="40% - Énfasis2 2 4 2" xfId="493"/>
    <cellStyle name="40% - Énfasis2 2 4_Listado_web" xfId="494"/>
    <cellStyle name="40% - Énfasis2 2 5" xfId="495"/>
    <cellStyle name="40% - Énfasis2 2_Hoja2" xfId="496"/>
    <cellStyle name="40% - Énfasis2 3" xfId="497"/>
    <cellStyle name="40% - Énfasis2 3 2" xfId="498"/>
    <cellStyle name="40% - Énfasis2 3_Listado_web" xfId="499"/>
    <cellStyle name="40% - Énfasis2 4" xfId="500"/>
    <cellStyle name="40% - Énfasis2 4 2" xfId="501"/>
    <cellStyle name="40% - Énfasis2 4_Listado_web" xfId="502"/>
    <cellStyle name="40% - Énfasis2 5" xfId="503"/>
    <cellStyle name="40% - Énfasis2 5 2" xfId="504"/>
    <cellStyle name="40% - Énfasis2 5_Listado_web" xfId="505"/>
    <cellStyle name="40% - Énfasis2 6" xfId="506"/>
    <cellStyle name="40% - Énfasis2 6 2" xfId="507"/>
    <cellStyle name="40% - Énfasis2 6_Listado_web" xfId="508"/>
    <cellStyle name="40% - Énfasis2 7" xfId="509"/>
    <cellStyle name="40% - Énfasis2 7 2" xfId="510"/>
    <cellStyle name="40% - Énfasis2 7_Listado_web" xfId="511"/>
    <cellStyle name="40% - Énfasis2 8" xfId="512"/>
    <cellStyle name="40% - Énfasis2 8 2" xfId="513"/>
    <cellStyle name="40% - Énfasis2 8_Listado_web" xfId="514"/>
    <cellStyle name="40% - Énfasis2 9" xfId="515"/>
    <cellStyle name="40% - Énfasis2 9 2" xfId="516"/>
    <cellStyle name="40% - Énfasis2 9_Listado_web" xfId="517"/>
    <cellStyle name="40% - Énfasis3" xfId="518" builtinId="39" customBuiltin="1"/>
    <cellStyle name="40% - Énfasis3 10" xfId="519"/>
    <cellStyle name="40% - Énfasis3 10 2" xfId="520"/>
    <cellStyle name="40% - Énfasis3 10_Listado_web" xfId="521"/>
    <cellStyle name="40% - Énfasis3 11" xfId="522"/>
    <cellStyle name="40% - Énfasis3 11 2" xfId="3301"/>
    <cellStyle name="40% - Énfasis3 12" xfId="523"/>
    <cellStyle name="40% - Énfasis3 12 2" xfId="3302"/>
    <cellStyle name="40% - Énfasis3 12 2 2" xfId="5870"/>
    <cellStyle name="40% - Énfasis3 12 2 3" xfId="6306"/>
    <cellStyle name="40% - Énfasis3 12 3" xfId="4806"/>
    <cellStyle name="40% - Énfasis3 13" xfId="524"/>
    <cellStyle name="40% - Énfasis3 13 2" xfId="3303"/>
    <cellStyle name="40% - Énfasis3 13 2 2" xfId="5871"/>
    <cellStyle name="40% - Énfasis3 13 2 3" xfId="6307"/>
    <cellStyle name="40% - Énfasis3 13 3" xfId="4807"/>
    <cellStyle name="40% - Énfasis3 14" xfId="525"/>
    <cellStyle name="40% - Énfasis3 14 2" xfId="3304"/>
    <cellStyle name="40% - Énfasis3 14 2 2" xfId="5872"/>
    <cellStyle name="40% - Énfasis3 14 2 3" xfId="6308"/>
    <cellStyle name="40% - Énfasis3 14 3" xfId="4808"/>
    <cellStyle name="40% - Énfasis3 15" xfId="526"/>
    <cellStyle name="40% - Énfasis3 15 2" xfId="3305"/>
    <cellStyle name="40% - Énfasis3 15 2 2" xfId="5873"/>
    <cellStyle name="40% - Énfasis3 15 2 3" xfId="6309"/>
    <cellStyle name="40% - Énfasis3 16" xfId="527"/>
    <cellStyle name="40% - Énfasis3 16 2" xfId="3306"/>
    <cellStyle name="40% - Énfasis3 16 2 2" xfId="5874"/>
    <cellStyle name="40% - Énfasis3 16 2 3" xfId="6310"/>
    <cellStyle name="40% - Énfasis3 17" xfId="528"/>
    <cellStyle name="40% - Énfasis3 17 2" xfId="3307"/>
    <cellStyle name="40% - Énfasis3 17 2 2" xfId="5875"/>
    <cellStyle name="40% - Énfasis3 17 2 3" xfId="6311"/>
    <cellStyle name="40% - Énfasis3 18" xfId="3300"/>
    <cellStyle name="40% - Énfasis3 18 2" xfId="5869"/>
    <cellStyle name="40% - Énfasis3 18 3" xfId="6305"/>
    <cellStyle name="40% - Énfasis3 2" xfId="529"/>
    <cellStyle name="40% - Énfasis3 2 2" xfId="530"/>
    <cellStyle name="40% - Énfasis3 2 2 2" xfId="531"/>
    <cellStyle name="40% - Énfasis3 2 2 2 2" xfId="532"/>
    <cellStyle name="40% - Énfasis3 2 2 2_Listado_web" xfId="533"/>
    <cellStyle name="40% - Énfasis3 2 2 3" xfId="534"/>
    <cellStyle name="40% - Énfasis3 2 2_Hoja2" xfId="535"/>
    <cellStyle name="40% - Énfasis3 2 3" xfId="536"/>
    <cellStyle name="40% - Énfasis3 2 3 10" xfId="3308"/>
    <cellStyle name="40% - Énfasis3 2 3 2" xfId="537"/>
    <cellStyle name="40% - Énfasis3 2 3 3" xfId="538"/>
    <cellStyle name="40% - Énfasis3 2 3 4" xfId="539"/>
    <cellStyle name="40% - Énfasis3 2 3 5" xfId="540"/>
    <cellStyle name="40% - Énfasis3 2 3 5 2" xfId="541"/>
    <cellStyle name="40% - Énfasis3 2 3 5 2 2" xfId="3310"/>
    <cellStyle name="40% - Énfasis3 2 3 5 2 3" xfId="4810"/>
    <cellStyle name="40% - Énfasis3 2 3 5 3" xfId="542"/>
    <cellStyle name="40% - Énfasis3 2 3 5 4" xfId="543"/>
    <cellStyle name="40% - Énfasis3 2 3 5 4 2" xfId="3311"/>
    <cellStyle name="40% - Énfasis3 2 3 5 4 3" xfId="4811"/>
    <cellStyle name="40% - Énfasis3 2 3 5 5" xfId="544"/>
    <cellStyle name="40% - Énfasis3 2 3 5 5 2" xfId="3312"/>
    <cellStyle name="40% - Énfasis3 2 3 5 6" xfId="3309"/>
    <cellStyle name="40% - Énfasis3 2 3 5_INST $" xfId="545"/>
    <cellStyle name="40% - Énfasis3 2 3 6" xfId="546"/>
    <cellStyle name="40% - Énfasis3 2 3 6 2" xfId="547"/>
    <cellStyle name="40% - Énfasis3 2 3 6 2 2" xfId="3314"/>
    <cellStyle name="40% - Énfasis3 2 3 6 2 3" xfId="4812"/>
    <cellStyle name="40% - Énfasis3 2 3 6 3" xfId="548"/>
    <cellStyle name="40% - Énfasis3 2 3 6 4" xfId="549"/>
    <cellStyle name="40% - Énfasis3 2 3 6 4 2" xfId="3315"/>
    <cellStyle name="40% - Énfasis3 2 3 6 4 3" xfId="4813"/>
    <cellStyle name="40% - Énfasis3 2 3 6 5" xfId="550"/>
    <cellStyle name="40% - Énfasis3 2 3 6 5 2" xfId="3316"/>
    <cellStyle name="40% - Énfasis3 2 3 6 6" xfId="3313"/>
    <cellStyle name="40% - Énfasis3 2 3 6_INST $" xfId="551"/>
    <cellStyle name="40% - Énfasis3 2 3 7" xfId="552"/>
    <cellStyle name="40% - Énfasis3 2 3 7 2" xfId="3317"/>
    <cellStyle name="40% - Énfasis3 2 3 7 3" xfId="4814"/>
    <cellStyle name="40% - Énfasis3 2 3 8" xfId="553"/>
    <cellStyle name="40% - Énfasis3 2 3 8 2" xfId="3318"/>
    <cellStyle name="40% - Énfasis3 2 3 8 3" xfId="4815"/>
    <cellStyle name="40% - Énfasis3 2 3 9" xfId="554"/>
    <cellStyle name="40% - Énfasis3 2 3 9 2" xfId="3319"/>
    <cellStyle name="40% - Énfasis3 2 3_AVANCE PROTECCIÓN" xfId="555"/>
    <cellStyle name="40% - Énfasis3 2 4" xfId="556"/>
    <cellStyle name="40% - Énfasis3 2 4 2" xfId="557"/>
    <cellStyle name="40% - Énfasis3 2 4_Listado_web" xfId="558"/>
    <cellStyle name="40% - Énfasis3 2 5" xfId="559"/>
    <cellStyle name="40% - Énfasis3 2 5 2" xfId="3320"/>
    <cellStyle name="40% - Énfasis3 2 6" xfId="560"/>
    <cellStyle name="40% - Énfasis3 2 6 2" xfId="3321"/>
    <cellStyle name="40% - Énfasis3 2 6 2 2" xfId="5876"/>
    <cellStyle name="40% - Énfasis3 2 6 2 3" xfId="6312"/>
    <cellStyle name="40% - Énfasis3 2 6 3" xfId="4816"/>
    <cellStyle name="40% - Énfasis3 2 7" xfId="561"/>
    <cellStyle name="40% - Énfasis3 2 7 2" xfId="3322"/>
    <cellStyle name="40% - Énfasis3 2 7 2 2" xfId="5877"/>
    <cellStyle name="40% - Énfasis3 2 7 2 3" xfId="6313"/>
    <cellStyle name="40% - Énfasis3 2 7 3" xfId="4817"/>
    <cellStyle name="40% - Énfasis3 2 8" xfId="562"/>
    <cellStyle name="40% - Énfasis3 2 9" xfId="563"/>
    <cellStyle name="40% - Énfasis3 2_Hoja2" xfId="564"/>
    <cellStyle name="40% - Énfasis3 3" xfId="565"/>
    <cellStyle name="40% - Énfasis3 3 2" xfId="566"/>
    <cellStyle name="40% - Énfasis3 3 2 2" xfId="567"/>
    <cellStyle name="40% - Énfasis3 3 2_Listado_web" xfId="568"/>
    <cellStyle name="40% - Énfasis3 3 3" xfId="569"/>
    <cellStyle name="40% - Énfasis3 3_Hoja2" xfId="570"/>
    <cellStyle name="40% - Énfasis3 4" xfId="571"/>
    <cellStyle name="40% - Énfasis3 4 2" xfId="572"/>
    <cellStyle name="40% - Énfasis3 4_Listado_web" xfId="573"/>
    <cellStyle name="40% - Énfasis3 5" xfId="574"/>
    <cellStyle name="40% - Énfasis3 5 2" xfId="575"/>
    <cellStyle name="40% - Énfasis3 5_Listado_web" xfId="576"/>
    <cellStyle name="40% - Énfasis3 6" xfId="577"/>
    <cellStyle name="40% - Énfasis3 6 2" xfId="578"/>
    <cellStyle name="40% - Énfasis3 6_Listado_web" xfId="579"/>
    <cellStyle name="40% - Énfasis3 7" xfId="580"/>
    <cellStyle name="40% - Énfasis3 7 2" xfId="581"/>
    <cellStyle name="40% - Énfasis3 7_Listado_web" xfId="582"/>
    <cellStyle name="40% - Énfasis3 8" xfId="583"/>
    <cellStyle name="40% - Énfasis3 8 2" xfId="584"/>
    <cellStyle name="40% - Énfasis3 8_Listado_web" xfId="585"/>
    <cellStyle name="40% - Énfasis3 9" xfId="586"/>
    <cellStyle name="40% - Énfasis3 9 2" xfId="587"/>
    <cellStyle name="40% - Énfasis3 9_Listado_web" xfId="588"/>
    <cellStyle name="40% - Énfasis4" xfId="589" builtinId="43" customBuiltin="1"/>
    <cellStyle name="40% - Énfasis4 10" xfId="590"/>
    <cellStyle name="40% - Énfasis4 10 2" xfId="591"/>
    <cellStyle name="40% - Énfasis4 10_Listado_web" xfId="592"/>
    <cellStyle name="40% - Énfasis4 11" xfId="593"/>
    <cellStyle name="40% - Énfasis4 11 2" xfId="3324"/>
    <cellStyle name="40% - Énfasis4 12" xfId="3323"/>
    <cellStyle name="40% - Énfasis4 12 2" xfId="5878"/>
    <cellStyle name="40% - Énfasis4 12 3" xfId="6314"/>
    <cellStyle name="40% - Énfasis4 2" xfId="594"/>
    <cellStyle name="40% - Énfasis4 2 2" xfId="595"/>
    <cellStyle name="40% - Énfasis4 2 2 2" xfId="596"/>
    <cellStyle name="40% - Énfasis4 2 2 2 2" xfId="597"/>
    <cellStyle name="40% - Énfasis4 2 2 2_Listado_web" xfId="598"/>
    <cellStyle name="40% - Énfasis4 2 2 3" xfId="599"/>
    <cellStyle name="40% - Énfasis4 2 2_Hoja2" xfId="600"/>
    <cellStyle name="40% - Énfasis4 2 3" xfId="601"/>
    <cellStyle name="40% - Énfasis4 2 3 10" xfId="3325"/>
    <cellStyle name="40% - Énfasis4 2 3 2" xfId="602"/>
    <cellStyle name="40% - Énfasis4 2 3 3" xfId="603"/>
    <cellStyle name="40% - Énfasis4 2 3 4" xfId="604"/>
    <cellStyle name="40% - Énfasis4 2 3 5" xfId="605"/>
    <cellStyle name="40% - Énfasis4 2 3 5 2" xfId="606"/>
    <cellStyle name="40% - Énfasis4 2 3 5 2 2" xfId="3327"/>
    <cellStyle name="40% - Énfasis4 2 3 5 2 3" xfId="4818"/>
    <cellStyle name="40% - Énfasis4 2 3 5 3" xfId="607"/>
    <cellStyle name="40% - Énfasis4 2 3 5 4" xfId="608"/>
    <cellStyle name="40% - Énfasis4 2 3 5 4 2" xfId="3328"/>
    <cellStyle name="40% - Énfasis4 2 3 5 4 3" xfId="4820"/>
    <cellStyle name="40% - Énfasis4 2 3 5 5" xfId="609"/>
    <cellStyle name="40% - Énfasis4 2 3 5 5 2" xfId="3329"/>
    <cellStyle name="40% - Énfasis4 2 3 5 6" xfId="3326"/>
    <cellStyle name="40% - Énfasis4 2 3 5_INST $" xfId="610"/>
    <cellStyle name="40% - Énfasis4 2 3 6" xfId="611"/>
    <cellStyle name="40% - Énfasis4 2 3 6 2" xfId="612"/>
    <cellStyle name="40% - Énfasis4 2 3 6 2 2" xfId="3331"/>
    <cellStyle name="40% - Énfasis4 2 3 6 2 3" xfId="4821"/>
    <cellStyle name="40% - Énfasis4 2 3 6 3" xfId="613"/>
    <cellStyle name="40% - Énfasis4 2 3 6 4" xfId="614"/>
    <cellStyle name="40% - Énfasis4 2 3 6 4 2" xfId="3332"/>
    <cellStyle name="40% - Énfasis4 2 3 6 4 3" xfId="4822"/>
    <cellStyle name="40% - Énfasis4 2 3 6 5" xfId="615"/>
    <cellStyle name="40% - Énfasis4 2 3 6 5 2" xfId="3333"/>
    <cellStyle name="40% - Énfasis4 2 3 6 6" xfId="3330"/>
    <cellStyle name="40% - Énfasis4 2 3 6_INST $" xfId="616"/>
    <cellStyle name="40% - Énfasis4 2 3 7" xfId="617"/>
    <cellStyle name="40% - Énfasis4 2 3 7 2" xfId="3334"/>
    <cellStyle name="40% - Énfasis4 2 3 7 3" xfId="4823"/>
    <cellStyle name="40% - Énfasis4 2 3 8" xfId="618"/>
    <cellStyle name="40% - Énfasis4 2 3 8 2" xfId="3335"/>
    <cellStyle name="40% - Énfasis4 2 3 8 3" xfId="4824"/>
    <cellStyle name="40% - Énfasis4 2 3 9" xfId="619"/>
    <cellStyle name="40% - Énfasis4 2 3 9 2" xfId="3336"/>
    <cellStyle name="40% - Énfasis4 2 3_AVANCE PROTECCIÓN" xfId="620"/>
    <cellStyle name="40% - Énfasis4 2 4" xfId="621"/>
    <cellStyle name="40% - Énfasis4 2 4 2" xfId="622"/>
    <cellStyle name="40% - Énfasis4 2 4_Listado_web" xfId="623"/>
    <cellStyle name="40% - Énfasis4 2 5" xfId="624"/>
    <cellStyle name="40% - Énfasis4 2_Hoja2" xfId="625"/>
    <cellStyle name="40% - Énfasis4 3" xfId="626"/>
    <cellStyle name="40% - Énfasis4 3 2" xfId="627"/>
    <cellStyle name="40% - Énfasis4 3_Listado_web" xfId="628"/>
    <cellStyle name="40% - Énfasis4 4" xfId="629"/>
    <cellStyle name="40% - Énfasis4 4 2" xfId="630"/>
    <cellStyle name="40% - Énfasis4 4_Listado_web" xfId="631"/>
    <cellStyle name="40% - Énfasis4 5" xfId="632"/>
    <cellStyle name="40% - Énfasis4 5 2" xfId="633"/>
    <cellStyle name="40% - Énfasis4 5_Listado_web" xfId="634"/>
    <cellStyle name="40% - Énfasis4 6" xfId="635"/>
    <cellStyle name="40% - Énfasis4 6 2" xfId="636"/>
    <cellStyle name="40% - Énfasis4 6_Listado_web" xfId="637"/>
    <cellStyle name="40% - Énfasis4 7" xfId="638"/>
    <cellStyle name="40% - Énfasis4 7 2" xfId="639"/>
    <cellStyle name="40% - Énfasis4 7_Listado_web" xfId="640"/>
    <cellStyle name="40% - Énfasis4 8" xfId="641"/>
    <cellStyle name="40% - Énfasis4 8 2" xfId="642"/>
    <cellStyle name="40% - Énfasis4 8_Listado_web" xfId="643"/>
    <cellStyle name="40% - Énfasis4 9" xfId="644"/>
    <cellStyle name="40% - Énfasis4 9 2" xfId="645"/>
    <cellStyle name="40% - Énfasis4 9_Listado_web" xfId="646"/>
    <cellStyle name="40% - Énfasis5" xfId="647" builtinId="47" customBuiltin="1"/>
    <cellStyle name="40% - Énfasis5 10" xfId="648"/>
    <cellStyle name="40% - Énfasis5 10 2" xfId="649"/>
    <cellStyle name="40% - Énfasis5 10_Listado_web" xfId="650"/>
    <cellStyle name="40% - Énfasis5 11" xfId="651"/>
    <cellStyle name="40% - Énfasis5 11 2" xfId="3338"/>
    <cellStyle name="40% - Énfasis5 12" xfId="3337"/>
    <cellStyle name="40% - Énfasis5 12 2" xfId="5879"/>
    <cellStyle name="40% - Énfasis5 12 3" xfId="6315"/>
    <cellStyle name="40% - Énfasis5 2" xfId="652"/>
    <cellStyle name="40% - Énfasis5 2 2" xfId="653"/>
    <cellStyle name="40% - Énfasis5 2 2 2" xfId="654"/>
    <cellStyle name="40% - Énfasis5 2 2 2 2" xfId="655"/>
    <cellStyle name="40% - Énfasis5 2 2 2_Listado_web" xfId="656"/>
    <cellStyle name="40% - Énfasis5 2 2 3" xfId="657"/>
    <cellStyle name="40% - Énfasis5 2 2_Hoja2" xfId="658"/>
    <cellStyle name="40% - Énfasis5 2 3" xfId="659"/>
    <cellStyle name="40% - Énfasis5 2 3 10" xfId="3339"/>
    <cellStyle name="40% - Énfasis5 2 3 2" xfId="660"/>
    <cellStyle name="40% - Énfasis5 2 3 3" xfId="661"/>
    <cellStyle name="40% - Énfasis5 2 3 4" xfId="662"/>
    <cellStyle name="40% - Énfasis5 2 3 5" xfId="663"/>
    <cellStyle name="40% - Énfasis5 2 3 5 2" xfId="664"/>
    <cellStyle name="40% - Énfasis5 2 3 5 2 2" xfId="3341"/>
    <cellStyle name="40% - Énfasis5 2 3 5 2 3" xfId="4828"/>
    <cellStyle name="40% - Énfasis5 2 3 5 3" xfId="665"/>
    <cellStyle name="40% - Énfasis5 2 3 5 4" xfId="666"/>
    <cellStyle name="40% - Énfasis5 2 3 5 4 2" xfId="3342"/>
    <cellStyle name="40% - Énfasis5 2 3 5 4 3" xfId="4829"/>
    <cellStyle name="40% - Énfasis5 2 3 5 5" xfId="667"/>
    <cellStyle name="40% - Énfasis5 2 3 5 5 2" xfId="3343"/>
    <cellStyle name="40% - Énfasis5 2 3 5 6" xfId="3340"/>
    <cellStyle name="40% - Énfasis5 2 3 5_INST $" xfId="668"/>
    <cellStyle name="40% - Énfasis5 2 3 6" xfId="669"/>
    <cellStyle name="40% - Énfasis5 2 3 6 2" xfId="670"/>
    <cellStyle name="40% - Énfasis5 2 3 6 2 2" xfId="3345"/>
    <cellStyle name="40% - Énfasis5 2 3 6 2 3" xfId="4830"/>
    <cellStyle name="40% - Énfasis5 2 3 6 3" xfId="671"/>
    <cellStyle name="40% - Énfasis5 2 3 6 4" xfId="672"/>
    <cellStyle name="40% - Énfasis5 2 3 6 4 2" xfId="3346"/>
    <cellStyle name="40% - Énfasis5 2 3 6 4 3" xfId="4831"/>
    <cellStyle name="40% - Énfasis5 2 3 6 5" xfId="673"/>
    <cellStyle name="40% - Énfasis5 2 3 6 5 2" xfId="3347"/>
    <cellStyle name="40% - Énfasis5 2 3 6 6" xfId="3344"/>
    <cellStyle name="40% - Énfasis5 2 3 6_INST $" xfId="674"/>
    <cellStyle name="40% - Énfasis5 2 3 7" xfId="675"/>
    <cellStyle name="40% - Énfasis5 2 3 7 2" xfId="3348"/>
    <cellStyle name="40% - Énfasis5 2 3 7 3" xfId="4832"/>
    <cellStyle name="40% - Énfasis5 2 3 8" xfId="676"/>
    <cellStyle name="40% - Énfasis5 2 3 8 2" xfId="3349"/>
    <cellStyle name="40% - Énfasis5 2 3 8 3" xfId="4833"/>
    <cellStyle name="40% - Énfasis5 2 3 9" xfId="677"/>
    <cellStyle name="40% - Énfasis5 2 3 9 2" xfId="3350"/>
    <cellStyle name="40% - Énfasis5 2 3_AVANCE PROTECCIÓN" xfId="678"/>
    <cellStyle name="40% - Énfasis5 2 4" xfId="679"/>
    <cellStyle name="40% - Énfasis5 2 4 2" xfId="680"/>
    <cellStyle name="40% - Énfasis5 2 4_Listado_web" xfId="681"/>
    <cellStyle name="40% - Énfasis5 2 5" xfId="682"/>
    <cellStyle name="40% - Énfasis5 2_Hoja2" xfId="683"/>
    <cellStyle name="40% - Énfasis5 3" xfId="684"/>
    <cellStyle name="40% - Énfasis5 3 2" xfId="685"/>
    <cellStyle name="40% - Énfasis5 3_Listado_web" xfId="686"/>
    <cellStyle name="40% - Énfasis5 4" xfId="687"/>
    <cellStyle name="40% - Énfasis5 4 2" xfId="688"/>
    <cellStyle name="40% - Énfasis5 4_Listado_web" xfId="689"/>
    <cellStyle name="40% - Énfasis5 5" xfId="690"/>
    <cellStyle name="40% - Énfasis5 5 2" xfId="691"/>
    <cellStyle name="40% - Énfasis5 5_Listado_web" xfId="692"/>
    <cellStyle name="40% - Énfasis5 6" xfId="693"/>
    <cellStyle name="40% - Énfasis5 6 2" xfId="694"/>
    <cellStyle name="40% - Énfasis5 6_Listado_web" xfId="695"/>
    <cellStyle name="40% - Énfasis5 7" xfId="696"/>
    <cellStyle name="40% - Énfasis5 7 2" xfId="697"/>
    <cellStyle name="40% - Énfasis5 7_Listado_web" xfId="698"/>
    <cellStyle name="40% - Énfasis5 8" xfId="699"/>
    <cellStyle name="40% - Énfasis5 8 2" xfId="700"/>
    <cellStyle name="40% - Énfasis5 8_Listado_web" xfId="701"/>
    <cellStyle name="40% - Énfasis5 9" xfId="702"/>
    <cellStyle name="40% - Énfasis5 9 2" xfId="703"/>
    <cellStyle name="40% - Énfasis5 9_Listado_web" xfId="704"/>
    <cellStyle name="40% - Énfasis6" xfId="705" builtinId="51" customBuiltin="1"/>
    <cellStyle name="40% - Énfasis6 10" xfId="706"/>
    <cellStyle name="40% - Énfasis6 10 2" xfId="707"/>
    <cellStyle name="40% - Énfasis6 10_Listado_web" xfId="708"/>
    <cellStyle name="40% - Énfasis6 11" xfId="709"/>
    <cellStyle name="40% - Énfasis6 11 2" xfId="3352"/>
    <cellStyle name="40% - Énfasis6 12" xfId="3351"/>
    <cellStyle name="40% - Énfasis6 12 2" xfId="5880"/>
    <cellStyle name="40% - Énfasis6 12 3" xfId="6316"/>
    <cellStyle name="40% - Énfasis6 2" xfId="710"/>
    <cellStyle name="40% - Énfasis6 2 2" xfId="711"/>
    <cellStyle name="40% - Énfasis6 2 2 2" xfId="712"/>
    <cellStyle name="40% - Énfasis6 2 2 2 2" xfId="713"/>
    <cellStyle name="40% - Énfasis6 2 2 2_Listado_web" xfId="714"/>
    <cellStyle name="40% - Énfasis6 2 2 3" xfId="715"/>
    <cellStyle name="40% - Énfasis6 2 2_Hoja2" xfId="716"/>
    <cellStyle name="40% - Énfasis6 2 3" xfId="717"/>
    <cellStyle name="40% - Énfasis6 2 3 10" xfId="3353"/>
    <cellStyle name="40% - Énfasis6 2 3 2" xfId="718"/>
    <cellStyle name="40% - Énfasis6 2 3 3" xfId="719"/>
    <cellStyle name="40% - Énfasis6 2 3 4" xfId="720"/>
    <cellStyle name="40% - Énfasis6 2 3 5" xfId="721"/>
    <cellStyle name="40% - Énfasis6 2 3 5 2" xfId="722"/>
    <cellStyle name="40% - Énfasis6 2 3 5 2 2" xfId="3355"/>
    <cellStyle name="40% - Énfasis6 2 3 5 2 3" xfId="4835"/>
    <cellStyle name="40% - Énfasis6 2 3 5 3" xfId="723"/>
    <cellStyle name="40% - Énfasis6 2 3 5 4" xfId="724"/>
    <cellStyle name="40% - Énfasis6 2 3 5 4 2" xfId="3356"/>
    <cellStyle name="40% - Énfasis6 2 3 5 4 3" xfId="4836"/>
    <cellStyle name="40% - Énfasis6 2 3 5 5" xfId="725"/>
    <cellStyle name="40% - Énfasis6 2 3 5 5 2" xfId="3357"/>
    <cellStyle name="40% - Énfasis6 2 3 5 6" xfId="3354"/>
    <cellStyle name="40% - Énfasis6 2 3 5_INST $" xfId="726"/>
    <cellStyle name="40% - Énfasis6 2 3 6" xfId="727"/>
    <cellStyle name="40% - Énfasis6 2 3 6 2" xfId="728"/>
    <cellStyle name="40% - Énfasis6 2 3 6 2 2" xfId="3359"/>
    <cellStyle name="40% - Énfasis6 2 3 6 2 3" xfId="4837"/>
    <cellStyle name="40% - Énfasis6 2 3 6 3" xfId="729"/>
    <cellStyle name="40% - Énfasis6 2 3 6 4" xfId="730"/>
    <cellStyle name="40% - Énfasis6 2 3 6 4 2" xfId="3360"/>
    <cellStyle name="40% - Énfasis6 2 3 6 4 3" xfId="4838"/>
    <cellStyle name="40% - Énfasis6 2 3 6 5" xfId="731"/>
    <cellStyle name="40% - Énfasis6 2 3 6 5 2" xfId="3361"/>
    <cellStyle name="40% - Énfasis6 2 3 6 6" xfId="3358"/>
    <cellStyle name="40% - Énfasis6 2 3 6_INST $" xfId="732"/>
    <cellStyle name="40% - Énfasis6 2 3 7" xfId="733"/>
    <cellStyle name="40% - Énfasis6 2 3 7 2" xfId="3362"/>
    <cellStyle name="40% - Énfasis6 2 3 7 3" xfId="4839"/>
    <cellStyle name="40% - Énfasis6 2 3 8" xfId="734"/>
    <cellStyle name="40% - Énfasis6 2 3 8 2" xfId="3363"/>
    <cellStyle name="40% - Énfasis6 2 3 8 3" xfId="4840"/>
    <cellStyle name="40% - Énfasis6 2 3 9" xfId="735"/>
    <cellStyle name="40% - Énfasis6 2 3 9 2" xfId="3364"/>
    <cellStyle name="40% - Énfasis6 2 3_AVANCE PROTECCIÓN" xfId="736"/>
    <cellStyle name="40% - Énfasis6 2 4" xfId="737"/>
    <cellStyle name="40% - Énfasis6 2 4 2" xfId="738"/>
    <cellStyle name="40% - Énfasis6 2 4_Listado_web" xfId="739"/>
    <cellStyle name="40% - Énfasis6 2 5" xfId="740"/>
    <cellStyle name="40% - Énfasis6 2_Hoja2" xfId="741"/>
    <cellStyle name="40% - Énfasis6 3" xfId="742"/>
    <cellStyle name="40% - Énfasis6 3 2" xfId="743"/>
    <cellStyle name="40% - Énfasis6 3_Listado_web" xfId="744"/>
    <cellStyle name="40% - Énfasis6 4" xfId="745"/>
    <cellStyle name="40% - Énfasis6 4 2" xfId="746"/>
    <cellStyle name="40% - Énfasis6 4_Listado_web" xfId="747"/>
    <cellStyle name="40% - Énfasis6 5" xfId="748"/>
    <cellStyle name="40% - Énfasis6 5 2" xfId="749"/>
    <cellStyle name="40% - Énfasis6 5_Listado_web" xfId="750"/>
    <cellStyle name="40% - Énfasis6 6" xfId="751"/>
    <cellStyle name="40% - Énfasis6 6 2" xfId="752"/>
    <cellStyle name="40% - Énfasis6 6_Listado_web" xfId="753"/>
    <cellStyle name="40% - Énfasis6 7" xfId="754"/>
    <cellStyle name="40% - Énfasis6 7 2" xfId="755"/>
    <cellStyle name="40% - Énfasis6 7_Listado_web" xfId="756"/>
    <cellStyle name="40% - Énfasis6 8" xfId="757"/>
    <cellStyle name="40% - Énfasis6 8 2" xfId="758"/>
    <cellStyle name="40% - Énfasis6 8_Listado_web" xfId="759"/>
    <cellStyle name="40% - Énfasis6 9" xfId="760"/>
    <cellStyle name="40% - Énfasis6 9 2" xfId="761"/>
    <cellStyle name="40% - Énfasis6 9_Listado_web" xfId="762"/>
    <cellStyle name="60% - Énfasis1" xfId="763" builtinId="32" customBuiltin="1"/>
    <cellStyle name="60% - Énfasis1 10" xfId="764"/>
    <cellStyle name="60% - Énfasis1 10 2" xfId="3366"/>
    <cellStyle name="60% - Énfasis1 11" xfId="765"/>
    <cellStyle name="60% - Énfasis1 11 2" xfId="3367"/>
    <cellStyle name="60% - Énfasis1 12" xfId="3365"/>
    <cellStyle name="60% - Énfasis1 2" xfId="766"/>
    <cellStyle name="60% - Énfasis1 2 2" xfId="767"/>
    <cellStyle name="60% - Énfasis1 2 2 2" xfId="3369"/>
    <cellStyle name="60% - Énfasis1 2 3" xfId="768"/>
    <cellStyle name="60% - Énfasis1 2 3 10" xfId="3370"/>
    <cellStyle name="60% - Énfasis1 2 3 2" xfId="769"/>
    <cellStyle name="60% - Énfasis1 2 3 3" xfId="770"/>
    <cellStyle name="60% - Énfasis1 2 3 4" xfId="771"/>
    <cellStyle name="60% - Énfasis1 2 3 5" xfId="772"/>
    <cellStyle name="60% - Énfasis1 2 3 5 2" xfId="773"/>
    <cellStyle name="60% - Énfasis1 2 3 5 2 2" xfId="3372"/>
    <cellStyle name="60% - Énfasis1 2 3 5 2 3" xfId="4841"/>
    <cellStyle name="60% - Énfasis1 2 3 5 3" xfId="774"/>
    <cellStyle name="60% - Énfasis1 2 3 5 4" xfId="775"/>
    <cellStyle name="60% - Énfasis1 2 3 5 4 2" xfId="3373"/>
    <cellStyle name="60% - Énfasis1 2 3 5 4 3" xfId="4842"/>
    <cellStyle name="60% - Énfasis1 2 3 5 5" xfId="776"/>
    <cellStyle name="60% - Énfasis1 2 3 5 5 2" xfId="3374"/>
    <cellStyle name="60% - Énfasis1 2 3 5 6" xfId="3371"/>
    <cellStyle name="60% - Énfasis1 2 3 5_INST $" xfId="777"/>
    <cellStyle name="60% - Énfasis1 2 3 6" xfId="778"/>
    <cellStyle name="60% - Énfasis1 2 3 6 2" xfId="779"/>
    <cellStyle name="60% - Énfasis1 2 3 6 2 2" xfId="3376"/>
    <cellStyle name="60% - Énfasis1 2 3 6 2 3" xfId="4843"/>
    <cellStyle name="60% - Énfasis1 2 3 6 3" xfId="780"/>
    <cellStyle name="60% - Énfasis1 2 3 6 4" xfId="781"/>
    <cellStyle name="60% - Énfasis1 2 3 6 4 2" xfId="3377"/>
    <cellStyle name="60% - Énfasis1 2 3 6 4 3" xfId="4844"/>
    <cellStyle name="60% - Énfasis1 2 3 6 5" xfId="782"/>
    <cellStyle name="60% - Énfasis1 2 3 6 5 2" xfId="3378"/>
    <cellStyle name="60% - Énfasis1 2 3 6 6" xfId="3375"/>
    <cellStyle name="60% - Énfasis1 2 3 6_INST $" xfId="783"/>
    <cellStyle name="60% - Énfasis1 2 3 7" xfId="784"/>
    <cellStyle name="60% - Énfasis1 2 3 7 2" xfId="3379"/>
    <cellStyle name="60% - Énfasis1 2 3 7 3" xfId="4845"/>
    <cellStyle name="60% - Énfasis1 2 3 8" xfId="785"/>
    <cellStyle name="60% - Énfasis1 2 3 8 2" xfId="3380"/>
    <cellStyle name="60% - Énfasis1 2 3 8 3" xfId="4846"/>
    <cellStyle name="60% - Énfasis1 2 3 9" xfId="786"/>
    <cellStyle name="60% - Énfasis1 2 3 9 2" xfId="3381"/>
    <cellStyle name="60% - Énfasis1 2 3_AVANCE PROTECCIÓN" xfId="787"/>
    <cellStyle name="60% - Énfasis1 2 4" xfId="3368"/>
    <cellStyle name="60% - Énfasis1 2_Listado_web" xfId="788"/>
    <cellStyle name="60% - Énfasis1 3" xfId="789"/>
    <cellStyle name="60% - Énfasis1 3 2" xfId="3382"/>
    <cellStyle name="60% - Énfasis1 4" xfId="790"/>
    <cellStyle name="60% - Énfasis1 4 2" xfId="3383"/>
    <cellStyle name="60% - Énfasis1 5" xfId="791"/>
    <cellStyle name="60% - Énfasis1 5 2" xfId="3384"/>
    <cellStyle name="60% - Énfasis1 6" xfId="792"/>
    <cellStyle name="60% - Énfasis1 6 2" xfId="3385"/>
    <cellStyle name="60% - Énfasis1 7" xfId="793"/>
    <cellStyle name="60% - Énfasis1 7 2" xfId="3386"/>
    <cellStyle name="60% - Énfasis1 8" xfId="794"/>
    <cellStyle name="60% - Énfasis1 8 2" xfId="3387"/>
    <cellStyle name="60% - Énfasis1 9" xfId="795"/>
    <cellStyle name="60% - Énfasis1 9 2" xfId="3388"/>
    <cellStyle name="60% - Énfasis2" xfId="796" builtinId="36" customBuiltin="1"/>
    <cellStyle name="60% - Énfasis2 10" xfId="797"/>
    <cellStyle name="60% - Énfasis2 10 2" xfId="3390"/>
    <cellStyle name="60% - Énfasis2 11" xfId="798"/>
    <cellStyle name="60% - Énfasis2 11 2" xfId="3391"/>
    <cellStyle name="60% - Énfasis2 12" xfId="3389"/>
    <cellStyle name="60% - Énfasis2 2" xfId="799"/>
    <cellStyle name="60% - Énfasis2 2 2" xfId="800"/>
    <cellStyle name="60% - Énfasis2 2 2 2" xfId="3393"/>
    <cellStyle name="60% - Énfasis2 2 3" xfId="801"/>
    <cellStyle name="60% - Énfasis2 2 3 10" xfId="3394"/>
    <cellStyle name="60% - Énfasis2 2 3 2" xfId="802"/>
    <cellStyle name="60% - Énfasis2 2 3 3" xfId="803"/>
    <cellStyle name="60% - Énfasis2 2 3 4" xfId="804"/>
    <cellStyle name="60% - Énfasis2 2 3 5" xfId="805"/>
    <cellStyle name="60% - Énfasis2 2 3 5 2" xfId="806"/>
    <cellStyle name="60% - Énfasis2 2 3 5 2 2" xfId="3396"/>
    <cellStyle name="60% - Énfasis2 2 3 5 2 3" xfId="4848"/>
    <cellStyle name="60% - Énfasis2 2 3 5 3" xfId="807"/>
    <cellStyle name="60% - Énfasis2 2 3 5 4" xfId="808"/>
    <cellStyle name="60% - Énfasis2 2 3 5 4 2" xfId="3397"/>
    <cellStyle name="60% - Énfasis2 2 3 5 4 3" xfId="4849"/>
    <cellStyle name="60% - Énfasis2 2 3 5 5" xfId="809"/>
    <cellStyle name="60% - Énfasis2 2 3 5 5 2" xfId="3398"/>
    <cellStyle name="60% - Énfasis2 2 3 5 6" xfId="3395"/>
    <cellStyle name="60% - Énfasis2 2 3 5_INST $" xfId="810"/>
    <cellStyle name="60% - Énfasis2 2 3 6" xfId="811"/>
    <cellStyle name="60% - Énfasis2 2 3 6 2" xfId="812"/>
    <cellStyle name="60% - Énfasis2 2 3 6 2 2" xfId="3400"/>
    <cellStyle name="60% - Énfasis2 2 3 6 2 3" xfId="4850"/>
    <cellStyle name="60% - Énfasis2 2 3 6 3" xfId="813"/>
    <cellStyle name="60% - Énfasis2 2 3 6 4" xfId="814"/>
    <cellStyle name="60% - Énfasis2 2 3 6 4 2" xfId="3401"/>
    <cellStyle name="60% - Énfasis2 2 3 6 4 3" xfId="4851"/>
    <cellStyle name="60% - Énfasis2 2 3 6 5" xfId="815"/>
    <cellStyle name="60% - Énfasis2 2 3 6 5 2" xfId="3402"/>
    <cellStyle name="60% - Énfasis2 2 3 6 6" xfId="3399"/>
    <cellStyle name="60% - Énfasis2 2 3 6_INST $" xfId="816"/>
    <cellStyle name="60% - Énfasis2 2 3 7" xfId="817"/>
    <cellStyle name="60% - Énfasis2 2 3 7 2" xfId="3403"/>
    <cellStyle name="60% - Énfasis2 2 3 7 3" xfId="4852"/>
    <cellStyle name="60% - Énfasis2 2 3 8" xfId="818"/>
    <cellStyle name="60% - Énfasis2 2 3 8 2" xfId="3404"/>
    <cellStyle name="60% - Énfasis2 2 3 8 3" xfId="4853"/>
    <cellStyle name="60% - Énfasis2 2 3 9" xfId="819"/>
    <cellStyle name="60% - Énfasis2 2 3 9 2" xfId="3405"/>
    <cellStyle name="60% - Énfasis2 2 3_AVANCE PROTECCIÓN" xfId="820"/>
    <cellStyle name="60% - Énfasis2 2 4" xfId="3392"/>
    <cellStyle name="60% - Énfasis2 2_Listado_web" xfId="821"/>
    <cellStyle name="60% - Énfasis2 3" xfId="822"/>
    <cellStyle name="60% - Énfasis2 3 2" xfId="3406"/>
    <cellStyle name="60% - Énfasis2 4" xfId="823"/>
    <cellStyle name="60% - Énfasis2 4 2" xfId="3407"/>
    <cellStyle name="60% - Énfasis2 5" xfId="824"/>
    <cellStyle name="60% - Énfasis2 5 2" xfId="3408"/>
    <cellStyle name="60% - Énfasis2 6" xfId="825"/>
    <cellStyle name="60% - Énfasis2 6 2" xfId="3409"/>
    <cellStyle name="60% - Énfasis2 7" xfId="826"/>
    <cellStyle name="60% - Énfasis2 7 2" xfId="3410"/>
    <cellStyle name="60% - Énfasis2 8" xfId="827"/>
    <cellStyle name="60% - Énfasis2 8 2" xfId="3411"/>
    <cellStyle name="60% - Énfasis2 9" xfId="828"/>
    <cellStyle name="60% - Énfasis2 9 2" xfId="3412"/>
    <cellStyle name="60% - Énfasis3" xfId="829" builtinId="40" customBuiltin="1"/>
    <cellStyle name="60% - Énfasis3 10" xfId="830"/>
    <cellStyle name="60% - Énfasis3 10 2" xfId="3414"/>
    <cellStyle name="60% - Énfasis3 11" xfId="831"/>
    <cellStyle name="60% - Énfasis3 11 2" xfId="3415"/>
    <cellStyle name="60% - Énfasis3 12" xfId="832"/>
    <cellStyle name="60% - Énfasis3 12 2" xfId="3416"/>
    <cellStyle name="60% - Énfasis3 13" xfId="833"/>
    <cellStyle name="60% - Énfasis3 13 2" xfId="3417"/>
    <cellStyle name="60% - Énfasis3 14" xfId="834"/>
    <cellStyle name="60% - Énfasis3 14 2" xfId="3418"/>
    <cellStyle name="60% - Énfasis3 15" xfId="835"/>
    <cellStyle name="60% - Énfasis3 15 2" xfId="3419"/>
    <cellStyle name="60% - Énfasis3 16" xfId="836"/>
    <cellStyle name="60% - Énfasis3 16 2" xfId="3420"/>
    <cellStyle name="60% - Énfasis3 17" xfId="837"/>
    <cellStyle name="60% - Énfasis3 17 2" xfId="3421"/>
    <cellStyle name="60% - Énfasis3 18" xfId="3413"/>
    <cellStyle name="60% - Énfasis3 2" xfId="838"/>
    <cellStyle name="60% - Énfasis3 2 2" xfId="839"/>
    <cellStyle name="60% - Énfasis3 2 2 2" xfId="3423"/>
    <cellStyle name="60% - Énfasis3 2 3" xfId="840"/>
    <cellStyle name="60% - Énfasis3 2 3 10" xfId="3424"/>
    <cellStyle name="60% - Énfasis3 2 3 2" xfId="841"/>
    <cellStyle name="60% - Énfasis3 2 3 3" xfId="842"/>
    <cellStyle name="60% - Énfasis3 2 3 4" xfId="843"/>
    <cellStyle name="60% - Énfasis3 2 3 5" xfId="844"/>
    <cellStyle name="60% - Énfasis3 2 3 5 2" xfId="845"/>
    <cellStyle name="60% - Énfasis3 2 3 5 2 2" xfId="3426"/>
    <cellStyle name="60% - Énfasis3 2 3 5 2 3" xfId="4854"/>
    <cellStyle name="60% - Énfasis3 2 3 5 3" xfId="846"/>
    <cellStyle name="60% - Énfasis3 2 3 5 4" xfId="847"/>
    <cellStyle name="60% - Énfasis3 2 3 5 4 2" xfId="3427"/>
    <cellStyle name="60% - Énfasis3 2 3 5 4 3" xfId="4855"/>
    <cellStyle name="60% - Énfasis3 2 3 5 5" xfId="848"/>
    <cellStyle name="60% - Énfasis3 2 3 5 5 2" xfId="3428"/>
    <cellStyle name="60% - Énfasis3 2 3 5 6" xfId="3425"/>
    <cellStyle name="60% - Énfasis3 2 3 5_INST $" xfId="849"/>
    <cellStyle name="60% - Énfasis3 2 3 6" xfId="850"/>
    <cellStyle name="60% - Énfasis3 2 3 6 2" xfId="851"/>
    <cellStyle name="60% - Énfasis3 2 3 6 2 2" xfId="3430"/>
    <cellStyle name="60% - Énfasis3 2 3 6 2 3" xfId="4856"/>
    <cellStyle name="60% - Énfasis3 2 3 6 3" xfId="852"/>
    <cellStyle name="60% - Énfasis3 2 3 6 4" xfId="853"/>
    <cellStyle name="60% - Énfasis3 2 3 6 4 2" xfId="3431"/>
    <cellStyle name="60% - Énfasis3 2 3 6 4 3" xfId="4857"/>
    <cellStyle name="60% - Énfasis3 2 3 6 5" xfId="854"/>
    <cellStyle name="60% - Énfasis3 2 3 6 5 2" xfId="3432"/>
    <cellStyle name="60% - Énfasis3 2 3 6 6" xfId="3429"/>
    <cellStyle name="60% - Énfasis3 2 3 6_INST $" xfId="855"/>
    <cellStyle name="60% - Énfasis3 2 3 7" xfId="856"/>
    <cellStyle name="60% - Énfasis3 2 3 7 2" xfId="3433"/>
    <cellStyle name="60% - Énfasis3 2 3 7 3" xfId="4858"/>
    <cellStyle name="60% - Énfasis3 2 3 8" xfId="857"/>
    <cellStyle name="60% - Énfasis3 2 3 8 2" xfId="3434"/>
    <cellStyle name="60% - Énfasis3 2 3 8 3" xfId="4859"/>
    <cellStyle name="60% - Énfasis3 2 3 9" xfId="858"/>
    <cellStyle name="60% - Énfasis3 2 3 9 2" xfId="3435"/>
    <cellStyle name="60% - Énfasis3 2 3_AVANCE PROTECCIÓN" xfId="859"/>
    <cellStyle name="60% - Énfasis3 2 4" xfId="860"/>
    <cellStyle name="60% - Énfasis3 2 4 2" xfId="3436"/>
    <cellStyle name="60% - Énfasis3 2 5" xfId="861"/>
    <cellStyle name="60% - Énfasis3 2 5 2" xfId="3437"/>
    <cellStyle name="60% - Énfasis3 2 6" xfId="862"/>
    <cellStyle name="60% - Énfasis3 2 6 2" xfId="3438"/>
    <cellStyle name="60% - Énfasis3 2 7" xfId="3422"/>
    <cellStyle name="60% - Énfasis3 2_Listado_web" xfId="863"/>
    <cellStyle name="60% - Énfasis3 3" xfId="864"/>
    <cellStyle name="60% - Énfasis3 3 2" xfId="3439"/>
    <cellStyle name="60% - Énfasis3 4" xfId="865"/>
    <cellStyle name="60% - Énfasis3 4 2" xfId="3440"/>
    <cellStyle name="60% - Énfasis3 5" xfId="866"/>
    <cellStyle name="60% - Énfasis3 5 2" xfId="3441"/>
    <cellStyle name="60% - Énfasis3 6" xfId="867"/>
    <cellStyle name="60% - Énfasis3 6 2" xfId="3442"/>
    <cellStyle name="60% - Énfasis3 7" xfId="868"/>
    <cellStyle name="60% - Énfasis3 7 2" xfId="3443"/>
    <cellStyle name="60% - Énfasis3 8" xfId="869"/>
    <cellStyle name="60% - Énfasis3 8 2" xfId="3444"/>
    <cellStyle name="60% - Énfasis3 9" xfId="870"/>
    <cellStyle name="60% - Énfasis3 9 2" xfId="3445"/>
    <cellStyle name="60% - Énfasis4" xfId="871" builtinId="44" customBuiltin="1"/>
    <cellStyle name="60% - Énfasis4 10" xfId="872"/>
    <cellStyle name="60% - Énfasis4 10 2" xfId="3447"/>
    <cellStyle name="60% - Énfasis4 11" xfId="873"/>
    <cellStyle name="60% - Énfasis4 11 2" xfId="3448"/>
    <cellStyle name="60% - Énfasis4 12" xfId="874"/>
    <cellStyle name="60% - Énfasis4 12 2" xfId="3449"/>
    <cellStyle name="60% - Énfasis4 13" xfId="875"/>
    <cellStyle name="60% - Énfasis4 13 2" xfId="3450"/>
    <cellStyle name="60% - Énfasis4 14" xfId="876"/>
    <cellStyle name="60% - Énfasis4 14 2" xfId="3451"/>
    <cellStyle name="60% - Énfasis4 15" xfId="877"/>
    <cellStyle name="60% - Énfasis4 15 2" xfId="3452"/>
    <cellStyle name="60% - Énfasis4 16" xfId="878"/>
    <cellStyle name="60% - Énfasis4 16 2" xfId="3453"/>
    <cellStyle name="60% - Énfasis4 17" xfId="879"/>
    <cellStyle name="60% - Énfasis4 17 2" xfId="3454"/>
    <cellStyle name="60% - Énfasis4 18" xfId="3446"/>
    <cellStyle name="60% - Énfasis4 2" xfId="880"/>
    <cellStyle name="60% - Énfasis4 2 2" xfId="881"/>
    <cellStyle name="60% - Énfasis4 2 2 2" xfId="3456"/>
    <cellStyle name="60% - Énfasis4 2 3" xfId="882"/>
    <cellStyle name="60% - Énfasis4 2 3 10" xfId="3457"/>
    <cellStyle name="60% - Énfasis4 2 3 2" xfId="883"/>
    <cellStyle name="60% - Énfasis4 2 3 3" xfId="884"/>
    <cellStyle name="60% - Énfasis4 2 3 4" xfId="885"/>
    <cellStyle name="60% - Énfasis4 2 3 5" xfId="886"/>
    <cellStyle name="60% - Énfasis4 2 3 5 2" xfId="887"/>
    <cellStyle name="60% - Énfasis4 2 3 5 2 2" xfId="3459"/>
    <cellStyle name="60% - Énfasis4 2 3 5 2 3" xfId="4861"/>
    <cellStyle name="60% - Énfasis4 2 3 5 3" xfId="888"/>
    <cellStyle name="60% - Énfasis4 2 3 5 4" xfId="889"/>
    <cellStyle name="60% - Énfasis4 2 3 5 4 2" xfId="3460"/>
    <cellStyle name="60% - Énfasis4 2 3 5 4 3" xfId="4862"/>
    <cellStyle name="60% - Énfasis4 2 3 5 5" xfId="890"/>
    <cellStyle name="60% - Énfasis4 2 3 5 5 2" xfId="3461"/>
    <cellStyle name="60% - Énfasis4 2 3 5 6" xfId="3458"/>
    <cellStyle name="60% - Énfasis4 2 3 5_INST $" xfId="891"/>
    <cellStyle name="60% - Énfasis4 2 3 6" xfId="892"/>
    <cellStyle name="60% - Énfasis4 2 3 6 2" xfId="893"/>
    <cellStyle name="60% - Énfasis4 2 3 6 2 2" xfId="3463"/>
    <cellStyle name="60% - Énfasis4 2 3 6 2 3" xfId="4863"/>
    <cellStyle name="60% - Énfasis4 2 3 6 3" xfId="894"/>
    <cellStyle name="60% - Énfasis4 2 3 6 4" xfId="895"/>
    <cellStyle name="60% - Énfasis4 2 3 6 4 2" xfId="3464"/>
    <cellStyle name="60% - Énfasis4 2 3 6 4 3" xfId="4864"/>
    <cellStyle name="60% - Énfasis4 2 3 6 5" xfId="896"/>
    <cellStyle name="60% - Énfasis4 2 3 6 5 2" xfId="3465"/>
    <cellStyle name="60% - Énfasis4 2 3 6 6" xfId="3462"/>
    <cellStyle name="60% - Énfasis4 2 3 6_INST $" xfId="897"/>
    <cellStyle name="60% - Énfasis4 2 3 7" xfId="898"/>
    <cellStyle name="60% - Énfasis4 2 3 7 2" xfId="3466"/>
    <cellStyle name="60% - Énfasis4 2 3 7 3" xfId="4865"/>
    <cellStyle name="60% - Énfasis4 2 3 8" xfId="899"/>
    <cellStyle name="60% - Énfasis4 2 3 8 2" xfId="3467"/>
    <cellStyle name="60% - Énfasis4 2 3 8 3" xfId="4866"/>
    <cellStyle name="60% - Énfasis4 2 3 9" xfId="900"/>
    <cellStyle name="60% - Énfasis4 2 3 9 2" xfId="3468"/>
    <cellStyle name="60% - Énfasis4 2 3_AVANCE PROTECCIÓN" xfId="901"/>
    <cellStyle name="60% - Énfasis4 2 4" xfId="902"/>
    <cellStyle name="60% - Énfasis4 2 4 2" xfId="3469"/>
    <cellStyle name="60% - Énfasis4 2 5" xfId="903"/>
    <cellStyle name="60% - Énfasis4 2 5 2" xfId="3470"/>
    <cellStyle name="60% - Énfasis4 2 6" xfId="904"/>
    <cellStyle name="60% - Énfasis4 2 6 2" xfId="3471"/>
    <cellStyle name="60% - Énfasis4 2 7" xfId="3455"/>
    <cellStyle name="60% - Énfasis4 2_Listado_web" xfId="905"/>
    <cellStyle name="60% - Énfasis4 3" xfId="906"/>
    <cellStyle name="60% - Énfasis4 3 2" xfId="3472"/>
    <cellStyle name="60% - Énfasis4 4" xfId="907"/>
    <cellStyle name="60% - Énfasis4 4 2" xfId="3473"/>
    <cellStyle name="60% - Énfasis4 5" xfId="908"/>
    <cellStyle name="60% - Énfasis4 5 2" xfId="3474"/>
    <cellStyle name="60% - Énfasis4 6" xfId="909"/>
    <cellStyle name="60% - Énfasis4 6 2" xfId="3475"/>
    <cellStyle name="60% - Énfasis4 7" xfId="910"/>
    <cellStyle name="60% - Énfasis4 7 2" xfId="3476"/>
    <cellStyle name="60% - Énfasis4 8" xfId="911"/>
    <cellStyle name="60% - Énfasis4 8 2" xfId="3477"/>
    <cellStyle name="60% - Énfasis4 9" xfId="912"/>
    <cellStyle name="60% - Énfasis4 9 2" xfId="3478"/>
    <cellStyle name="60% - Énfasis5" xfId="913" builtinId="48" customBuiltin="1"/>
    <cellStyle name="60% - Énfasis5 10" xfId="914"/>
    <cellStyle name="60% - Énfasis5 10 2" xfId="3480"/>
    <cellStyle name="60% - Énfasis5 11" xfId="915"/>
    <cellStyle name="60% - Énfasis5 11 2" xfId="3481"/>
    <cellStyle name="60% - Énfasis5 12" xfId="3479"/>
    <cellStyle name="60% - Énfasis5 2" xfId="916"/>
    <cellStyle name="60% - Énfasis5 2 2" xfId="917"/>
    <cellStyle name="60% - Énfasis5 2 2 2" xfId="3483"/>
    <cellStyle name="60% - Énfasis5 2 3" xfId="918"/>
    <cellStyle name="60% - Énfasis5 2 3 10" xfId="3484"/>
    <cellStyle name="60% - Énfasis5 2 3 2" xfId="919"/>
    <cellStyle name="60% - Énfasis5 2 3 3" xfId="920"/>
    <cellStyle name="60% - Énfasis5 2 3 4" xfId="921"/>
    <cellStyle name="60% - Énfasis5 2 3 5" xfId="922"/>
    <cellStyle name="60% - Énfasis5 2 3 5 2" xfId="923"/>
    <cellStyle name="60% - Énfasis5 2 3 5 2 2" xfId="3486"/>
    <cellStyle name="60% - Énfasis5 2 3 5 2 3" xfId="4867"/>
    <cellStyle name="60% - Énfasis5 2 3 5 3" xfId="924"/>
    <cellStyle name="60% - Énfasis5 2 3 5 4" xfId="925"/>
    <cellStyle name="60% - Énfasis5 2 3 5 4 2" xfId="3487"/>
    <cellStyle name="60% - Énfasis5 2 3 5 4 3" xfId="4868"/>
    <cellStyle name="60% - Énfasis5 2 3 5 5" xfId="926"/>
    <cellStyle name="60% - Énfasis5 2 3 5 5 2" xfId="3488"/>
    <cellStyle name="60% - Énfasis5 2 3 5 6" xfId="3485"/>
    <cellStyle name="60% - Énfasis5 2 3 5_INST $" xfId="927"/>
    <cellStyle name="60% - Énfasis5 2 3 6" xfId="928"/>
    <cellStyle name="60% - Énfasis5 2 3 6 2" xfId="929"/>
    <cellStyle name="60% - Énfasis5 2 3 6 2 2" xfId="3490"/>
    <cellStyle name="60% - Énfasis5 2 3 6 2 3" xfId="4869"/>
    <cellStyle name="60% - Énfasis5 2 3 6 3" xfId="930"/>
    <cellStyle name="60% - Énfasis5 2 3 6 4" xfId="931"/>
    <cellStyle name="60% - Énfasis5 2 3 6 4 2" xfId="3491"/>
    <cellStyle name="60% - Énfasis5 2 3 6 4 3" xfId="4870"/>
    <cellStyle name="60% - Énfasis5 2 3 6 5" xfId="932"/>
    <cellStyle name="60% - Énfasis5 2 3 6 5 2" xfId="3492"/>
    <cellStyle name="60% - Énfasis5 2 3 6 6" xfId="3489"/>
    <cellStyle name="60% - Énfasis5 2 3 6_INST $" xfId="933"/>
    <cellStyle name="60% - Énfasis5 2 3 7" xfId="934"/>
    <cellStyle name="60% - Énfasis5 2 3 7 2" xfId="3493"/>
    <cellStyle name="60% - Énfasis5 2 3 7 3" xfId="4871"/>
    <cellStyle name="60% - Énfasis5 2 3 8" xfId="935"/>
    <cellStyle name="60% - Énfasis5 2 3 8 2" xfId="3494"/>
    <cellStyle name="60% - Énfasis5 2 3 8 3" xfId="4872"/>
    <cellStyle name="60% - Énfasis5 2 3 9" xfId="936"/>
    <cellStyle name="60% - Énfasis5 2 3 9 2" xfId="3495"/>
    <cellStyle name="60% - Énfasis5 2 3_AVANCE PROTECCIÓN" xfId="937"/>
    <cellStyle name="60% - Énfasis5 2 4" xfId="3482"/>
    <cellStyle name="60% - Énfasis5 2_Listado_web" xfId="938"/>
    <cellStyle name="60% - Énfasis5 3" xfId="939"/>
    <cellStyle name="60% - Énfasis5 3 2" xfId="3496"/>
    <cellStyle name="60% - Énfasis5 4" xfId="940"/>
    <cellStyle name="60% - Énfasis5 4 2" xfId="3497"/>
    <cellStyle name="60% - Énfasis5 5" xfId="941"/>
    <cellStyle name="60% - Énfasis5 5 2" xfId="3498"/>
    <cellStyle name="60% - Énfasis5 6" xfId="942"/>
    <cellStyle name="60% - Énfasis5 6 2" xfId="3499"/>
    <cellStyle name="60% - Énfasis5 7" xfId="943"/>
    <cellStyle name="60% - Énfasis5 7 2" xfId="3500"/>
    <cellStyle name="60% - Énfasis5 8" xfId="944"/>
    <cellStyle name="60% - Énfasis5 8 2" xfId="3501"/>
    <cellStyle name="60% - Énfasis5 9" xfId="945"/>
    <cellStyle name="60% - Énfasis5 9 2" xfId="3502"/>
    <cellStyle name="60% - Énfasis6" xfId="946" builtinId="52" customBuiltin="1"/>
    <cellStyle name="60% - Énfasis6 10" xfId="947"/>
    <cellStyle name="60% - Énfasis6 10 2" xfId="3504"/>
    <cellStyle name="60% - Énfasis6 11" xfId="948"/>
    <cellStyle name="60% - Énfasis6 11 2" xfId="3505"/>
    <cellStyle name="60% - Énfasis6 12" xfId="949"/>
    <cellStyle name="60% - Énfasis6 12 2" xfId="3506"/>
    <cellStyle name="60% - Énfasis6 13" xfId="950"/>
    <cellStyle name="60% - Énfasis6 13 2" xfId="3507"/>
    <cellStyle name="60% - Énfasis6 14" xfId="951"/>
    <cellStyle name="60% - Énfasis6 14 2" xfId="3508"/>
    <cellStyle name="60% - Énfasis6 15" xfId="952"/>
    <cellStyle name="60% - Énfasis6 15 2" xfId="3509"/>
    <cellStyle name="60% - Énfasis6 16" xfId="953"/>
    <cellStyle name="60% - Énfasis6 16 2" xfId="3510"/>
    <cellStyle name="60% - Énfasis6 17" xfId="954"/>
    <cellStyle name="60% - Énfasis6 17 2" xfId="3511"/>
    <cellStyle name="60% - Énfasis6 18" xfId="3503"/>
    <cellStyle name="60% - Énfasis6 2" xfId="955"/>
    <cellStyle name="60% - Énfasis6 2 2" xfId="956"/>
    <cellStyle name="60% - Énfasis6 2 2 2" xfId="3513"/>
    <cellStyle name="60% - Énfasis6 2 3" xfId="957"/>
    <cellStyle name="60% - Énfasis6 2 3 10" xfId="3514"/>
    <cellStyle name="60% - Énfasis6 2 3 2" xfId="958"/>
    <cellStyle name="60% - Énfasis6 2 3 3" xfId="959"/>
    <cellStyle name="60% - Énfasis6 2 3 4" xfId="960"/>
    <cellStyle name="60% - Énfasis6 2 3 5" xfId="961"/>
    <cellStyle name="60% - Énfasis6 2 3 5 2" xfId="962"/>
    <cellStyle name="60% - Énfasis6 2 3 5 2 2" xfId="3516"/>
    <cellStyle name="60% - Énfasis6 2 3 5 2 3" xfId="4873"/>
    <cellStyle name="60% - Énfasis6 2 3 5 3" xfId="963"/>
    <cellStyle name="60% - Énfasis6 2 3 5 4" xfId="964"/>
    <cellStyle name="60% - Énfasis6 2 3 5 4 2" xfId="3517"/>
    <cellStyle name="60% - Énfasis6 2 3 5 4 3" xfId="4874"/>
    <cellStyle name="60% - Énfasis6 2 3 5 5" xfId="965"/>
    <cellStyle name="60% - Énfasis6 2 3 5 5 2" xfId="3518"/>
    <cellStyle name="60% - Énfasis6 2 3 5 6" xfId="3515"/>
    <cellStyle name="60% - Énfasis6 2 3 5_INST $" xfId="966"/>
    <cellStyle name="60% - Énfasis6 2 3 6" xfId="967"/>
    <cellStyle name="60% - Énfasis6 2 3 6 2" xfId="968"/>
    <cellStyle name="60% - Énfasis6 2 3 6 2 2" xfId="3520"/>
    <cellStyle name="60% - Énfasis6 2 3 6 2 3" xfId="4875"/>
    <cellStyle name="60% - Énfasis6 2 3 6 3" xfId="969"/>
    <cellStyle name="60% - Énfasis6 2 3 6 4" xfId="970"/>
    <cellStyle name="60% - Énfasis6 2 3 6 4 2" xfId="3521"/>
    <cellStyle name="60% - Énfasis6 2 3 6 4 3" xfId="4876"/>
    <cellStyle name="60% - Énfasis6 2 3 6 5" xfId="971"/>
    <cellStyle name="60% - Énfasis6 2 3 6 5 2" xfId="3522"/>
    <cellStyle name="60% - Énfasis6 2 3 6 6" xfId="3519"/>
    <cellStyle name="60% - Énfasis6 2 3 6_INST $" xfId="972"/>
    <cellStyle name="60% - Énfasis6 2 3 7" xfId="973"/>
    <cellStyle name="60% - Énfasis6 2 3 7 2" xfId="3523"/>
    <cellStyle name="60% - Énfasis6 2 3 7 3" xfId="4877"/>
    <cellStyle name="60% - Énfasis6 2 3 8" xfId="974"/>
    <cellStyle name="60% - Énfasis6 2 3 8 2" xfId="3524"/>
    <cellStyle name="60% - Énfasis6 2 3 8 3" xfId="4878"/>
    <cellStyle name="60% - Énfasis6 2 3 9" xfId="975"/>
    <cellStyle name="60% - Énfasis6 2 3 9 2" xfId="3525"/>
    <cellStyle name="60% - Énfasis6 2 3_AVANCE PROTECCIÓN" xfId="976"/>
    <cellStyle name="60% - Énfasis6 2 4" xfId="977"/>
    <cellStyle name="60% - Énfasis6 2 4 2" xfId="3526"/>
    <cellStyle name="60% - Énfasis6 2 5" xfId="978"/>
    <cellStyle name="60% - Énfasis6 2 5 2" xfId="3527"/>
    <cellStyle name="60% - Énfasis6 2 6" xfId="979"/>
    <cellStyle name="60% - Énfasis6 2 6 2" xfId="3528"/>
    <cellStyle name="60% - Énfasis6 2 7" xfId="3512"/>
    <cellStyle name="60% - Énfasis6 2_Listado_web" xfId="980"/>
    <cellStyle name="60% - Énfasis6 3" xfId="981"/>
    <cellStyle name="60% - Énfasis6 3 2" xfId="3529"/>
    <cellStyle name="60% - Énfasis6 4" xfId="982"/>
    <cellStyle name="60% - Énfasis6 4 2" xfId="3530"/>
    <cellStyle name="60% - Énfasis6 5" xfId="983"/>
    <cellStyle name="60% - Énfasis6 5 2" xfId="3531"/>
    <cellStyle name="60% - Énfasis6 6" xfId="984"/>
    <cellStyle name="60% - Énfasis6 6 2" xfId="3532"/>
    <cellStyle name="60% - Énfasis6 7" xfId="985"/>
    <cellStyle name="60% - Énfasis6 7 2" xfId="3533"/>
    <cellStyle name="60% - Énfasis6 8" xfId="986"/>
    <cellStyle name="60% - Énfasis6 8 2" xfId="3534"/>
    <cellStyle name="60% - Énfasis6 9" xfId="987"/>
    <cellStyle name="60% - Énfasis6 9 2" xfId="3535"/>
    <cellStyle name="Buena 10" xfId="989"/>
    <cellStyle name="Buena 11" xfId="990"/>
    <cellStyle name="Buena 12" xfId="3536"/>
    <cellStyle name="Buena 2" xfId="991"/>
    <cellStyle name="Buena 2 2" xfId="992"/>
    <cellStyle name="Buena 2 3" xfId="993"/>
    <cellStyle name="Buena 2 3 10" xfId="3537"/>
    <cellStyle name="Buena 2 3 2" xfId="994"/>
    <cellStyle name="Buena 2 3 3" xfId="995"/>
    <cellStyle name="Buena 2 3 4" xfId="996"/>
    <cellStyle name="Buena 2 3 5" xfId="997"/>
    <cellStyle name="Buena 2 3 5 2" xfId="998"/>
    <cellStyle name="Buena 2 3 5 2 2" xfId="3539"/>
    <cellStyle name="Buena 2 3 5 2 3" xfId="4880"/>
    <cellStyle name="Buena 2 3 5 3" xfId="999"/>
    <cellStyle name="Buena 2 3 5 4" xfId="1000"/>
    <cellStyle name="Buena 2 3 5 4 2" xfId="3540"/>
    <cellStyle name="Buena 2 3 5 4 3" xfId="4881"/>
    <cellStyle name="Buena 2 3 5 5" xfId="1001"/>
    <cellStyle name="Buena 2 3 5 5 2" xfId="3541"/>
    <cellStyle name="Buena 2 3 5 6" xfId="3538"/>
    <cellStyle name="Buena 2 3 5_INST $" xfId="1002"/>
    <cellStyle name="Buena 2 3 6" xfId="1003"/>
    <cellStyle name="Buena 2 3 6 2" xfId="1004"/>
    <cellStyle name="Buena 2 3 6 2 2" xfId="3543"/>
    <cellStyle name="Buena 2 3 6 2 3" xfId="4882"/>
    <cellStyle name="Buena 2 3 6 3" xfId="1005"/>
    <cellStyle name="Buena 2 3 6 4" xfId="1006"/>
    <cellStyle name="Buena 2 3 6 4 2" xfId="3544"/>
    <cellStyle name="Buena 2 3 6 4 3" xfId="4883"/>
    <cellStyle name="Buena 2 3 6 5" xfId="1007"/>
    <cellStyle name="Buena 2 3 6 5 2" xfId="3545"/>
    <cellStyle name="Buena 2 3 6 6" xfId="3542"/>
    <cellStyle name="Buena 2 3 6_INST $" xfId="1008"/>
    <cellStyle name="Buena 2 3 7" xfId="1009"/>
    <cellStyle name="Buena 2 3 7 2" xfId="3546"/>
    <cellStyle name="Buena 2 3 7 3" xfId="4884"/>
    <cellStyle name="Buena 2 3 8" xfId="1010"/>
    <cellStyle name="Buena 2 3 8 2" xfId="3547"/>
    <cellStyle name="Buena 2 3 8 3" xfId="4885"/>
    <cellStyle name="Buena 2 3 9" xfId="1011"/>
    <cellStyle name="Buena 2 3 9 2" xfId="3548"/>
    <cellStyle name="Buena 2 3_AVANCE PROTECCIÓN" xfId="1012"/>
    <cellStyle name="Buena 3" xfId="1013"/>
    <cellStyle name="Buena 4" xfId="1014"/>
    <cellStyle name="Buena 5" xfId="1015"/>
    <cellStyle name="Buena 6" xfId="1016"/>
    <cellStyle name="Buena 7" xfId="1017"/>
    <cellStyle name="Buena 8" xfId="1018"/>
    <cellStyle name="Buena 9" xfId="1019"/>
    <cellStyle name="Bueno" xfId="988" builtinId="26" customBuiltin="1"/>
    <cellStyle name="Bueno 2" xfId="4879"/>
    <cellStyle name="Cálculo" xfId="1020" builtinId="22" customBuiltin="1"/>
    <cellStyle name="Cálculo 10" xfId="1021"/>
    <cellStyle name="Cálculo 10 2" xfId="3550"/>
    <cellStyle name="Cálculo 11" xfId="1022"/>
    <cellStyle name="Cálculo 11 2" xfId="3551"/>
    <cellStyle name="Cálculo 12" xfId="3549"/>
    <cellStyle name="Cálculo 2" xfId="1023"/>
    <cellStyle name="Cálculo 2 2" xfId="1024"/>
    <cellStyle name="Cálculo 2 2 2" xfId="3553"/>
    <cellStyle name="Cálculo 2 3" xfId="1025"/>
    <cellStyle name="Cálculo 2 3 10" xfId="3554"/>
    <cellStyle name="Cálculo 2 3 2" xfId="1026"/>
    <cellStyle name="Cálculo 2 3 3" xfId="1027"/>
    <cellStyle name="Cálculo 2 3 4" xfId="1028"/>
    <cellStyle name="Cálculo 2 3 5" xfId="1029"/>
    <cellStyle name="Cálculo 2 3 5 2" xfId="1030"/>
    <cellStyle name="Cálculo 2 3 5 2 2" xfId="3556"/>
    <cellStyle name="Cálculo 2 3 5 2 3" xfId="4886"/>
    <cellStyle name="Cálculo 2 3 5 3" xfId="1031"/>
    <cellStyle name="Cálculo 2 3 5 4" xfId="1032"/>
    <cellStyle name="Cálculo 2 3 5 4 2" xfId="3557"/>
    <cellStyle name="Cálculo 2 3 5 4 3" xfId="4887"/>
    <cellStyle name="Cálculo 2 3 5 5" xfId="1033"/>
    <cellStyle name="Cálculo 2 3 5 5 2" xfId="3558"/>
    <cellStyle name="Cálculo 2 3 5 6" xfId="3555"/>
    <cellStyle name="Cálculo 2 3 5_INST $" xfId="1034"/>
    <cellStyle name="Cálculo 2 3 6" xfId="1035"/>
    <cellStyle name="Cálculo 2 3 6 2" xfId="1036"/>
    <cellStyle name="Cálculo 2 3 6 2 2" xfId="3560"/>
    <cellStyle name="Cálculo 2 3 6 2 3" xfId="4888"/>
    <cellStyle name="Cálculo 2 3 6 3" xfId="1037"/>
    <cellStyle name="Cálculo 2 3 6 4" xfId="1038"/>
    <cellStyle name="Cálculo 2 3 6 4 2" xfId="3561"/>
    <cellStyle name="Cálculo 2 3 6 4 3" xfId="4889"/>
    <cellStyle name="Cálculo 2 3 6 5" xfId="1039"/>
    <cellStyle name="Cálculo 2 3 6 5 2" xfId="3562"/>
    <cellStyle name="Cálculo 2 3 6 6" xfId="3559"/>
    <cellStyle name="Cálculo 2 3 6_INST $" xfId="1040"/>
    <cellStyle name="Cálculo 2 3 7" xfId="1041"/>
    <cellStyle name="Cálculo 2 3 7 2" xfId="3563"/>
    <cellStyle name="Cálculo 2 3 7 3" xfId="4890"/>
    <cellStyle name="Cálculo 2 3 8" xfId="1042"/>
    <cellStyle name="Cálculo 2 3 8 2" xfId="3564"/>
    <cellStyle name="Cálculo 2 3 8 3" xfId="4891"/>
    <cellStyle name="Cálculo 2 3 9" xfId="1043"/>
    <cellStyle name="Cálculo 2 3 9 2" xfId="3565"/>
    <cellStyle name="Cálculo 2 3_AVANCE PROTECCIÓN" xfId="1044"/>
    <cellStyle name="Cálculo 2 4" xfId="3552"/>
    <cellStyle name="Cálculo 2_Listado_web" xfId="1045"/>
    <cellStyle name="Cálculo 3" xfId="1046"/>
    <cellStyle name="Cálculo 3 2" xfId="3566"/>
    <cellStyle name="Cálculo 4" xfId="1047"/>
    <cellStyle name="Cálculo 4 2" xfId="3567"/>
    <cellStyle name="Cálculo 5" xfId="1048"/>
    <cellStyle name="Cálculo 5 2" xfId="3568"/>
    <cellStyle name="Cálculo 6" xfId="1049"/>
    <cellStyle name="Cálculo 6 2" xfId="3569"/>
    <cellStyle name="Cálculo 7" xfId="1050"/>
    <cellStyle name="Cálculo 7 2" xfId="3570"/>
    <cellStyle name="Cálculo 8" xfId="1051"/>
    <cellStyle name="Cálculo 8 2" xfId="3571"/>
    <cellStyle name="Cálculo 9" xfId="1052"/>
    <cellStyle name="Cálculo 9 2" xfId="3572"/>
    <cellStyle name="Celda de comprobación" xfId="1053" builtinId="23" customBuiltin="1"/>
    <cellStyle name="Celda de comprobación 10" xfId="1054"/>
    <cellStyle name="Celda de comprobación 10 2" xfId="3574"/>
    <cellStyle name="Celda de comprobación 11" xfId="1055"/>
    <cellStyle name="Celda de comprobación 11 2" xfId="3575"/>
    <cellStyle name="Celda de comprobación 12" xfId="3573"/>
    <cellStyle name="Celda de comprobación 2" xfId="1056"/>
    <cellStyle name="Celda de comprobación 2 2" xfId="1057"/>
    <cellStyle name="Celda de comprobación 2 2 2" xfId="3577"/>
    <cellStyle name="Celda de comprobación 2 3" xfId="1058"/>
    <cellStyle name="Celda de comprobación 2 3 10" xfId="3578"/>
    <cellStyle name="Celda de comprobación 2 3 2" xfId="1059"/>
    <cellStyle name="Celda de comprobación 2 3 3" xfId="1060"/>
    <cellStyle name="Celda de comprobación 2 3 4" xfId="1061"/>
    <cellStyle name="Celda de comprobación 2 3 5" xfId="1062"/>
    <cellStyle name="Celda de comprobación 2 3 5 2" xfId="1063"/>
    <cellStyle name="Celda de comprobación 2 3 5 2 2" xfId="3580"/>
    <cellStyle name="Celda de comprobación 2 3 5 2 3" xfId="4892"/>
    <cellStyle name="Celda de comprobación 2 3 5 3" xfId="1064"/>
    <cellStyle name="Celda de comprobación 2 3 5 4" xfId="1065"/>
    <cellStyle name="Celda de comprobación 2 3 5 4 2" xfId="3581"/>
    <cellStyle name="Celda de comprobación 2 3 5 4 3" xfId="4893"/>
    <cellStyle name="Celda de comprobación 2 3 5 5" xfId="1066"/>
    <cellStyle name="Celda de comprobación 2 3 5 5 2" xfId="3582"/>
    <cellStyle name="Celda de comprobación 2 3 5 6" xfId="3579"/>
    <cellStyle name="Celda de comprobación 2 3 5_INST $" xfId="1067"/>
    <cellStyle name="Celda de comprobación 2 3 6" xfId="1068"/>
    <cellStyle name="Celda de comprobación 2 3 6 2" xfId="1069"/>
    <cellStyle name="Celda de comprobación 2 3 6 2 2" xfId="3584"/>
    <cellStyle name="Celda de comprobación 2 3 6 2 3" xfId="4894"/>
    <cellStyle name="Celda de comprobación 2 3 6 3" xfId="1070"/>
    <cellStyle name="Celda de comprobación 2 3 6 4" xfId="1071"/>
    <cellStyle name="Celda de comprobación 2 3 6 4 2" xfId="3585"/>
    <cellStyle name="Celda de comprobación 2 3 6 4 3" xfId="4895"/>
    <cellStyle name="Celda de comprobación 2 3 6 5" xfId="1072"/>
    <cellStyle name="Celda de comprobación 2 3 6 5 2" xfId="3586"/>
    <cellStyle name="Celda de comprobación 2 3 6 6" xfId="3583"/>
    <cellStyle name="Celda de comprobación 2 3 6_INST $" xfId="1073"/>
    <cellStyle name="Celda de comprobación 2 3 7" xfId="1074"/>
    <cellStyle name="Celda de comprobación 2 3 7 2" xfId="3587"/>
    <cellStyle name="Celda de comprobación 2 3 7 3" xfId="4896"/>
    <cellStyle name="Celda de comprobación 2 3 8" xfId="1075"/>
    <cellStyle name="Celda de comprobación 2 3 8 2" xfId="3588"/>
    <cellStyle name="Celda de comprobación 2 3 8 3" xfId="4897"/>
    <cellStyle name="Celda de comprobación 2 3 9" xfId="1076"/>
    <cellStyle name="Celda de comprobación 2 3 9 2" xfId="3589"/>
    <cellStyle name="Celda de comprobación 2 3_AVANCE PROTECCIÓN" xfId="1077"/>
    <cellStyle name="Celda de comprobación 2 4" xfId="3576"/>
    <cellStyle name="Celda de comprobación 2_Listado_web" xfId="1078"/>
    <cellStyle name="Celda de comprobación 3" xfId="1079"/>
    <cellStyle name="Celda de comprobación 3 2" xfId="3590"/>
    <cellStyle name="Celda de comprobación 4" xfId="1080"/>
    <cellStyle name="Celda de comprobación 4 2" xfId="3591"/>
    <cellStyle name="Celda de comprobación 5" xfId="1081"/>
    <cellStyle name="Celda de comprobación 5 2" xfId="3592"/>
    <cellStyle name="Celda de comprobación 6" xfId="1082"/>
    <cellStyle name="Celda de comprobación 6 2" xfId="3593"/>
    <cellStyle name="Celda de comprobación 7" xfId="1083"/>
    <cellStyle name="Celda de comprobación 7 2" xfId="3594"/>
    <cellStyle name="Celda de comprobación 8" xfId="1084"/>
    <cellStyle name="Celda de comprobación 8 2" xfId="3595"/>
    <cellStyle name="Celda de comprobación 9" xfId="1085"/>
    <cellStyle name="Celda de comprobación 9 2" xfId="3596"/>
    <cellStyle name="Celda vinculada" xfId="1086" builtinId="24" customBuiltin="1"/>
    <cellStyle name="Celda vinculada 10" xfId="1087"/>
    <cellStyle name="Celda vinculada 10 2" xfId="3598"/>
    <cellStyle name="Celda vinculada 11" xfId="1088"/>
    <cellStyle name="Celda vinculada 11 2" xfId="3599"/>
    <cellStyle name="Celda vinculada 12" xfId="3597"/>
    <cellStyle name="Celda vinculada 2" xfId="1089"/>
    <cellStyle name="Celda vinculada 2 2" xfId="1090"/>
    <cellStyle name="Celda vinculada 2 2 2" xfId="3601"/>
    <cellStyle name="Celda vinculada 2 3" xfId="1091"/>
    <cellStyle name="Celda vinculada 2 3 10" xfId="3602"/>
    <cellStyle name="Celda vinculada 2 3 2" xfId="1092"/>
    <cellStyle name="Celda vinculada 2 3 3" xfId="1093"/>
    <cellStyle name="Celda vinculada 2 3 4" xfId="1094"/>
    <cellStyle name="Celda vinculada 2 3 5" xfId="1095"/>
    <cellStyle name="Celda vinculada 2 3 5 2" xfId="1096"/>
    <cellStyle name="Celda vinculada 2 3 5 2 2" xfId="3604"/>
    <cellStyle name="Celda vinculada 2 3 5 2 3" xfId="4898"/>
    <cellStyle name="Celda vinculada 2 3 5 3" xfId="1097"/>
    <cellStyle name="Celda vinculada 2 3 5 4" xfId="1098"/>
    <cellStyle name="Celda vinculada 2 3 5 4 2" xfId="3605"/>
    <cellStyle name="Celda vinculada 2 3 5 4 3" xfId="4899"/>
    <cellStyle name="Celda vinculada 2 3 5 5" xfId="1099"/>
    <cellStyle name="Celda vinculada 2 3 5 5 2" xfId="3606"/>
    <cellStyle name="Celda vinculada 2 3 5 6" xfId="3603"/>
    <cellStyle name="Celda vinculada 2 3 5_INST $" xfId="1100"/>
    <cellStyle name="Celda vinculada 2 3 6" xfId="1101"/>
    <cellStyle name="Celda vinculada 2 3 6 2" xfId="1102"/>
    <cellStyle name="Celda vinculada 2 3 6 2 2" xfId="3608"/>
    <cellStyle name="Celda vinculada 2 3 6 2 3" xfId="4900"/>
    <cellStyle name="Celda vinculada 2 3 6 3" xfId="1103"/>
    <cellStyle name="Celda vinculada 2 3 6 4" xfId="1104"/>
    <cellStyle name="Celda vinculada 2 3 6 4 2" xfId="3609"/>
    <cellStyle name="Celda vinculada 2 3 6 4 3" xfId="4901"/>
    <cellStyle name="Celda vinculada 2 3 6 5" xfId="1105"/>
    <cellStyle name="Celda vinculada 2 3 6 5 2" xfId="3610"/>
    <cellStyle name="Celda vinculada 2 3 6 6" xfId="3607"/>
    <cellStyle name="Celda vinculada 2 3 6_INST $" xfId="1106"/>
    <cellStyle name="Celda vinculada 2 3 7" xfId="1107"/>
    <cellStyle name="Celda vinculada 2 3 7 2" xfId="3611"/>
    <cellStyle name="Celda vinculada 2 3 7 3" xfId="4902"/>
    <cellStyle name="Celda vinculada 2 3 8" xfId="1108"/>
    <cellStyle name="Celda vinculada 2 3 8 2" xfId="3612"/>
    <cellStyle name="Celda vinculada 2 3 8 3" xfId="4903"/>
    <cellStyle name="Celda vinculada 2 3 9" xfId="1109"/>
    <cellStyle name="Celda vinculada 2 3 9 2" xfId="3613"/>
    <cellStyle name="Celda vinculada 2 3_AVANCE PROTECCIÓN" xfId="1110"/>
    <cellStyle name="Celda vinculada 2 4" xfId="3600"/>
    <cellStyle name="Celda vinculada 2_Listado_web" xfId="1111"/>
    <cellStyle name="Celda vinculada 3" xfId="1112"/>
    <cellStyle name="Celda vinculada 3 2" xfId="3614"/>
    <cellStyle name="Celda vinculada 4" xfId="1113"/>
    <cellStyle name="Celda vinculada 4 2" xfId="3615"/>
    <cellStyle name="Celda vinculada 5" xfId="1114"/>
    <cellStyle name="Celda vinculada 5 2" xfId="3616"/>
    <cellStyle name="Celda vinculada 6" xfId="1115"/>
    <cellStyle name="Celda vinculada 6 2" xfId="3617"/>
    <cellStyle name="Celda vinculada 7" xfId="1116"/>
    <cellStyle name="Celda vinculada 7 2" xfId="3618"/>
    <cellStyle name="Celda vinculada 8" xfId="1117"/>
    <cellStyle name="Celda vinculada 8 2" xfId="3619"/>
    <cellStyle name="Celda vinculada 9" xfId="1118"/>
    <cellStyle name="Celda vinculada 9 2" xfId="3620"/>
    <cellStyle name="Diseño" xfId="1119"/>
    <cellStyle name="Diseño 2" xfId="4905"/>
    <cellStyle name="Encabezado 1" xfId="3012" builtinId="16" customBuiltin="1"/>
    <cellStyle name="Encabezado 1 2" xfId="5793"/>
    <cellStyle name="Encabezado 4" xfId="1120" builtinId="19" customBuiltin="1"/>
    <cellStyle name="Encabezado 4 10" xfId="1121"/>
    <cellStyle name="Encabezado 4 10 2" xfId="3622"/>
    <cellStyle name="Encabezado 4 11" xfId="1122"/>
    <cellStyle name="Encabezado 4 11 2" xfId="3623"/>
    <cellStyle name="Encabezado 4 12" xfId="3621"/>
    <cellStyle name="Encabezado 4 2" xfId="1123"/>
    <cellStyle name="Encabezado 4 2 2" xfId="1124"/>
    <cellStyle name="Encabezado 4 2 2 2" xfId="3625"/>
    <cellStyle name="Encabezado 4 2 3" xfId="1125"/>
    <cellStyle name="Encabezado 4 2 3 10" xfId="3626"/>
    <cellStyle name="Encabezado 4 2 3 2" xfId="1126"/>
    <cellStyle name="Encabezado 4 2 3 3" xfId="1127"/>
    <cellStyle name="Encabezado 4 2 3 4" xfId="1128"/>
    <cellStyle name="Encabezado 4 2 3 5" xfId="1129"/>
    <cellStyle name="Encabezado 4 2 3 5 2" xfId="1130"/>
    <cellStyle name="Encabezado 4 2 3 5 2 2" xfId="3628"/>
    <cellStyle name="Encabezado 4 2 3 5 2 3" xfId="4906"/>
    <cellStyle name="Encabezado 4 2 3 5 3" xfId="1131"/>
    <cellStyle name="Encabezado 4 2 3 5 4" xfId="1132"/>
    <cellStyle name="Encabezado 4 2 3 5 4 2" xfId="3629"/>
    <cellStyle name="Encabezado 4 2 3 5 4 3" xfId="4907"/>
    <cellStyle name="Encabezado 4 2 3 5 5" xfId="1133"/>
    <cellStyle name="Encabezado 4 2 3 5 5 2" xfId="3630"/>
    <cellStyle name="Encabezado 4 2 3 5 6" xfId="3627"/>
    <cellStyle name="Encabezado 4 2 3 5_INST $" xfId="1134"/>
    <cellStyle name="Encabezado 4 2 3 6" xfId="1135"/>
    <cellStyle name="Encabezado 4 2 3 6 2" xfId="1136"/>
    <cellStyle name="Encabezado 4 2 3 6 2 2" xfId="3632"/>
    <cellStyle name="Encabezado 4 2 3 6 2 3" xfId="4908"/>
    <cellStyle name="Encabezado 4 2 3 6 3" xfId="1137"/>
    <cellStyle name="Encabezado 4 2 3 6 4" xfId="1138"/>
    <cellStyle name="Encabezado 4 2 3 6 4 2" xfId="3633"/>
    <cellStyle name="Encabezado 4 2 3 6 4 3" xfId="4909"/>
    <cellStyle name="Encabezado 4 2 3 6 5" xfId="1139"/>
    <cellStyle name="Encabezado 4 2 3 6 5 2" xfId="3634"/>
    <cellStyle name="Encabezado 4 2 3 6 6" xfId="3631"/>
    <cellStyle name="Encabezado 4 2 3 6_INST $" xfId="1140"/>
    <cellStyle name="Encabezado 4 2 3 7" xfId="1141"/>
    <cellStyle name="Encabezado 4 2 3 7 2" xfId="3635"/>
    <cellStyle name="Encabezado 4 2 3 7 3" xfId="4910"/>
    <cellStyle name="Encabezado 4 2 3 8" xfId="1142"/>
    <cellStyle name="Encabezado 4 2 3 8 2" xfId="3636"/>
    <cellStyle name="Encabezado 4 2 3 8 3" xfId="4911"/>
    <cellStyle name="Encabezado 4 2 3 9" xfId="1143"/>
    <cellStyle name="Encabezado 4 2 3 9 2" xfId="3637"/>
    <cellStyle name="Encabezado 4 2 3_AVANCE PROTECCIÓN" xfId="1144"/>
    <cellStyle name="Encabezado 4 2 4" xfId="3624"/>
    <cellStyle name="Encabezado 4 2_Listado_web" xfId="1145"/>
    <cellStyle name="Encabezado 4 3" xfId="1146"/>
    <cellStyle name="Encabezado 4 3 2" xfId="3638"/>
    <cellStyle name="Encabezado 4 4" xfId="1147"/>
    <cellStyle name="Encabezado 4 4 2" xfId="3639"/>
    <cellStyle name="Encabezado 4 5" xfId="1148"/>
    <cellStyle name="Encabezado 4 5 2" xfId="3640"/>
    <cellStyle name="Encabezado 4 6" xfId="1149"/>
    <cellStyle name="Encabezado 4 6 2" xfId="3641"/>
    <cellStyle name="Encabezado 4 7" xfId="1150"/>
    <cellStyle name="Encabezado 4 7 2" xfId="3642"/>
    <cellStyle name="Encabezado 4 8" xfId="1151"/>
    <cellStyle name="Encabezado 4 8 2" xfId="3643"/>
    <cellStyle name="Encabezado 4 9" xfId="1152"/>
    <cellStyle name="Encabezado 4 9 2" xfId="3644"/>
    <cellStyle name="Énfasis1" xfId="1153" builtinId="29" customBuiltin="1"/>
    <cellStyle name="Énfasis1 10" xfId="1154"/>
    <cellStyle name="Énfasis1 10 2" xfId="3646"/>
    <cellStyle name="Énfasis1 11" xfId="1155"/>
    <cellStyle name="Énfasis1 11 2" xfId="3647"/>
    <cellStyle name="Énfasis1 12" xfId="3645"/>
    <cellStyle name="Énfasis1 2" xfId="1156"/>
    <cellStyle name="Énfasis1 2 2" xfId="1157"/>
    <cellStyle name="Énfasis1 2 2 2" xfId="3649"/>
    <cellStyle name="Énfasis1 2 3" xfId="1158"/>
    <cellStyle name="Énfasis1 2 3 10" xfId="3650"/>
    <cellStyle name="Énfasis1 2 3 2" xfId="1159"/>
    <cellStyle name="Énfasis1 2 3 3" xfId="1160"/>
    <cellStyle name="Énfasis1 2 3 4" xfId="1161"/>
    <cellStyle name="Énfasis1 2 3 5" xfId="1162"/>
    <cellStyle name="Énfasis1 2 3 5 2" xfId="1163"/>
    <cellStyle name="Énfasis1 2 3 5 2 2" xfId="3652"/>
    <cellStyle name="Énfasis1 2 3 5 2 3" xfId="4912"/>
    <cellStyle name="Énfasis1 2 3 5 3" xfId="1164"/>
    <cellStyle name="Énfasis1 2 3 5 4" xfId="1165"/>
    <cellStyle name="Énfasis1 2 3 5 4 2" xfId="3653"/>
    <cellStyle name="Énfasis1 2 3 5 4 3" xfId="4913"/>
    <cellStyle name="Énfasis1 2 3 5 5" xfId="1166"/>
    <cellStyle name="Énfasis1 2 3 5 5 2" xfId="3654"/>
    <cellStyle name="Énfasis1 2 3 5 6" xfId="3651"/>
    <cellStyle name="Énfasis1 2 3 5_INST $" xfId="1167"/>
    <cellStyle name="Énfasis1 2 3 6" xfId="1168"/>
    <cellStyle name="Énfasis1 2 3 6 2" xfId="1169"/>
    <cellStyle name="Énfasis1 2 3 6 2 2" xfId="3656"/>
    <cellStyle name="Énfasis1 2 3 6 2 3" xfId="4914"/>
    <cellStyle name="Énfasis1 2 3 6 3" xfId="1170"/>
    <cellStyle name="Énfasis1 2 3 6 4" xfId="1171"/>
    <cellStyle name="Énfasis1 2 3 6 4 2" xfId="3657"/>
    <cellStyle name="Énfasis1 2 3 6 4 3" xfId="4915"/>
    <cellStyle name="Énfasis1 2 3 6 5" xfId="1172"/>
    <cellStyle name="Énfasis1 2 3 6 5 2" xfId="3658"/>
    <cellStyle name="Énfasis1 2 3 6 6" xfId="3655"/>
    <cellStyle name="Énfasis1 2 3 6_INST $" xfId="1173"/>
    <cellStyle name="Énfasis1 2 3 7" xfId="1174"/>
    <cellStyle name="Énfasis1 2 3 7 2" xfId="3659"/>
    <cellStyle name="Énfasis1 2 3 7 3" xfId="4916"/>
    <cellStyle name="Énfasis1 2 3 8" xfId="1175"/>
    <cellStyle name="Énfasis1 2 3 8 2" xfId="3660"/>
    <cellStyle name="Énfasis1 2 3 8 3" xfId="4917"/>
    <cellStyle name="Énfasis1 2 3 9" xfId="1176"/>
    <cellStyle name="Énfasis1 2 3 9 2" xfId="3661"/>
    <cellStyle name="Énfasis1 2 3_AVANCE PROTECCIÓN" xfId="1177"/>
    <cellStyle name="Énfasis1 2 4" xfId="3648"/>
    <cellStyle name="Énfasis1 2_Listado_web" xfId="1178"/>
    <cellStyle name="Énfasis1 3" xfId="1179"/>
    <cellStyle name="Énfasis1 3 2" xfId="3662"/>
    <cellStyle name="Énfasis1 4" xfId="1180"/>
    <cellStyle name="Énfasis1 4 2" xfId="3663"/>
    <cellStyle name="Énfasis1 5" xfId="1181"/>
    <cellStyle name="Énfasis1 5 2" xfId="3664"/>
    <cellStyle name="Énfasis1 6" xfId="1182"/>
    <cellStyle name="Énfasis1 6 2" xfId="3665"/>
    <cellStyle name="Énfasis1 7" xfId="1183"/>
    <cellStyle name="Énfasis1 7 2" xfId="3666"/>
    <cellStyle name="Énfasis1 8" xfId="1184"/>
    <cellStyle name="Énfasis1 8 2" xfId="3667"/>
    <cellStyle name="Énfasis1 9" xfId="1185"/>
    <cellStyle name="Énfasis1 9 2" xfId="3668"/>
    <cellStyle name="Énfasis2" xfId="1186" builtinId="33" customBuiltin="1"/>
    <cellStyle name="Énfasis2 10" xfId="1187"/>
    <cellStyle name="Énfasis2 10 2" xfId="3670"/>
    <cellStyle name="Énfasis2 11" xfId="1188"/>
    <cellStyle name="Énfasis2 11 2" xfId="3671"/>
    <cellStyle name="Énfasis2 12" xfId="3669"/>
    <cellStyle name="Énfasis2 2" xfId="1189"/>
    <cellStyle name="Énfasis2 2 2" xfId="1190"/>
    <cellStyle name="Énfasis2 2 2 2" xfId="3673"/>
    <cellStyle name="Énfasis2 2 3" xfId="1191"/>
    <cellStyle name="Énfasis2 2 3 10" xfId="3674"/>
    <cellStyle name="Énfasis2 2 3 2" xfId="1192"/>
    <cellStyle name="Énfasis2 2 3 3" xfId="1193"/>
    <cellStyle name="Énfasis2 2 3 4" xfId="1194"/>
    <cellStyle name="Énfasis2 2 3 5" xfId="1195"/>
    <cellStyle name="Énfasis2 2 3 5 2" xfId="1196"/>
    <cellStyle name="Énfasis2 2 3 5 2 2" xfId="3676"/>
    <cellStyle name="Énfasis2 2 3 5 2 3" xfId="4919"/>
    <cellStyle name="Énfasis2 2 3 5 3" xfId="1197"/>
    <cellStyle name="Énfasis2 2 3 5 4" xfId="1198"/>
    <cellStyle name="Énfasis2 2 3 5 4 2" xfId="3677"/>
    <cellStyle name="Énfasis2 2 3 5 4 3" xfId="4920"/>
    <cellStyle name="Énfasis2 2 3 5 5" xfId="1199"/>
    <cellStyle name="Énfasis2 2 3 5 5 2" xfId="3678"/>
    <cellStyle name="Énfasis2 2 3 5 6" xfId="3675"/>
    <cellStyle name="Énfasis2 2 3 5_INST $" xfId="1200"/>
    <cellStyle name="Énfasis2 2 3 6" xfId="1201"/>
    <cellStyle name="Énfasis2 2 3 6 2" xfId="1202"/>
    <cellStyle name="Énfasis2 2 3 6 2 2" xfId="3680"/>
    <cellStyle name="Énfasis2 2 3 6 2 3" xfId="4921"/>
    <cellStyle name="Énfasis2 2 3 6 3" xfId="1203"/>
    <cellStyle name="Énfasis2 2 3 6 4" xfId="1204"/>
    <cellStyle name="Énfasis2 2 3 6 4 2" xfId="3681"/>
    <cellStyle name="Énfasis2 2 3 6 4 3" xfId="4922"/>
    <cellStyle name="Énfasis2 2 3 6 5" xfId="1205"/>
    <cellStyle name="Énfasis2 2 3 6 5 2" xfId="3682"/>
    <cellStyle name="Énfasis2 2 3 6 6" xfId="3679"/>
    <cellStyle name="Énfasis2 2 3 6_INST $" xfId="1206"/>
    <cellStyle name="Énfasis2 2 3 7" xfId="1207"/>
    <cellStyle name="Énfasis2 2 3 7 2" xfId="3683"/>
    <cellStyle name="Énfasis2 2 3 7 3" xfId="4923"/>
    <cellStyle name="Énfasis2 2 3 8" xfId="1208"/>
    <cellStyle name="Énfasis2 2 3 8 2" xfId="3684"/>
    <cellStyle name="Énfasis2 2 3 8 3" xfId="4924"/>
    <cellStyle name="Énfasis2 2 3 9" xfId="1209"/>
    <cellStyle name="Énfasis2 2 3 9 2" xfId="3685"/>
    <cellStyle name="Énfasis2 2 3_AVANCE PROTECCIÓN" xfId="1210"/>
    <cellStyle name="Énfasis2 2 4" xfId="3672"/>
    <cellStyle name="Énfasis2 2_Listado_web" xfId="1211"/>
    <cellStyle name="Énfasis2 3" xfId="1212"/>
    <cellStyle name="Énfasis2 3 2" xfId="3686"/>
    <cellStyle name="Énfasis2 4" xfId="1213"/>
    <cellStyle name="Énfasis2 4 2" xfId="3687"/>
    <cellStyle name="Énfasis2 5" xfId="1214"/>
    <cellStyle name="Énfasis2 5 2" xfId="3688"/>
    <cellStyle name="Énfasis2 6" xfId="1215"/>
    <cellStyle name="Énfasis2 6 2" xfId="3689"/>
    <cellStyle name="Énfasis2 7" xfId="1216"/>
    <cellStyle name="Énfasis2 7 2" xfId="3690"/>
    <cellStyle name="Énfasis2 8" xfId="1217"/>
    <cellStyle name="Énfasis2 8 2" xfId="3691"/>
    <cellStyle name="Énfasis2 9" xfId="1218"/>
    <cellStyle name="Énfasis2 9 2" xfId="3692"/>
    <cellStyle name="Énfasis3" xfId="1219" builtinId="37" customBuiltin="1"/>
    <cellStyle name="Énfasis3 10" xfId="1220"/>
    <cellStyle name="Énfasis3 10 2" xfId="3694"/>
    <cellStyle name="Énfasis3 11" xfId="1221"/>
    <cellStyle name="Énfasis3 11 2" xfId="3695"/>
    <cellStyle name="Énfasis3 12" xfId="3693"/>
    <cellStyle name="Énfasis3 2" xfId="1222"/>
    <cellStyle name="Énfasis3 2 2" xfId="1223"/>
    <cellStyle name="Énfasis3 2 2 2" xfId="3697"/>
    <cellStyle name="Énfasis3 2 3" xfId="1224"/>
    <cellStyle name="Énfasis3 2 3 10" xfId="3698"/>
    <cellStyle name="Énfasis3 2 3 2" xfId="1225"/>
    <cellStyle name="Énfasis3 2 3 3" xfId="1226"/>
    <cellStyle name="Énfasis3 2 3 4" xfId="1227"/>
    <cellStyle name="Énfasis3 2 3 5" xfId="1228"/>
    <cellStyle name="Énfasis3 2 3 5 2" xfId="1229"/>
    <cellStyle name="Énfasis3 2 3 5 2 2" xfId="3700"/>
    <cellStyle name="Énfasis3 2 3 5 2 3" xfId="4925"/>
    <cellStyle name="Énfasis3 2 3 5 3" xfId="1230"/>
    <cellStyle name="Énfasis3 2 3 5 4" xfId="1231"/>
    <cellStyle name="Énfasis3 2 3 5 4 2" xfId="3701"/>
    <cellStyle name="Énfasis3 2 3 5 4 3" xfId="4926"/>
    <cellStyle name="Énfasis3 2 3 5 5" xfId="1232"/>
    <cellStyle name="Énfasis3 2 3 5 5 2" xfId="3702"/>
    <cellStyle name="Énfasis3 2 3 5 6" xfId="3699"/>
    <cellStyle name="Énfasis3 2 3 5_INST $" xfId="1233"/>
    <cellStyle name="Énfasis3 2 3 6" xfId="1234"/>
    <cellStyle name="Énfasis3 2 3 6 2" xfId="1235"/>
    <cellStyle name="Énfasis3 2 3 6 2 2" xfId="3704"/>
    <cellStyle name="Énfasis3 2 3 6 2 3" xfId="4927"/>
    <cellStyle name="Énfasis3 2 3 6 3" xfId="1236"/>
    <cellStyle name="Énfasis3 2 3 6 4" xfId="1237"/>
    <cellStyle name="Énfasis3 2 3 6 4 2" xfId="3705"/>
    <cellStyle name="Énfasis3 2 3 6 4 3" xfId="4928"/>
    <cellStyle name="Énfasis3 2 3 6 5" xfId="1238"/>
    <cellStyle name="Énfasis3 2 3 6 5 2" xfId="3706"/>
    <cellStyle name="Énfasis3 2 3 6 6" xfId="3703"/>
    <cellStyle name="Énfasis3 2 3 6_INST $" xfId="1239"/>
    <cellStyle name="Énfasis3 2 3 7" xfId="1240"/>
    <cellStyle name="Énfasis3 2 3 7 2" xfId="3707"/>
    <cellStyle name="Énfasis3 2 3 7 3" xfId="4929"/>
    <cellStyle name="Énfasis3 2 3 8" xfId="1241"/>
    <cellStyle name="Énfasis3 2 3 8 2" xfId="3708"/>
    <cellStyle name="Énfasis3 2 3 8 3" xfId="4930"/>
    <cellStyle name="Énfasis3 2 3 9" xfId="1242"/>
    <cellStyle name="Énfasis3 2 3 9 2" xfId="3709"/>
    <cellStyle name="Énfasis3 2 3_AVANCE PROTECCIÓN" xfId="1243"/>
    <cellStyle name="Énfasis3 2 4" xfId="3696"/>
    <cellStyle name="Énfasis3 2_Listado_web" xfId="1244"/>
    <cellStyle name="Énfasis3 3" xfId="1245"/>
    <cellStyle name="Énfasis3 3 2" xfId="3710"/>
    <cellStyle name="Énfasis3 4" xfId="1246"/>
    <cellStyle name="Énfasis3 4 2" xfId="3711"/>
    <cellStyle name="Énfasis3 5" xfId="1247"/>
    <cellStyle name="Énfasis3 5 2" xfId="3712"/>
    <cellStyle name="Énfasis3 6" xfId="1248"/>
    <cellStyle name="Énfasis3 6 2" xfId="3713"/>
    <cellStyle name="Énfasis3 7" xfId="1249"/>
    <cellStyle name="Énfasis3 7 2" xfId="3714"/>
    <cellStyle name="Énfasis3 8" xfId="1250"/>
    <cellStyle name="Énfasis3 8 2" xfId="3715"/>
    <cellStyle name="Énfasis3 9" xfId="1251"/>
    <cellStyle name="Énfasis3 9 2" xfId="3716"/>
    <cellStyle name="Énfasis4" xfId="1252" builtinId="41" customBuiltin="1"/>
    <cellStyle name="Énfasis4 10" xfId="1253"/>
    <cellStyle name="Énfasis4 10 2" xfId="3718"/>
    <cellStyle name="Énfasis4 11" xfId="1254"/>
    <cellStyle name="Énfasis4 11 2" xfId="3719"/>
    <cellStyle name="Énfasis4 12" xfId="3717"/>
    <cellStyle name="Énfasis4 2" xfId="1255"/>
    <cellStyle name="Énfasis4 2 2" xfId="1256"/>
    <cellStyle name="Énfasis4 2 2 2" xfId="3721"/>
    <cellStyle name="Énfasis4 2 3" xfId="1257"/>
    <cellStyle name="Énfasis4 2 3 10" xfId="3722"/>
    <cellStyle name="Énfasis4 2 3 2" xfId="1258"/>
    <cellStyle name="Énfasis4 2 3 3" xfId="1259"/>
    <cellStyle name="Énfasis4 2 3 4" xfId="1260"/>
    <cellStyle name="Énfasis4 2 3 5" xfId="1261"/>
    <cellStyle name="Énfasis4 2 3 5 2" xfId="1262"/>
    <cellStyle name="Énfasis4 2 3 5 2 2" xfId="3724"/>
    <cellStyle name="Énfasis4 2 3 5 2 3" xfId="4932"/>
    <cellStyle name="Énfasis4 2 3 5 3" xfId="1263"/>
    <cellStyle name="Énfasis4 2 3 5 4" xfId="1264"/>
    <cellStyle name="Énfasis4 2 3 5 4 2" xfId="3725"/>
    <cellStyle name="Énfasis4 2 3 5 4 3" xfId="4933"/>
    <cellStyle name="Énfasis4 2 3 5 5" xfId="1265"/>
    <cellStyle name="Énfasis4 2 3 5 5 2" xfId="3726"/>
    <cellStyle name="Énfasis4 2 3 5 6" xfId="3723"/>
    <cellStyle name="Énfasis4 2 3 5_INST $" xfId="1266"/>
    <cellStyle name="Énfasis4 2 3 6" xfId="1267"/>
    <cellStyle name="Énfasis4 2 3 6 2" xfId="1268"/>
    <cellStyle name="Énfasis4 2 3 6 2 2" xfId="3728"/>
    <cellStyle name="Énfasis4 2 3 6 2 3" xfId="4934"/>
    <cellStyle name="Énfasis4 2 3 6 3" xfId="1269"/>
    <cellStyle name="Énfasis4 2 3 6 4" xfId="1270"/>
    <cellStyle name="Énfasis4 2 3 6 4 2" xfId="3729"/>
    <cellStyle name="Énfasis4 2 3 6 4 3" xfId="4935"/>
    <cellStyle name="Énfasis4 2 3 6 5" xfId="1271"/>
    <cellStyle name="Énfasis4 2 3 6 5 2" xfId="3730"/>
    <cellStyle name="Énfasis4 2 3 6 6" xfId="3727"/>
    <cellStyle name="Énfasis4 2 3 6_INST $" xfId="1272"/>
    <cellStyle name="Énfasis4 2 3 7" xfId="1273"/>
    <cellStyle name="Énfasis4 2 3 7 2" xfId="3731"/>
    <cellStyle name="Énfasis4 2 3 7 3" xfId="4936"/>
    <cellStyle name="Énfasis4 2 3 8" xfId="1274"/>
    <cellStyle name="Énfasis4 2 3 8 2" xfId="3732"/>
    <cellStyle name="Énfasis4 2 3 8 3" xfId="4937"/>
    <cellStyle name="Énfasis4 2 3 9" xfId="1275"/>
    <cellStyle name="Énfasis4 2 3 9 2" xfId="3733"/>
    <cellStyle name="Énfasis4 2 3_AVANCE PROTECCIÓN" xfId="1276"/>
    <cellStyle name="Énfasis4 2 4" xfId="3720"/>
    <cellStyle name="Énfasis4 2_Listado_web" xfId="1277"/>
    <cellStyle name="Énfasis4 3" xfId="1278"/>
    <cellStyle name="Énfasis4 3 2" xfId="3734"/>
    <cellStyle name="Énfasis4 4" xfId="1279"/>
    <cellStyle name="Énfasis4 4 2" xfId="3735"/>
    <cellStyle name="Énfasis4 5" xfId="1280"/>
    <cellStyle name="Énfasis4 5 2" xfId="3736"/>
    <cellStyle name="Énfasis4 6" xfId="1281"/>
    <cellStyle name="Énfasis4 6 2" xfId="3737"/>
    <cellStyle name="Énfasis4 7" xfId="1282"/>
    <cellStyle name="Énfasis4 7 2" xfId="3738"/>
    <cellStyle name="Énfasis4 8" xfId="1283"/>
    <cellStyle name="Énfasis4 8 2" xfId="3739"/>
    <cellStyle name="Énfasis4 9" xfId="1284"/>
    <cellStyle name="Énfasis4 9 2" xfId="3740"/>
    <cellStyle name="Énfasis5" xfId="1285" builtinId="45" customBuiltin="1"/>
    <cellStyle name="Énfasis5 10" xfId="1286"/>
    <cellStyle name="Énfasis5 10 2" xfId="3742"/>
    <cellStyle name="Énfasis5 11" xfId="1287"/>
    <cellStyle name="Énfasis5 11 2" xfId="3743"/>
    <cellStyle name="Énfasis5 12" xfId="3741"/>
    <cellStyle name="Énfasis5 2" xfId="1288"/>
    <cellStyle name="Énfasis5 2 2" xfId="1289"/>
    <cellStyle name="Énfasis5 2 2 2" xfId="3745"/>
    <cellStyle name="Énfasis5 2 3" xfId="1290"/>
    <cellStyle name="Énfasis5 2 3 10" xfId="3746"/>
    <cellStyle name="Énfasis5 2 3 2" xfId="1291"/>
    <cellStyle name="Énfasis5 2 3 3" xfId="1292"/>
    <cellStyle name="Énfasis5 2 3 4" xfId="1293"/>
    <cellStyle name="Énfasis5 2 3 5" xfId="1294"/>
    <cellStyle name="Énfasis5 2 3 5 2" xfId="1295"/>
    <cellStyle name="Énfasis5 2 3 5 2 2" xfId="3748"/>
    <cellStyle name="Énfasis5 2 3 5 2 3" xfId="4938"/>
    <cellStyle name="Énfasis5 2 3 5 3" xfId="1296"/>
    <cellStyle name="Énfasis5 2 3 5 4" xfId="1297"/>
    <cellStyle name="Énfasis5 2 3 5 4 2" xfId="3749"/>
    <cellStyle name="Énfasis5 2 3 5 4 3" xfId="4939"/>
    <cellStyle name="Énfasis5 2 3 5 5" xfId="1298"/>
    <cellStyle name="Énfasis5 2 3 5 5 2" xfId="3750"/>
    <cellStyle name="Énfasis5 2 3 5 6" xfId="3747"/>
    <cellStyle name="Énfasis5 2 3 5_INST $" xfId="1299"/>
    <cellStyle name="Énfasis5 2 3 6" xfId="1300"/>
    <cellStyle name="Énfasis5 2 3 6 2" xfId="1301"/>
    <cellStyle name="Énfasis5 2 3 6 2 2" xfId="3752"/>
    <cellStyle name="Énfasis5 2 3 6 2 3" xfId="4940"/>
    <cellStyle name="Énfasis5 2 3 6 3" xfId="1302"/>
    <cellStyle name="Énfasis5 2 3 6 4" xfId="1303"/>
    <cellStyle name="Énfasis5 2 3 6 4 2" xfId="3753"/>
    <cellStyle name="Énfasis5 2 3 6 4 3" xfId="4941"/>
    <cellStyle name="Énfasis5 2 3 6 5" xfId="1304"/>
    <cellStyle name="Énfasis5 2 3 6 5 2" xfId="3754"/>
    <cellStyle name="Énfasis5 2 3 6 6" xfId="3751"/>
    <cellStyle name="Énfasis5 2 3 6_INST $" xfId="1305"/>
    <cellStyle name="Énfasis5 2 3 7" xfId="1306"/>
    <cellStyle name="Énfasis5 2 3 7 2" xfId="3755"/>
    <cellStyle name="Énfasis5 2 3 7 3" xfId="4942"/>
    <cellStyle name="Énfasis5 2 3 8" xfId="1307"/>
    <cellStyle name="Énfasis5 2 3 8 2" xfId="3756"/>
    <cellStyle name="Énfasis5 2 3 8 3" xfId="4943"/>
    <cellStyle name="Énfasis5 2 3 9" xfId="1308"/>
    <cellStyle name="Énfasis5 2 3 9 2" xfId="3757"/>
    <cellStyle name="Énfasis5 2 3_AVANCE PROTECCIÓN" xfId="1309"/>
    <cellStyle name="Énfasis5 2 4" xfId="3744"/>
    <cellStyle name="Énfasis5 2_Listado_web" xfId="1310"/>
    <cellStyle name="Énfasis5 3" xfId="1311"/>
    <cellStyle name="Énfasis5 3 2" xfId="3758"/>
    <cellStyle name="Énfasis5 4" xfId="1312"/>
    <cellStyle name="Énfasis5 4 2" xfId="3759"/>
    <cellStyle name="Énfasis5 5" xfId="1313"/>
    <cellStyle name="Énfasis5 5 2" xfId="3760"/>
    <cellStyle name="Énfasis5 6" xfId="1314"/>
    <cellStyle name="Énfasis5 6 2" xfId="3761"/>
    <cellStyle name="Énfasis5 7" xfId="1315"/>
    <cellStyle name="Énfasis5 7 2" xfId="3762"/>
    <cellStyle name="Énfasis5 8" xfId="1316"/>
    <cellStyle name="Énfasis5 8 2" xfId="3763"/>
    <cellStyle name="Énfasis5 9" xfId="1317"/>
    <cellStyle name="Énfasis5 9 2" xfId="3764"/>
    <cellStyle name="Énfasis6" xfId="1318" builtinId="49" customBuiltin="1"/>
    <cellStyle name="Énfasis6 10" xfId="1319"/>
    <cellStyle name="Énfasis6 10 2" xfId="3766"/>
    <cellStyle name="Énfasis6 11" xfId="1320"/>
    <cellStyle name="Énfasis6 11 2" xfId="3767"/>
    <cellStyle name="Énfasis6 12" xfId="3765"/>
    <cellStyle name="Énfasis6 2" xfId="1321"/>
    <cellStyle name="Énfasis6 2 2" xfId="1322"/>
    <cellStyle name="Énfasis6 2 2 2" xfId="3769"/>
    <cellStyle name="Énfasis6 2 3" xfId="1323"/>
    <cellStyle name="Énfasis6 2 3 10" xfId="3770"/>
    <cellStyle name="Énfasis6 2 3 2" xfId="1324"/>
    <cellStyle name="Énfasis6 2 3 3" xfId="1325"/>
    <cellStyle name="Énfasis6 2 3 4" xfId="1326"/>
    <cellStyle name="Énfasis6 2 3 5" xfId="1327"/>
    <cellStyle name="Énfasis6 2 3 5 2" xfId="1328"/>
    <cellStyle name="Énfasis6 2 3 5 2 2" xfId="3772"/>
    <cellStyle name="Énfasis6 2 3 5 2 3" xfId="4945"/>
    <cellStyle name="Énfasis6 2 3 5 3" xfId="1329"/>
    <cellStyle name="Énfasis6 2 3 5 4" xfId="1330"/>
    <cellStyle name="Énfasis6 2 3 5 4 2" xfId="3773"/>
    <cellStyle name="Énfasis6 2 3 5 4 3" xfId="4946"/>
    <cellStyle name="Énfasis6 2 3 5 5" xfId="1331"/>
    <cellStyle name="Énfasis6 2 3 5 5 2" xfId="3774"/>
    <cellStyle name="Énfasis6 2 3 5 6" xfId="3771"/>
    <cellStyle name="Énfasis6 2 3 5_INST $" xfId="1332"/>
    <cellStyle name="Énfasis6 2 3 6" xfId="1333"/>
    <cellStyle name="Énfasis6 2 3 6 2" xfId="1334"/>
    <cellStyle name="Énfasis6 2 3 6 2 2" xfId="3776"/>
    <cellStyle name="Énfasis6 2 3 6 2 3" xfId="4947"/>
    <cellStyle name="Énfasis6 2 3 6 3" xfId="1335"/>
    <cellStyle name="Énfasis6 2 3 6 4" xfId="1336"/>
    <cellStyle name="Énfasis6 2 3 6 4 2" xfId="3777"/>
    <cellStyle name="Énfasis6 2 3 6 4 3" xfId="4948"/>
    <cellStyle name="Énfasis6 2 3 6 5" xfId="1337"/>
    <cellStyle name="Énfasis6 2 3 6 5 2" xfId="3778"/>
    <cellStyle name="Énfasis6 2 3 6 6" xfId="3775"/>
    <cellStyle name="Énfasis6 2 3 6_INST $" xfId="1338"/>
    <cellStyle name="Énfasis6 2 3 7" xfId="1339"/>
    <cellStyle name="Énfasis6 2 3 7 2" xfId="3779"/>
    <cellStyle name="Énfasis6 2 3 7 3" xfId="4949"/>
    <cellStyle name="Énfasis6 2 3 8" xfId="1340"/>
    <cellStyle name="Énfasis6 2 3 8 2" xfId="3780"/>
    <cellStyle name="Énfasis6 2 3 8 3" xfId="4950"/>
    <cellStyle name="Énfasis6 2 3 9" xfId="1341"/>
    <cellStyle name="Énfasis6 2 3 9 2" xfId="3781"/>
    <cellStyle name="Énfasis6 2 3_AVANCE PROTECCIÓN" xfId="1342"/>
    <cellStyle name="Énfasis6 2 4" xfId="3768"/>
    <cellStyle name="Énfasis6 2_Listado_web" xfId="1343"/>
    <cellStyle name="Énfasis6 3" xfId="1344"/>
    <cellStyle name="Énfasis6 3 2" xfId="3782"/>
    <cellStyle name="Énfasis6 4" xfId="1345"/>
    <cellStyle name="Énfasis6 4 2" xfId="3783"/>
    <cellStyle name="Énfasis6 5" xfId="1346"/>
    <cellStyle name="Énfasis6 5 2" xfId="3784"/>
    <cellStyle name="Énfasis6 6" xfId="1347"/>
    <cellStyle name="Énfasis6 6 2" xfId="3785"/>
    <cellStyle name="Énfasis6 7" xfId="1348"/>
    <cellStyle name="Énfasis6 7 2" xfId="3786"/>
    <cellStyle name="Énfasis6 8" xfId="1349"/>
    <cellStyle name="Énfasis6 8 2" xfId="3787"/>
    <cellStyle name="Énfasis6 9" xfId="1350"/>
    <cellStyle name="Énfasis6 9 2" xfId="3788"/>
    <cellStyle name="Entrada" xfId="1351" builtinId="20" customBuiltin="1"/>
    <cellStyle name="Entrada 10" xfId="1352"/>
    <cellStyle name="Entrada 10 2" xfId="3790"/>
    <cellStyle name="Entrada 11" xfId="1353"/>
    <cellStyle name="Entrada 11 2" xfId="3791"/>
    <cellStyle name="Entrada 12" xfId="3789"/>
    <cellStyle name="Entrada 2" xfId="1354"/>
    <cellStyle name="Entrada 2 2" xfId="1355"/>
    <cellStyle name="Entrada 2 2 2" xfId="3793"/>
    <cellStyle name="Entrada 2 3" xfId="1356"/>
    <cellStyle name="Entrada 2 3 10" xfId="3794"/>
    <cellStyle name="Entrada 2 3 2" xfId="1357"/>
    <cellStyle name="Entrada 2 3 3" xfId="1358"/>
    <cellStyle name="Entrada 2 3 4" xfId="1359"/>
    <cellStyle name="Entrada 2 3 5" xfId="1360"/>
    <cellStyle name="Entrada 2 3 5 2" xfId="1361"/>
    <cellStyle name="Entrada 2 3 5 2 2" xfId="3796"/>
    <cellStyle name="Entrada 2 3 5 2 3" xfId="4951"/>
    <cellStyle name="Entrada 2 3 5 3" xfId="1362"/>
    <cellStyle name="Entrada 2 3 5 4" xfId="1363"/>
    <cellStyle name="Entrada 2 3 5 4 2" xfId="3797"/>
    <cellStyle name="Entrada 2 3 5 4 3" xfId="4952"/>
    <cellStyle name="Entrada 2 3 5 5" xfId="1364"/>
    <cellStyle name="Entrada 2 3 5 5 2" xfId="3798"/>
    <cellStyle name="Entrada 2 3 5 6" xfId="3795"/>
    <cellStyle name="Entrada 2 3 5_INST $" xfId="1365"/>
    <cellStyle name="Entrada 2 3 6" xfId="1366"/>
    <cellStyle name="Entrada 2 3 6 2" xfId="1367"/>
    <cellStyle name="Entrada 2 3 6 2 2" xfId="3800"/>
    <cellStyle name="Entrada 2 3 6 2 3" xfId="4953"/>
    <cellStyle name="Entrada 2 3 6 3" xfId="1368"/>
    <cellStyle name="Entrada 2 3 6 4" xfId="1369"/>
    <cellStyle name="Entrada 2 3 6 4 2" xfId="3801"/>
    <cellStyle name="Entrada 2 3 6 4 3" xfId="4954"/>
    <cellStyle name="Entrada 2 3 6 5" xfId="1370"/>
    <cellStyle name="Entrada 2 3 6 5 2" xfId="3802"/>
    <cellStyle name="Entrada 2 3 6 6" xfId="3799"/>
    <cellStyle name="Entrada 2 3 6_INST $" xfId="1371"/>
    <cellStyle name="Entrada 2 3 7" xfId="1372"/>
    <cellStyle name="Entrada 2 3 7 2" xfId="3803"/>
    <cellStyle name="Entrada 2 3 7 3" xfId="4955"/>
    <cellStyle name="Entrada 2 3 8" xfId="1373"/>
    <cellStyle name="Entrada 2 3 8 2" xfId="3804"/>
    <cellStyle name="Entrada 2 3 8 3" xfId="4956"/>
    <cellStyle name="Entrada 2 3 9" xfId="1374"/>
    <cellStyle name="Entrada 2 3 9 2" xfId="3805"/>
    <cellStyle name="Entrada 2 3_AVANCE PROTECCIÓN" xfId="1375"/>
    <cellStyle name="Entrada 2 4" xfId="3792"/>
    <cellStyle name="Entrada 2_Listado_web" xfId="1376"/>
    <cellStyle name="Entrada 3" xfId="1377"/>
    <cellStyle name="Entrada 3 2" xfId="3806"/>
    <cellStyle name="Entrada 4" xfId="1378"/>
    <cellStyle name="Entrada 4 2" xfId="3807"/>
    <cellStyle name="Entrada 5" xfId="1379"/>
    <cellStyle name="Entrada 5 2" xfId="3808"/>
    <cellStyle name="Entrada 6" xfId="1380"/>
    <cellStyle name="Entrada 6 2" xfId="3809"/>
    <cellStyle name="Entrada 7" xfId="1381"/>
    <cellStyle name="Entrada 7 2" xfId="3810"/>
    <cellStyle name="Entrada 8" xfId="1382"/>
    <cellStyle name="Entrada 8 2" xfId="3811"/>
    <cellStyle name="Entrada 9" xfId="1383"/>
    <cellStyle name="Entrada 9 2" xfId="3812"/>
    <cellStyle name="Incorrecto" xfId="1384" builtinId="27" customBuiltin="1"/>
    <cellStyle name="Incorrecto 10" xfId="1385"/>
    <cellStyle name="Incorrecto 10 2" xfId="3814"/>
    <cellStyle name="Incorrecto 11" xfId="1386"/>
    <cellStyle name="Incorrecto 11 2" xfId="3815"/>
    <cellStyle name="Incorrecto 12" xfId="3813"/>
    <cellStyle name="Incorrecto 2" xfId="1387"/>
    <cellStyle name="Incorrecto 2 2" xfId="1388"/>
    <cellStyle name="Incorrecto 2 2 2" xfId="3817"/>
    <cellStyle name="Incorrecto 2 3" xfId="1389"/>
    <cellStyle name="Incorrecto 2 3 10" xfId="3818"/>
    <cellStyle name="Incorrecto 2 3 2" xfId="1390"/>
    <cellStyle name="Incorrecto 2 3 3" xfId="1391"/>
    <cellStyle name="Incorrecto 2 3 4" xfId="1392"/>
    <cellStyle name="Incorrecto 2 3 5" xfId="1393"/>
    <cellStyle name="Incorrecto 2 3 5 2" xfId="1394"/>
    <cellStyle name="Incorrecto 2 3 5 2 2" xfId="3820"/>
    <cellStyle name="Incorrecto 2 3 5 2 3" xfId="4957"/>
    <cellStyle name="Incorrecto 2 3 5 3" xfId="1395"/>
    <cellStyle name="Incorrecto 2 3 5 4" xfId="1396"/>
    <cellStyle name="Incorrecto 2 3 5 4 2" xfId="3821"/>
    <cellStyle name="Incorrecto 2 3 5 4 3" xfId="4958"/>
    <cellStyle name="Incorrecto 2 3 5 5" xfId="1397"/>
    <cellStyle name="Incorrecto 2 3 5 5 2" xfId="3822"/>
    <cellStyle name="Incorrecto 2 3 5 6" xfId="3819"/>
    <cellStyle name="Incorrecto 2 3 5_INST $" xfId="1398"/>
    <cellStyle name="Incorrecto 2 3 6" xfId="1399"/>
    <cellStyle name="Incorrecto 2 3 6 2" xfId="1400"/>
    <cellStyle name="Incorrecto 2 3 6 2 2" xfId="3824"/>
    <cellStyle name="Incorrecto 2 3 6 2 3" xfId="4959"/>
    <cellStyle name="Incorrecto 2 3 6 3" xfId="1401"/>
    <cellStyle name="Incorrecto 2 3 6 4" xfId="1402"/>
    <cellStyle name="Incorrecto 2 3 6 4 2" xfId="3825"/>
    <cellStyle name="Incorrecto 2 3 6 4 3" xfId="4960"/>
    <cellStyle name="Incorrecto 2 3 6 5" xfId="1403"/>
    <cellStyle name="Incorrecto 2 3 6 5 2" xfId="3826"/>
    <cellStyle name="Incorrecto 2 3 6 6" xfId="3823"/>
    <cellStyle name="Incorrecto 2 3 6_INST $" xfId="1404"/>
    <cellStyle name="Incorrecto 2 3 7" xfId="1405"/>
    <cellStyle name="Incorrecto 2 3 7 2" xfId="3827"/>
    <cellStyle name="Incorrecto 2 3 7 3" xfId="4961"/>
    <cellStyle name="Incorrecto 2 3 8" xfId="1406"/>
    <cellStyle name="Incorrecto 2 3 8 2" xfId="3828"/>
    <cellStyle name="Incorrecto 2 3 8 3" xfId="4962"/>
    <cellStyle name="Incorrecto 2 3 9" xfId="1407"/>
    <cellStyle name="Incorrecto 2 3 9 2" xfId="3829"/>
    <cellStyle name="Incorrecto 2 3_AVANCE PROTECCIÓN" xfId="1408"/>
    <cellStyle name="Incorrecto 2 4" xfId="3816"/>
    <cellStyle name="Incorrecto 2_Listado_web" xfId="1409"/>
    <cellStyle name="Incorrecto 3" xfId="1410"/>
    <cellStyle name="Incorrecto 3 2" xfId="3830"/>
    <cellStyle name="Incorrecto 4" xfId="1411"/>
    <cellStyle name="Incorrecto 4 2" xfId="3831"/>
    <cellStyle name="Incorrecto 5" xfId="1412"/>
    <cellStyle name="Incorrecto 5 2" xfId="3832"/>
    <cellStyle name="Incorrecto 6" xfId="1413"/>
    <cellStyle name="Incorrecto 6 2" xfId="3833"/>
    <cellStyle name="Incorrecto 7" xfId="1414"/>
    <cellStyle name="Incorrecto 7 2" xfId="3834"/>
    <cellStyle name="Incorrecto 8" xfId="1415"/>
    <cellStyle name="Incorrecto 8 2" xfId="3835"/>
    <cellStyle name="Incorrecto 9" xfId="1416"/>
    <cellStyle name="Incorrecto 9 2" xfId="3836"/>
    <cellStyle name="Millares" xfId="6639" builtinId="3"/>
    <cellStyle name="Millares [0]" xfId="6638" builtinId="6"/>
    <cellStyle name="Millares 10" xfId="1417"/>
    <cellStyle name="Millares 10 2" xfId="1418"/>
    <cellStyle name="Millares 10 2 2" xfId="1419"/>
    <cellStyle name="Millares 10 2 2 2" xfId="4965"/>
    <cellStyle name="Millares 10 2 3" xfId="4964"/>
    <cellStyle name="Millares 10 3" xfId="1420"/>
    <cellStyle name="Millares 10 3 2" xfId="1421"/>
    <cellStyle name="Millares 10 3 2 2" xfId="1422"/>
    <cellStyle name="Millares 10 3 2 2 2" xfId="4968"/>
    <cellStyle name="Millares 10 3 2 3" xfId="4967"/>
    <cellStyle name="Millares 10 3 3" xfId="1423"/>
    <cellStyle name="Millares 10 3 3 2" xfId="4969"/>
    <cellStyle name="Millares 10 3 4" xfId="4966"/>
    <cellStyle name="Millares 10 4" xfId="1424"/>
    <cellStyle name="Millares 10 4 2" xfId="4970"/>
    <cellStyle name="Millares 10 5" xfId="4963"/>
    <cellStyle name="Millares 11" xfId="1425"/>
    <cellStyle name="Millares 11 2" xfId="1426"/>
    <cellStyle name="Millares 11 2 2" xfId="4972"/>
    <cellStyle name="Millares 11 3" xfId="4971"/>
    <cellStyle name="Millares 12" xfId="1427"/>
    <cellStyle name="Millares 12 10" xfId="1428"/>
    <cellStyle name="Millares 12 10 2" xfId="4973"/>
    <cellStyle name="Millares 12 2" xfId="1429"/>
    <cellStyle name="Millares 12 2 2" xfId="1430"/>
    <cellStyle name="Millares 12 2 2 2" xfId="4975"/>
    <cellStyle name="Millares 12 2 3" xfId="4974"/>
    <cellStyle name="Millares 12 3" xfId="1431"/>
    <cellStyle name="Millares 12 3 2" xfId="1432"/>
    <cellStyle name="Millares 12 3 2 2" xfId="4977"/>
    <cellStyle name="Millares 12 3 3" xfId="4976"/>
    <cellStyle name="Millares 12 4" xfId="1433"/>
    <cellStyle name="Millares 12 4 2" xfId="4978"/>
    <cellStyle name="Millares 12 5" xfId="1434"/>
    <cellStyle name="Millares 12 5 2" xfId="4979"/>
    <cellStyle name="Millares 12 6" xfId="1435"/>
    <cellStyle name="Millares 12 6 2" xfId="4980"/>
    <cellStyle name="Millares 12 7" xfId="1436"/>
    <cellStyle name="Millares 12 7 2" xfId="1437"/>
    <cellStyle name="Millares 12 7 2 2" xfId="4982"/>
    <cellStyle name="Millares 12 7 3" xfId="4981"/>
    <cellStyle name="Millares 12 8" xfId="1438"/>
    <cellStyle name="Millares 12 8 2" xfId="1439"/>
    <cellStyle name="Millares 12 8 2 2" xfId="4984"/>
    <cellStyle name="Millares 12 8 3" xfId="1440"/>
    <cellStyle name="Millares 12 8 3 2" xfId="1441"/>
    <cellStyle name="Millares 12 8 3 2 2" xfId="4986"/>
    <cellStyle name="Millares 12 8 3 3" xfId="4985"/>
    <cellStyle name="Millares 12 8 4" xfId="1442"/>
    <cellStyle name="Millares 12 8 4 2" xfId="4987"/>
    <cellStyle name="Millares 12 8 5" xfId="4983"/>
    <cellStyle name="Millares 12 9" xfId="1443"/>
    <cellStyle name="Millares 12 9 2" xfId="4988"/>
    <cellStyle name="Millares 13" xfId="1444"/>
    <cellStyle name="Millares 13 2" xfId="1445"/>
    <cellStyle name="Millares 13 2 2" xfId="1446"/>
    <cellStyle name="Millares 13 2 2 2" xfId="4991"/>
    <cellStyle name="Millares 13 2 3" xfId="4990"/>
    <cellStyle name="Millares 13 3" xfId="1447"/>
    <cellStyle name="Millares 13 3 2" xfId="1448"/>
    <cellStyle name="Millares 13 3 2 2" xfId="4993"/>
    <cellStyle name="Millares 13 3 3" xfId="4992"/>
    <cellStyle name="Millares 13 4" xfId="1449"/>
    <cellStyle name="Millares 13 4 2" xfId="4994"/>
    <cellStyle name="Millares 13 5" xfId="4989"/>
    <cellStyle name="Millares 14" xfId="1450"/>
    <cellStyle name="Millares 14 10" xfId="1451"/>
    <cellStyle name="Millares 14 10 2" xfId="4995"/>
    <cellStyle name="Millares 14 2" xfId="1452"/>
    <cellStyle name="Millares 14 2 2" xfId="1453"/>
    <cellStyle name="Millares 14 2 2 2" xfId="4997"/>
    <cellStyle name="Millares 14 2 3" xfId="4996"/>
    <cellStyle name="Millares 14 3" xfId="1454"/>
    <cellStyle name="Millares 14 3 2" xfId="1455"/>
    <cellStyle name="Millares 14 3 2 2" xfId="4999"/>
    <cellStyle name="Millares 14 3 3" xfId="4998"/>
    <cellStyle name="Millares 14 4" xfId="1456"/>
    <cellStyle name="Millares 14 4 2" xfId="5000"/>
    <cellStyle name="Millares 14 5" xfId="1457"/>
    <cellStyle name="Millares 14 5 2" xfId="5001"/>
    <cellStyle name="Millares 14 6" xfId="1458"/>
    <cellStyle name="Millares 14 6 2" xfId="5002"/>
    <cellStyle name="Millares 14 7" xfId="1459"/>
    <cellStyle name="Millares 14 7 2" xfId="1460"/>
    <cellStyle name="Millares 14 7 2 2" xfId="5004"/>
    <cellStyle name="Millares 14 7 3" xfId="5003"/>
    <cellStyle name="Millares 14 8" xfId="1461"/>
    <cellStyle name="Millares 14 8 2" xfId="1462"/>
    <cellStyle name="Millares 14 8 2 2" xfId="5006"/>
    <cellStyle name="Millares 14 8 3" xfId="1463"/>
    <cellStyle name="Millares 14 8 3 2" xfId="1464"/>
    <cellStyle name="Millares 14 8 3 2 2" xfId="5008"/>
    <cellStyle name="Millares 14 8 3 3" xfId="5007"/>
    <cellStyle name="Millares 14 8 4" xfId="1465"/>
    <cellStyle name="Millares 14 8 4 2" xfId="5009"/>
    <cellStyle name="Millares 14 8 5" xfId="5005"/>
    <cellStyle name="Millares 14 9" xfId="1466"/>
    <cellStyle name="Millares 14 9 2" xfId="5010"/>
    <cellStyle name="Millares 15" xfId="1467"/>
    <cellStyle name="Millares 15 2" xfId="1468"/>
    <cellStyle name="Millares 15 2 2" xfId="5012"/>
    <cellStyle name="Millares 15 3" xfId="5011"/>
    <cellStyle name="Millares 16" xfId="1469"/>
    <cellStyle name="Millares 16 2" xfId="1470"/>
    <cellStyle name="Millares 16 2 2" xfId="5014"/>
    <cellStyle name="Millares 16 3" xfId="5013"/>
    <cellStyle name="Millares 17" xfId="1471"/>
    <cellStyle name="Millares 17 2" xfId="5015"/>
    <cellStyle name="Millares 18" xfId="1472"/>
    <cellStyle name="Millares 18 2" xfId="1473"/>
    <cellStyle name="Millares 18 2 2" xfId="5017"/>
    <cellStyle name="Millares 18 3" xfId="5016"/>
    <cellStyle name="Millares 19" xfId="1474"/>
    <cellStyle name="Millares 19 2" xfId="1475"/>
    <cellStyle name="Millares 19 2 2" xfId="1476"/>
    <cellStyle name="Millares 19 2 2 2" xfId="5020"/>
    <cellStyle name="Millares 19 2 3" xfId="1477"/>
    <cellStyle name="Millares 19 2 4" xfId="5019"/>
    <cellStyle name="Millares 19 3" xfId="1478"/>
    <cellStyle name="Millares 19 3 2" xfId="1479"/>
    <cellStyle name="Millares 19 4" xfId="1480"/>
    <cellStyle name="Millares 19 4 2" xfId="5022"/>
    <cellStyle name="Millares 19 5" xfId="5018"/>
    <cellStyle name="Millares 2" xfId="1481"/>
    <cellStyle name="Millares 2 2" xfId="1482"/>
    <cellStyle name="Millares 2 2 2" xfId="1483"/>
    <cellStyle name="Millares 2 2 2 2" xfId="1484"/>
    <cellStyle name="Millares 2 2 2 2 2" xfId="1485"/>
    <cellStyle name="Millares 2 2 2 3" xfId="1486"/>
    <cellStyle name="Millares 2 2 3" xfId="1487"/>
    <cellStyle name="Millares 2 2 3 2" xfId="1488"/>
    <cellStyle name="Millares 2 2 4" xfId="1489"/>
    <cellStyle name="Millares 2 2 5" xfId="1490"/>
    <cellStyle name="Millares 2 3" xfId="1491"/>
    <cellStyle name="Millares 2 3 2" xfId="1492"/>
    <cellStyle name="Millares 2 3 2 2" xfId="1493"/>
    <cellStyle name="Millares 2 3 3" xfId="1494"/>
    <cellStyle name="Millares 2 3 4" xfId="1495"/>
    <cellStyle name="Millares 2 4" xfId="1496"/>
    <cellStyle name="Millares 2 4 2" xfId="1497"/>
    <cellStyle name="Millares 2 4 3" xfId="1498"/>
    <cellStyle name="Millares 2 5" xfId="1499"/>
    <cellStyle name="Millares 2 5 2" xfId="1500"/>
    <cellStyle name="Millares 2 5 2 2" xfId="1501"/>
    <cellStyle name="Millares 2 5 2 2 2" xfId="5025"/>
    <cellStyle name="Millares 2 5 2 3" xfId="5024"/>
    <cellStyle name="Millares 2 5 3" xfId="1502"/>
    <cellStyle name="Millares 2 5 3 2" xfId="1503"/>
    <cellStyle name="Millares 2 5 3 2 2" xfId="5027"/>
    <cellStyle name="Millares 2 5 3 3" xfId="5026"/>
    <cellStyle name="Millares 2 5 4" xfId="1504"/>
    <cellStyle name="Millares 2 5 4 2" xfId="5028"/>
    <cellStyle name="Millares 2 5 5" xfId="5023"/>
    <cellStyle name="Millares 2 6" xfId="1505"/>
    <cellStyle name="Millares 2 6 2" xfId="1506"/>
    <cellStyle name="Millares 2 7" xfId="1507"/>
    <cellStyle name="Millares 2 7 2" xfId="3837"/>
    <cellStyle name="Millares 2 8" xfId="1508"/>
    <cellStyle name="Millares 2 8 2" xfId="5029"/>
    <cellStyle name="Millares 2 9" xfId="1509"/>
    <cellStyle name="Millares 2_Hoja1" xfId="1510"/>
    <cellStyle name="Millares 20" xfId="1511"/>
    <cellStyle name="Millares 20 2" xfId="5030"/>
    <cellStyle name="Millares 21" xfId="1512"/>
    <cellStyle name="Millares 21 2" xfId="5031"/>
    <cellStyle name="Millares 22" xfId="1513"/>
    <cellStyle name="Millares 22 2" xfId="1514"/>
    <cellStyle name="Millares 22 2 2" xfId="5033"/>
    <cellStyle name="Millares 22 3" xfId="5032"/>
    <cellStyle name="Millares 23" xfId="1515"/>
    <cellStyle name="Millares 23 2" xfId="5034"/>
    <cellStyle name="Millares 24" xfId="1516"/>
    <cellStyle name="Millares 24 2" xfId="1517"/>
    <cellStyle name="Millares 24 2 2" xfId="5036"/>
    <cellStyle name="Millares 24 3" xfId="1518"/>
    <cellStyle name="Millares 24 3 2" xfId="1519"/>
    <cellStyle name="Millares 24 3 2 2" xfId="5038"/>
    <cellStyle name="Millares 24 3 3" xfId="5037"/>
    <cellStyle name="Millares 24 4" xfId="1520"/>
    <cellStyle name="Millares 24 4 2" xfId="5039"/>
    <cellStyle name="Millares 24 5" xfId="5035"/>
    <cellStyle name="Millares 25" xfId="1521"/>
    <cellStyle name="Millares 25 2" xfId="3838"/>
    <cellStyle name="Millares 26" xfId="1522"/>
    <cellStyle name="Millares 26 2" xfId="1523"/>
    <cellStyle name="Millares 26 2 2" xfId="3839"/>
    <cellStyle name="Millares 26 3" xfId="1524"/>
    <cellStyle name="Millares 26 3 2" xfId="5041"/>
    <cellStyle name="Millares 26 4" xfId="5040"/>
    <cellStyle name="Millares 27" xfId="1525"/>
    <cellStyle name="Millares 27 2" xfId="1526"/>
    <cellStyle name="Millares 27 2 2" xfId="3841"/>
    <cellStyle name="Millares 27 3" xfId="3840"/>
    <cellStyle name="Millares 28" xfId="1527"/>
    <cellStyle name="Millares 28 2" xfId="1528"/>
    <cellStyle name="Millares 28 2 2" xfId="3843"/>
    <cellStyle name="Millares 28 3" xfId="3842"/>
    <cellStyle name="Millares 29" xfId="1529"/>
    <cellStyle name="Millares 29 2" xfId="1530"/>
    <cellStyle name="Millares 29 2 2" xfId="3845"/>
    <cellStyle name="Millares 29 3" xfId="3844"/>
    <cellStyle name="Millares 3" xfId="1531"/>
    <cellStyle name="Millares 3 10" xfId="5042"/>
    <cellStyle name="Millares 3 2" xfId="1532"/>
    <cellStyle name="Millares 3 2 2" xfId="1533"/>
    <cellStyle name="Millares 3 2 2 2" xfId="5044"/>
    <cellStyle name="Millares 3 2 3" xfId="5043"/>
    <cellStyle name="Millares 3 3" xfId="1534"/>
    <cellStyle name="Millares 3 3 2" xfId="1535"/>
    <cellStyle name="Millares 3 3 2 2" xfId="1536"/>
    <cellStyle name="Millares 3 3 3" xfId="1537"/>
    <cellStyle name="Millares 3 4" xfId="1538"/>
    <cellStyle name="Millares 3 4 2" xfId="1539"/>
    <cellStyle name="Millares 3 4 2 2" xfId="5046"/>
    <cellStyle name="Millares 3 4 3" xfId="5045"/>
    <cellStyle name="Millares 3 5" xfId="1540"/>
    <cellStyle name="Millares 3 5 2" xfId="5047"/>
    <cellStyle name="Millares 3 6" xfId="1541"/>
    <cellStyle name="Millares 3 6 2" xfId="5048"/>
    <cellStyle name="Millares 3 7" xfId="1542"/>
    <cellStyle name="Millares 3 7 2" xfId="5049"/>
    <cellStyle name="Millares 3 8" xfId="1543"/>
    <cellStyle name="Millares 3 8 2" xfId="5050"/>
    <cellStyle name="Millares 3 9" xfId="1544"/>
    <cellStyle name="Millares 3 9 2" xfId="5051"/>
    <cellStyle name="Millares 3_Hoja1" xfId="1545"/>
    <cellStyle name="Millares 30" xfId="1546"/>
    <cellStyle name="Millares 30 2" xfId="5052"/>
    <cellStyle name="Millares 31" xfId="1547"/>
    <cellStyle name="Millares 31 2" xfId="5053"/>
    <cellStyle name="Millares 32" xfId="1548"/>
    <cellStyle name="Millares 32 2" xfId="1549"/>
    <cellStyle name="Millares 33" xfId="1550"/>
    <cellStyle name="Millares 33 2" xfId="3846"/>
    <cellStyle name="Millares 34" xfId="1551"/>
    <cellStyle name="Millares 34 2" xfId="1552"/>
    <cellStyle name="Millares 35" xfId="1553"/>
    <cellStyle name="Millares 35 2" xfId="1554"/>
    <cellStyle name="Millares 36" xfId="1555"/>
    <cellStyle name="Millares 36 2" xfId="5054"/>
    <cellStyle name="Millares 37" xfId="1556"/>
    <cellStyle name="Millares 37 2" xfId="1557"/>
    <cellStyle name="Millares 38" xfId="1558"/>
    <cellStyle name="Millares 38 2" xfId="5055"/>
    <cellStyle name="Millares 39" xfId="1559"/>
    <cellStyle name="Millares 4" xfId="1560"/>
    <cellStyle name="Millares 4 2" xfId="1561"/>
    <cellStyle name="Millares 4 2 2" xfId="1562"/>
    <cellStyle name="Millares 4 2 2 2" xfId="5058"/>
    <cellStyle name="Millares 4 2 3" xfId="5057"/>
    <cellStyle name="Millares 4 3" xfId="1563"/>
    <cellStyle name="Millares 4 3 2" xfId="5059"/>
    <cellStyle name="Millares 4 4" xfId="5056"/>
    <cellStyle name="Millares 40" xfId="1564"/>
    <cellStyle name="Millares 40 2" xfId="5060"/>
    <cellStyle name="Millares 5" xfId="1565"/>
    <cellStyle name="Millares 5 2" xfId="1566"/>
    <cellStyle name="Millares 5 2 2" xfId="5062"/>
    <cellStyle name="Millares 5 3" xfId="5061"/>
    <cellStyle name="Millares 6" xfId="1567"/>
    <cellStyle name="Millares 6 2" xfId="1568"/>
    <cellStyle name="Millares 6 2 2" xfId="1569"/>
    <cellStyle name="Millares 6 2 2 2" xfId="5065"/>
    <cellStyle name="Millares 6 2 3" xfId="5064"/>
    <cellStyle name="Millares 6 3" xfId="1570"/>
    <cellStyle name="Millares 6 3 2" xfId="1571"/>
    <cellStyle name="Millares 6 3 2 2" xfId="5067"/>
    <cellStyle name="Millares 6 3 3" xfId="5066"/>
    <cellStyle name="Millares 6 4" xfId="1572"/>
    <cellStyle name="Millares 6 4 2" xfId="1573"/>
    <cellStyle name="Millares 6 4 2 2" xfId="1574"/>
    <cellStyle name="Millares 6 4 2 2 2" xfId="5070"/>
    <cellStyle name="Millares 6 4 2 3" xfId="5069"/>
    <cellStyle name="Millares 6 4 3" xfId="1575"/>
    <cellStyle name="Millares 6 4 3 2" xfId="5071"/>
    <cellStyle name="Millares 6 4 4" xfId="5068"/>
    <cellStyle name="Millares 6 5" xfId="1576"/>
    <cellStyle name="Millares 6 5 2" xfId="5072"/>
    <cellStyle name="Millares 6 6" xfId="5063"/>
    <cellStyle name="Millares 7" xfId="1577"/>
    <cellStyle name="Millares 7 2" xfId="1578"/>
    <cellStyle name="Millares 7 2 2" xfId="1579"/>
    <cellStyle name="Millares 7 2 2 2" xfId="5075"/>
    <cellStyle name="Millares 7 2 3" xfId="5074"/>
    <cellStyle name="Millares 7 3" xfId="1580"/>
    <cellStyle name="Millares 7 3 2" xfId="1581"/>
    <cellStyle name="Millares 7 3 2 2" xfId="5077"/>
    <cellStyle name="Millares 7 3 3" xfId="5076"/>
    <cellStyle name="Millares 7 4" xfId="1582"/>
    <cellStyle name="Millares 7 4 2" xfId="1583"/>
    <cellStyle name="Millares 7 4 2 2" xfId="1584"/>
    <cellStyle name="Millares 7 4 2 2 2" xfId="5080"/>
    <cellStyle name="Millares 7 4 2 3" xfId="5079"/>
    <cellStyle name="Millares 7 4 3" xfId="1585"/>
    <cellStyle name="Millares 7 4 3 2" xfId="5081"/>
    <cellStyle name="Millares 7 4 4" xfId="5078"/>
    <cellStyle name="Millares 7 5" xfId="1586"/>
    <cellStyle name="Millares 7 5 2" xfId="5082"/>
    <cellStyle name="Millares 7 6" xfId="5073"/>
    <cellStyle name="Millares 8" xfId="1587"/>
    <cellStyle name="Millares 8 2" xfId="1588"/>
    <cellStyle name="Millares 8 2 2" xfId="1589"/>
    <cellStyle name="Millares 8 2 2 2" xfId="5085"/>
    <cellStyle name="Millares 8 2 3" xfId="5084"/>
    <cellStyle name="Millares 8 3" xfId="1590"/>
    <cellStyle name="Millares 8 3 2" xfId="1591"/>
    <cellStyle name="Millares 8 3 2 2" xfId="5087"/>
    <cellStyle name="Millares 8 3 3" xfId="5086"/>
    <cellStyle name="Millares 8 4" xfId="1592"/>
    <cellStyle name="Millares 8 4 2" xfId="1593"/>
    <cellStyle name="Millares 8 4 2 2" xfId="1594"/>
    <cellStyle name="Millares 8 4 2 2 2" xfId="5090"/>
    <cellStyle name="Millares 8 4 2 3" xfId="5089"/>
    <cellStyle name="Millares 8 4 3" xfId="1595"/>
    <cellStyle name="Millares 8 4 3 2" xfId="5091"/>
    <cellStyle name="Millares 8 4 4" xfId="5088"/>
    <cellStyle name="Millares 8 5" xfId="1596"/>
    <cellStyle name="Millares 8 5 2" xfId="5092"/>
    <cellStyle name="Millares 8 6" xfId="5083"/>
    <cellStyle name="Millares 9" xfId="1597"/>
    <cellStyle name="Millares 9 2" xfId="1598"/>
    <cellStyle name="Millares 9 2 2" xfId="1599"/>
    <cellStyle name="Millares 9 3" xfId="1600"/>
    <cellStyle name="Millares 9 3 2" xfId="1601"/>
    <cellStyle name="Millares 9 4" xfId="1602"/>
    <cellStyle name="Moneda [0]" xfId="6644" builtinId="7"/>
    <cellStyle name="Moneda 10" xfId="1603"/>
    <cellStyle name="Moneda 10 2" xfId="5093"/>
    <cellStyle name="Moneda 11" xfId="1604"/>
    <cellStyle name="Moneda 11 2" xfId="1605"/>
    <cellStyle name="Moneda 11 2 2" xfId="5095"/>
    <cellStyle name="Moneda 11 3" xfId="1606"/>
    <cellStyle name="Moneda 11 3 2" xfId="1607"/>
    <cellStyle name="Moneda 11 3 2 2" xfId="3848"/>
    <cellStyle name="Moneda 11 3 3" xfId="3847"/>
    <cellStyle name="Moneda 11 4" xfId="1608"/>
    <cellStyle name="Moneda 11 4 2" xfId="5096"/>
    <cellStyle name="Moneda 11 5" xfId="5094"/>
    <cellStyle name="Moneda 12" xfId="1609"/>
    <cellStyle name="Moneda 12 2" xfId="5097"/>
    <cellStyle name="Moneda 13" xfId="1610"/>
    <cellStyle name="Moneda 13 2" xfId="5098"/>
    <cellStyle name="Moneda 14" xfId="1611"/>
    <cellStyle name="Moneda 14 2" xfId="5099"/>
    <cellStyle name="Moneda 15" xfId="1612"/>
    <cellStyle name="Moneda 15 2" xfId="1613"/>
    <cellStyle name="Moneda 15 2 2" xfId="5101"/>
    <cellStyle name="Moneda 15 3" xfId="5100"/>
    <cellStyle name="Moneda 16" xfId="1614"/>
    <cellStyle name="Moneda 16 2" xfId="5102"/>
    <cellStyle name="Moneda 17" xfId="1615"/>
    <cellStyle name="Moneda 17 2" xfId="1616"/>
    <cellStyle name="Moneda 17 2 2" xfId="5104"/>
    <cellStyle name="Moneda 17 3" xfId="1617"/>
    <cellStyle name="Moneda 17 3 2" xfId="1618"/>
    <cellStyle name="Moneda 17 3 2 2" xfId="5106"/>
    <cellStyle name="Moneda 17 3 3" xfId="5105"/>
    <cellStyle name="Moneda 17 4" xfId="1619"/>
    <cellStyle name="Moneda 17 4 2" xfId="5107"/>
    <cellStyle name="Moneda 17 5" xfId="5103"/>
    <cellStyle name="Moneda 18" xfId="1620"/>
    <cellStyle name="Moneda 18 2" xfId="1621"/>
    <cellStyle name="Moneda 18 2 2" xfId="3849"/>
    <cellStyle name="Moneda 18 3" xfId="1622"/>
    <cellStyle name="Moneda 18 3 2" xfId="5109"/>
    <cellStyle name="Moneda 18 4" xfId="5108"/>
    <cellStyle name="Moneda 19" xfId="1623"/>
    <cellStyle name="Moneda 19 2" xfId="5110"/>
    <cellStyle name="Moneda 2" xfId="1624"/>
    <cellStyle name="Moneda 2 10" xfId="1625"/>
    <cellStyle name="Moneda 2 10 2" xfId="1626"/>
    <cellStyle name="Moneda 2 11" xfId="1627"/>
    <cellStyle name="Moneda 2 11 2" xfId="1628"/>
    <cellStyle name="Moneda 2 11 2 2" xfId="5112"/>
    <cellStyle name="Moneda 2 11 3" xfId="5111"/>
    <cellStyle name="Moneda 2 12" xfId="1629"/>
    <cellStyle name="Moneda 2 12 2" xfId="5113"/>
    <cellStyle name="Moneda 2 13" xfId="1630"/>
    <cellStyle name="Moneda 2 13 2" xfId="5114"/>
    <cellStyle name="Moneda 2 14" xfId="1631"/>
    <cellStyle name="Moneda 2 14 2" xfId="5115"/>
    <cellStyle name="Moneda 2 15" xfId="1632"/>
    <cellStyle name="Moneda 2 15 2" xfId="5116"/>
    <cellStyle name="Moneda 2 16" xfId="1633"/>
    <cellStyle name="Moneda 2 16 2" xfId="1634"/>
    <cellStyle name="Moneda 2 16 2 2" xfId="5118"/>
    <cellStyle name="Moneda 2 16 3" xfId="5117"/>
    <cellStyle name="Moneda 2 17" xfId="1635"/>
    <cellStyle name="Moneda 2 17 2" xfId="1636"/>
    <cellStyle name="Moneda 2 17 2 2" xfId="5120"/>
    <cellStyle name="Moneda 2 17 3" xfId="1637"/>
    <cellStyle name="Moneda 2 17 3 2" xfId="1638"/>
    <cellStyle name="Moneda 2 17 3 2 2" xfId="5122"/>
    <cellStyle name="Moneda 2 17 3 3" xfId="5121"/>
    <cellStyle name="Moneda 2 17 4" xfId="1639"/>
    <cellStyle name="Moneda 2 17 4 2" xfId="5123"/>
    <cellStyle name="Moneda 2 17 5" xfId="5119"/>
    <cellStyle name="Moneda 2 18" xfId="1640"/>
    <cellStyle name="Moneda 2 18 2" xfId="5124"/>
    <cellStyle name="Moneda 2 19" xfId="1641"/>
    <cellStyle name="Moneda 2 19 2" xfId="3850"/>
    <cellStyle name="Moneda 2 19 2 2" xfId="5889"/>
    <cellStyle name="Moneda 2 2" xfId="1642"/>
    <cellStyle name="Moneda 2 2 2" xfId="1643"/>
    <cellStyle name="Moneda 2 2 2 2" xfId="1644"/>
    <cellStyle name="Moneda 2 2 2 2 2" xfId="5127"/>
    <cellStyle name="Moneda 2 2 2 3" xfId="5126"/>
    <cellStyle name="Moneda 2 2 3" xfId="1645"/>
    <cellStyle name="Moneda 2 2 3 2" xfId="5128"/>
    <cellStyle name="Moneda 2 2 4" xfId="5125"/>
    <cellStyle name="Moneda 2 3" xfId="1646"/>
    <cellStyle name="Moneda 2 3 2" xfId="1647"/>
    <cellStyle name="Moneda 2 3 2 2" xfId="5130"/>
    <cellStyle name="Moneda 2 3 3" xfId="5129"/>
    <cellStyle name="Moneda 2 4" xfId="1648"/>
    <cellStyle name="Moneda 2 4 2" xfId="1649"/>
    <cellStyle name="Moneda 2 4 2 2" xfId="1650"/>
    <cellStyle name="Moneda 2 4 2 2 2" xfId="5133"/>
    <cellStyle name="Moneda 2 4 2 3" xfId="5132"/>
    <cellStyle name="Moneda 2 4 3" xfId="1651"/>
    <cellStyle name="Moneda 2 4 3 2" xfId="5134"/>
    <cellStyle name="Moneda 2 4 4" xfId="5131"/>
    <cellStyle name="Moneda 2 5" xfId="1652"/>
    <cellStyle name="Moneda 2 5 2" xfId="1653"/>
    <cellStyle name="Moneda 2 5 2 2" xfId="1654"/>
    <cellStyle name="Moneda 2 5 2 2 2" xfId="5137"/>
    <cellStyle name="Moneda 2 5 2 3" xfId="5136"/>
    <cellStyle name="Moneda 2 5 3" xfId="1655"/>
    <cellStyle name="Moneda 2 5 3 2" xfId="1656"/>
    <cellStyle name="Moneda 2 5 3 2 2" xfId="5139"/>
    <cellStyle name="Moneda 2 5 3 3" xfId="5138"/>
    <cellStyle name="Moneda 2 5 4" xfId="1657"/>
    <cellStyle name="Moneda 2 5 4 2" xfId="5140"/>
    <cellStyle name="Moneda 2 5 5" xfId="5135"/>
    <cellStyle name="Moneda 2 6" xfId="1658"/>
    <cellStyle name="Moneda 2 6 2" xfId="1659"/>
    <cellStyle name="Moneda 2 6 2 2" xfId="5142"/>
    <cellStyle name="Moneda 2 6 3" xfId="5141"/>
    <cellStyle name="Moneda 2 7" xfId="1660"/>
    <cellStyle name="Moneda 2 7 2" xfId="1661"/>
    <cellStyle name="Moneda 2 7 2 2" xfId="1662"/>
    <cellStyle name="Moneda 2 7 3" xfId="1663"/>
    <cellStyle name="Moneda 2 8" xfId="1664"/>
    <cellStyle name="Moneda 2 8 2" xfId="1665"/>
    <cellStyle name="Moneda 2 8 2 2" xfId="5144"/>
    <cellStyle name="Moneda 2 8 3" xfId="5143"/>
    <cellStyle name="Moneda 2 9" xfId="1666"/>
    <cellStyle name="Moneda 2 9 2" xfId="5145"/>
    <cellStyle name="Moneda 2_Hoja1" xfId="1667"/>
    <cellStyle name="Moneda 20" xfId="1668"/>
    <cellStyle name="Moneda 20 2" xfId="5146"/>
    <cellStyle name="Moneda 21" xfId="1669"/>
    <cellStyle name="Moneda 21 2" xfId="3851"/>
    <cellStyle name="Moneda 21 2 2" xfId="5890"/>
    <cellStyle name="Moneda 22" xfId="1670"/>
    <cellStyle name="Moneda 22 2" xfId="5147"/>
    <cellStyle name="Moneda 23" xfId="1671"/>
    <cellStyle name="Moneda 24" xfId="1672"/>
    <cellStyle name="Moneda 24 2" xfId="5148"/>
    <cellStyle name="Moneda 3" xfId="1673"/>
    <cellStyle name="Moneda 3 2" xfId="1674"/>
    <cellStyle name="Moneda 3 2 2" xfId="5150"/>
    <cellStyle name="Moneda 3 3" xfId="1675"/>
    <cellStyle name="Moneda 3 3 2" xfId="5151"/>
    <cellStyle name="Moneda 3 4" xfId="1676"/>
    <cellStyle name="Moneda 3 5" xfId="5149"/>
    <cellStyle name="Moneda 4" xfId="1677"/>
    <cellStyle name="Moneda 4 2" xfId="1678"/>
    <cellStyle name="Moneda 4 2 2" xfId="1679"/>
    <cellStyle name="Moneda 4 2 2 2" xfId="5154"/>
    <cellStyle name="Moneda 4 2 3" xfId="5153"/>
    <cellStyle name="Moneda 4 3" xfId="1680"/>
    <cellStyle name="Moneda 4 3 2" xfId="1681"/>
    <cellStyle name="Moneda 4 3 2 2" xfId="5156"/>
    <cellStyle name="Moneda 4 3 3" xfId="5155"/>
    <cellStyle name="Moneda 4 4" xfId="1682"/>
    <cellStyle name="Moneda 4 4 2" xfId="1683"/>
    <cellStyle name="Moneda 4 4 2 2" xfId="1684"/>
    <cellStyle name="Moneda 4 4 2 2 2" xfId="5159"/>
    <cellStyle name="Moneda 4 4 2 3" xfId="5158"/>
    <cellStyle name="Moneda 4 4 3" xfId="1685"/>
    <cellStyle name="Moneda 4 4 3 2" xfId="5160"/>
    <cellStyle name="Moneda 4 4 4" xfId="5157"/>
    <cellStyle name="Moneda 4 5" xfId="1686"/>
    <cellStyle name="Moneda 4 5 2" xfId="5161"/>
    <cellStyle name="Moneda 4 6" xfId="5152"/>
    <cellStyle name="Moneda 5" xfId="1687"/>
    <cellStyle name="Moneda 5 10" xfId="1688"/>
    <cellStyle name="Moneda 5 10 2" xfId="5162"/>
    <cellStyle name="Moneda 5 2" xfId="1689"/>
    <cellStyle name="Moneda 5 2 2" xfId="1690"/>
    <cellStyle name="Moneda 5 2 2 2" xfId="5164"/>
    <cellStyle name="Moneda 5 2 3" xfId="5163"/>
    <cellStyle name="Moneda 5 3" xfId="1691"/>
    <cellStyle name="Moneda 5 3 2" xfId="1692"/>
    <cellStyle name="Moneda 5 3 2 2" xfId="5166"/>
    <cellStyle name="Moneda 5 3 3" xfId="5165"/>
    <cellStyle name="Moneda 5 4" xfId="1693"/>
    <cellStyle name="Moneda 5 4 2" xfId="5167"/>
    <cellStyle name="Moneda 5 5" xfId="1694"/>
    <cellStyle name="Moneda 5 5 2" xfId="5168"/>
    <cellStyle name="Moneda 5 6" xfId="1695"/>
    <cellStyle name="Moneda 5 6 2" xfId="5169"/>
    <cellStyle name="Moneda 5 7" xfId="1696"/>
    <cellStyle name="Moneda 5 7 2" xfId="1697"/>
    <cellStyle name="Moneda 5 7 2 2" xfId="5171"/>
    <cellStyle name="Moneda 5 7 3" xfId="5170"/>
    <cellStyle name="Moneda 5 8" xfId="1698"/>
    <cellStyle name="Moneda 5 8 2" xfId="1699"/>
    <cellStyle name="Moneda 5 8 2 2" xfId="5173"/>
    <cellStyle name="Moneda 5 8 3" xfId="1700"/>
    <cellStyle name="Moneda 5 8 3 2" xfId="1701"/>
    <cellStyle name="Moneda 5 8 3 2 2" xfId="5175"/>
    <cellStyle name="Moneda 5 8 3 3" xfId="5174"/>
    <cellStyle name="Moneda 5 8 4" xfId="1702"/>
    <cellStyle name="Moneda 5 8 4 2" xfId="5176"/>
    <cellStyle name="Moneda 5 8 5" xfId="5172"/>
    <cellStyle name="Moneda 5 9" xfId="1703"/>
    <cellStyle name="Moneda 5 9 2" xfId="5177"/>
    <cellStyle name="Moneda 6" xfId="1704"/>
    <cellStyle name="Moneda 6 2" xfId="1705"/>
    <cellStyle name="Moneda 6 2 2" xfId="1706"/>
    <cellStyle name="Moneda 6 2 2 2" xfId="5180"/>
    <cellStyle name="Moneda 6 2 3" xfId="5179"/>
    <cellStyle name="Moneda 6 3" xfId="1707"/>
    <cellStyle name="Moneda 6 3 2" xfId="1708"/>
    <cellStyle name="Moneda 6 3 2 2" xfId="5182"/>
    <cellStyle name="Moneda 6 3 3" xfId="5181"/>
    <cellStyle name="Moneda 6 4" xfId="1709"/>
    <cellStyle name="Moneda 6 4 2" xfId="5183"/>
    <cellStyle name="Moneda 6 5" xfId="5178"/>
    <cellStyle name="Moneda 7" xfId="1710"/>
    <cellStyle name="Moneda 7 10" xfId="1711"/>
    <cellStyle name="Moneda 7 10 2" xfId="5184"/>
    <cellStyle name="Moneda 7 2" xfId="1712"/>
    <cellStyle name="Moneda 7 2 2" xfId="1713"/>
    <cellStyle name="Moneda 7 2 2 2" xfId="5186"/>
    <cellStyle name="Moneda 7 2 3" xfId="5185"/>
    <cellStyle name="Moneda 7 3" xfId="1714"/>
    <cellStyle name="Moneda 7 3 2" xfId="1715"/>
    <cellStyle name="Moneda 7 3 2 2" xfId="5188"/>
    <cellStyle name="Moneda 7 3 3" xfId="5187"/>
    <cellStyle name="Moneda 7 4" xfId="1716"/>
    <cellStyle name="Moneda 7 4 2" xfId="5189"/>
    <cellStyle name="Moneda 7 5" xfId="1717"/>
    <cellStyle name="Moneda 7 5 2" xfId="5190"/>
    <cellStyle name="Moneda 7 6" xfId="1718"/>
    <cellStyle name="Moneda 7 6 2" xfId="5191"/>
    <cellStyle name="Moneda 7 7" xfId="1719"/>
    <cellStyle name="Moneda 7 7 2" xfId="1720"/>
    <cellStyle name="Moneda 7 7 2 2" xfId="5193"/>
    <cellStyle name="Moneda 7 7 3" xfId="5192"/>
    <cellStyle name="Moneda 7 8" xfId="1721"/>
    <cellStyle name="Moneda 7 8 2" xfId="1722"/>
    <cellStyle name="Moneda 7 8 2 2" xfId="5195"/>
    <cellStyle name="Moneda 7 8 3" xfId="1723"/>
    <cellStyle name="Moneda 7 8 3 2" xfId="1724"/>
    <cellStyle name="Moneda 7 8 3 2 2" xfId="5197"/>
    <cellStyle name="Moneda 7 8 3 3" xfId="5196"/>
    <cellStyle name="Moneda 7 8 4" xfId="1725"/>
    <cellStyle name="Moneda 7 8 4 2" xfId="5198"/>
    <cellStyle name="Moneda 7 8 5" xfId="5194"/>
    <cellStyle name="Moneda 7 9" xfId="1726"/>
    <cellStyle name="Moneda 7 9 2" xfId="5199"/>
    <cellStyle name="Moneda 8" xfId="1727"/>
    <cellStyle name="Moneda 8 2" xfId="1728"/>
    <cellStyle name="Moneda 8 2 2" xfId="5201"/>
    <cellStyle name="Moneda 8 3" xfId="5200"/>
    <cellStyle name="Moneda 9" xfId="1729"/>
    <cellStyle name="Moneda 9 2" xfId="1730"/>
    <cellStyle name="Moneda 9 2 2" xfId="5203"/>
    <cellStyle name="Moneda 9 3" xfId="5202"/>
    <cellStyle name="Neutral" xfId="1731" builtinId="28" customBuiltin="1"/>
    <cellStyle name="Neutral 10" xfId="1732"/>
    <cellStyle name="Neutral 10 2" xfId="3853"/>
    <cellStyle name="Neutral 11" xfId="1733"/>
    <cellStyle name="Neutral 11 2" xfId="3854"/>
    <cellStyle name="Neutral 12" xfId="3852"/>
    <cellStyle name="Neutral 2" xfId="1734"/>
    <cellStyle name="Neutral 2 2" xfId="1735"/>
    <cellStyle name="Neutral 2 2 2" xfId="3856"/>
    <cellStyle name="Neutral 2 3" xfId="1736"/>
    <cellStyle name="Neutral 2 3 10" xfId="3857"/>
    <cellStyle name="Neutral 2 3 2" xfId="1737"/>
    <cellStyle name="Neutral 2 3 3" xfId="1738"/>
    <cellStyle name="Neutral 2 3 4" xfId="1739"/>
    <cellStyle name="Neutral 2 3 5" xfId="1740"/>
    <cellStyle name="Neutral 2 3 5 2" xfId="1741"/>
    <cellStyle name="Neutral 2 3 5 2 2" xfId="3859"/>
    <cellStyle name="Neutral 2 3 5 2 3" xfId="5204"/>
    <cellStyle name="Neutral 2 3 5 3" xfId="1742"/>
    <cellStyle name="Neutral 2 3 5 4" xfId="1743"/>
    <cellStyle name="Neutral 2 3 5 4 2" xfId="3860"/>
    <cellStyle name="Neutral 2 3 5 4 3" xfId="5205"/>
    <cellStyle name="Neutral 2 3 5 5" xfId="1744"/>
    <cellStyle name="Neutral 2 3 5 5 2" xfId="3861"/>
    <cellStyle name="Neutral 2 3 5 6" xfId="3858"/>
    <cellStyle name="Neutral 2 3 5_INST $" xfId="1745"/>
    <cellStyle name="Neutral 2 3 6" xfId="1746"/>
    <cellStyle name="Neutral 2 3 6 2" xfId="1747"/>
    <cellStyle name="Neutral 2 3 6 2 2" xfId="3863"/>
    <cellStyle name="Neutral 2 3 6 2 3" xfId="5206"/>
    <cellStyle name="Neutral 2 3 6 3" xfId="1748"/>
    <cellStyle name="Neutral 2 3 6 4" xfId="1749"/>
    <cellStyle name="Neutral 2 3 6 4 2" xfId="3864"/>
    <cellStyle name="Neutral 2 3 6 4 3" xfId="5207"/>
    <cellStyle name="Neutral 2 3 6 5" xfId="1750"/>
    <cellStyle name="Neutral 2 3 6 5 2" xfId="3865"/>
    <cellStyle name="Neutral 2 3 6 6" xfId="3862"/>
    <cellStyle name="Neutral 2 3 6_INST $" xfId="1751"/>
    <cellStyle name="Neutral 2 3 7" xfId="1752"/>
    <cellStyle name="Neutral 2 3 7 2" xfId="3866"/>
    <cellStyle name="Neutral 2 3 7 3" xfId="5208"/>
    <cellStyle name="Neutral 2 3 8" xfId="1753"/>
    <cellStyle name="Neutral 2 3 8 2" xfId="3867"/>
    <cellStyle name="Neutral 2 3 8 3" xfId="5209"/>
    <cellStyle name="Neutral 2 3 9" xfId="1754"/>
    <cellStyle name="Neutral 2 3 9 2" xfId="3868"/>
    <cellStyle name="Neutral 2 3_AVANCE PROTECCIÓN" xfId="1755"/>
    <cellStyle name="Neutral 2 4" xfId="3855"/>
    <cellStyle name="Neutral 2_Listado_web" xfId="1756"/>
    <cellStyle name="Neutral 3" xfId="1757"/>
    <cellStyle name="Neutral 3 2" xfId="3869"/>
    <cellStyle name="Neutral 4" xfId="1758"/>
    <cellStyle name="Neutral 4 2" xfId="3870"/>
    <cellStyle name="Neutral 5" xfId="1759"/>
    <cellStyle name="Neutral 5 2" xfId="3871"/>
    <cellStyle name="Neutral 6" xfId="1760"/>
    <cellStyle name="Neutral 6 2" xfId="3872"/>
    <cellStyle name="Neutral 7" xfId="1761"/>
    <cellStyle name="Neutral 7 2" xfId="3873"/>
    <cellStyle name="Neutral 8" xfId="1762"/>
    <cellStyle name="Neutral 8 2" xfId="3874"/>
    <cellStyle name="Neutral 9" xfId="1763"/>
    <cellStyle name="Neutral 9 2" xfId="3875"/>
    <cellStyle name="Normal" xfId="0" builtinId="0"/>
    <cellStyle name="Normal 10" xfId="1764"/>
    <cellStyle name="Normal 10 10" xfId="6249"/>
    <cellStyle name="Normal 10 2" xfId="1765"/>
    <cellStyle name="Normal 10 2 10" xfId="5852"/>
    <cellStyle name="Normal 10 2 2" xfId="1766"/>
    <cellStyle name="Normal 10 2 2 2" xfId="1767"/>
    <cellStyle name="Normal 10 2 2 2 2" xfId="3877"/>
    <cellStyle name="Normal 10 2 2 2 2 2" xfId="5893"/>
    <cellStyle name="Normal 10 2 2 2 2 3" xfId="6319"/>
    <cellStyle name="Normal 10 2 2 3" xfId="1768"/>
    <cellStyle name="Normal 10 2 2 4" xfId="3876"/>
    <cellStyle name="Normal 10 2 2 4 2" xfId="5892"/>
    <cellStyle name="Normal 10 2 2 4 3" xfId="6318"/>
    <cellStyle name="Normal 10 2 2_INST $" xfId="1769"/>
    <cellStyle name="Normal 10 2 3" xfId="5211"/>
    <cellStyle name="Normal 10 2 4" xfId="5885"/>
    <cellStyle name="Normal 10 2 5" xfId="5882"/>
    <cellStyle name="Normal 10 2 6" xfId="6248"/>
    <cellStyle name="Normal 10 2 7" xfId="6250"/>
    <cellStyle name="Normal 10 2 8" xfId="6244"/>
    <cellStyle name="Normal 10 2 9" xfId="6252"/>
    <cellStyle name="Normal 10 3" xfId="1770"/>
    <cellStyle name="Normal 10 3 2" xfId="5212"/>
    <cellStyle name="Normal 10 4" xfId="5210"/>
    <cellStyle name="Normal 10 5" xfId="4904"/>
    <cellStyle name="Normal 10 6" xfId="4860"/>
    <cellStyle name="Normal 10 7" xfId="5884"/>
    <cellStyle name="Normal 10 8" xfId="5657"/>
    <cellStyle name="Normal 10 9" xfId="5021"/>
    <cellStyle name="Normal 100" xfId="1771"/>
    <cellStyle name="Normal 100 2" xfId="1772"/>
    <cellStyle name="Normal 100 2 2" xfId="3879"/>
    <cellStyle name="Normal 100 2 2 2" xfId="5895"/>
    <cellStyle name="Normal 100 2 2 3" xfId="6321"/>
    <cellStyle name="Normal 100 2 3" xfId="5213"/>
    <cellStyle name="Normal 100 3" xfId="1773"/>
    <cellStyle name="Normal 100 3 2" xfId="3880"/>
    <cellStyle name="Normal 100 4" xfId="1774"/>
    <cellStyle name="Normal 100 4 2" xfId="3881"/>
    <cellStyle name="Normal 100 4 2 2" xfId="5896"/>
    <cellStyle name="Normal 100 4 2 3" xfId="6322"/>
    <cellStyle name="Normal 100 4 3" xfId="5214"/>
    <cellStyle name="Normal 100 5" xfId="1775"/>
    <cellStyle name="Normal 100 5 2" xfId="3882"/>
    <cellStyle name="Normal 100 5 2 2" xfId="5897"/>
    <cellStyle name="Normal 100 5 2 3" xfId="6323"/>
    <cellStyle name="Normal 100 6" xfId="3878"/>
    <cellStyle name="Normal 100 6 2" xfId="5894"/>
    <cellStyle name="Normal 100 6 3" xfId="6320"/>
    <cellStyle name="Normal 100_INST $" xfId="1776"/>
    <cellStyle name="Normal 101" xfId="1777"/>
    <cellStyle name="Normal 101 2" xfId="1778"/>
    <cellStyle name="Normal 101 2 2" xfId="5216"/>
    <cellStyle name="Normal 101 3" xfId="5215"/>
    <cellStyle name="Normal 101_INST $" xfId="1779"/>
    <cellStyle name="Normal 102" xfId="1780"/>
    <cellStyle name="Normal 102 2" xfId="5217"/>
    <cellStyle name="Normal 103" xfId="1781"/>
    <cellStyle name="Normal 103 2" xfId="5218"/>
    <cellStyle name="Normal 104" xfId="1782"/>
    <cellStyle name="Normal 104 2" xfId="1783"/>
    <cellStyle name="Normal 104 2 2" xfId="3883"/>
    <cellStyle name="Normal 104 3" xfId="5219"/>
    <cellStyle name="Normal 105" xfId="1784"/>
    <cellStyle name="Normal 105 2" xfId="3884"/>
    <cellStyle name="Normal 105 2 2" xfId="5898"/>
    <cellStyle name="Normal 106" xfId="1785"/>
    <cellStyle name="Normal 106 2" xfId="3885"/>
    <cellStyle name="Normal 106 2 2" xfId="5899"/>
    <cellStyle name="Normal 106 3" xfId="5220"/>
    <cellStyle name="Normal 107" xfId="1786"/>
    <cellStyle name="Normal 107 2" xfId="3886"/>
    <cellStyle name="Normal 107 2 2" xfId="5900"/>
    <cellStyle name="Normal 107 3" xfId="5221"/>
    <cellStyle name="Normal 108" xfId="1787"/>
    <cellStyle name="Normal 108 2" xfId="5222"/>
    <cellStyle name="Normal 109" xfId="1788"/>
    <cellStyle name="Normal 109 2" xfId="5223"/>
    <cellStyle name="Normal 11" xfId="1789"/>
    <cellStyle name="Normal 11 2" xfId="1790"/>
    <cellStyle name="Normal 11 2 10" xfId="1791"/>
    <cellStyle name="Normal 11 2 10 2" xfId="1792"/>
    <cellStyle name="Normal 11 2 10 2 2" xfId="5225"/>
    <cellStyle name="Normal 11 2 10 3" xfId="5224"/>
    <cellStyle name="Normal 11 2 10_AVANCE TOTAL" xfId="1793"/>
    <cellStyle name="Normal 11 2 11" xfId="1794"/>
    <cellStyle name="Normal 11 2 11 2" xfId="5226"/>
    <cellStyle name="Normal 11 2 12" xfId="1795"/>
    <cellStyle name="Normal 11 2 12 2" xfId="5227"/>
    <cellStyle name="Normal 11 2 13" xfId="1796"/>
    <cellStyle name="Normal 11 2 13 2" xfId="5228"/>
    <cellStyle name="Normal 11 2 14" xfId="1797"/>
    <cellStyle name="Normal 11 2 14 2" xfId="1798"/>
    <cellStyle name="Normal 11 2 14 2 2" xfId="5230"/>
    <cellStyle name="Normal 11 2 14 3" xfId="5229"/>
    <cellStyle name="Normal 11 2 14_AVANCE TOTAL" xfId="1799"/>
    <cellStyle name="Normal 11 2 15" xfId="1800"/>
    <cellStyle name="Normal 11 2 15 2" xfId="1801"/>
    <cellStyle name="Normal 11 2 15 2 2" xfId="5232"/>
    <cellStyle name="Normal 11 2 15 3" xfId="1802"/>
    <cellStyle name="Normal 11 2 15 3 2" xfId="1803"/>
    <cellStyle name="Normal 11 2 15 3 2 2" xfId="5234"/>
    <cellStyle name="Normal 11 2 15 3 3" xfId="5233"/>
    <cellStyle name="Normal 11 2 15 3_INST $" xfId="1804"/>
    <cellStyle name="Normal 11 2 15 4" xfId="1805"/>
    <cellStyle name="Normal 11 2 15 4 2" xfId="5235"/>
    <cellStyle name="Normal 11 2 15 5" xfId="5231"/>
    <cellStyle name="Normal 11 2 15_INST $" xfId="1806"/>
    <cellStyle name="Normal 11 2 16" xfId="1807"/>
    <cellStyle name="Normal 11 2 16 2" xfId="1808"/>
    <cellStyle name="Normal 11 2 16 2 2" xfId="5237"/>
    <cellStyle name="Normal 11 2 16 3" xfId="5236"/>
    <cellStyle name="Normal 11 2 16_INST $" xfId="1809"/>
    <cellStyle name="Normal 11 2 17" xfId="1810"/>
    <cellStyle name="Normal 11 2 17 2" xfId="5238"/>
    <cellStyle name="Normal 11 2 18" xfId="1811"/>
    <cellStyle name="Normal 11 2 18 2" xfId="5239"/>
    <cellStyle name="Normal 11 2 19" xfId="1812"/>
    <cellStyle name="Normal 11 2 19 2" xfId="5240"/>
    <cellStyle name="Normal 11 2 2" xfId="1813"/>
    <cellStyle name="Normal 11 2 2 2" xfId="1814"/>
    <cellStyle name="Normal 11 2 2 2 2" xfId="5242"/>
    <cellStyle name="Normal 11 2 2 3" xfId="1815"/>
    <cellStyle name="Normal 11 2 2 3 2" xfId="3887"/>
    <cellStyle name="Normal 11 2 2 3 2 2" xfId="5901"/>
    <cellStyle name="Normal 11 2 2 3 2 3" xfId="6324"/>
    <cellStyle name="Normal 11 2 2 3 3" xfId="5243"/>
    <cellStyle name="Normal 11 2 2 4" xfId="1816"/>
    <cellStyle name="Normal 11 2 2 4 2" xfId="5244"/>
    <cellStyle name="Normal 11 2 2 5" xfId="1817"/>
    <cellStyle name="Normal 11 2 2 5 2" xfId="5245"/>
    <cellStyle name="Normal 11 2 2 6" xfId="1818"/>
    <cellStyle name="Normal 11 2 2 7" xfId="5241"/>
    <cellStyle name="Normal 11 2 3" xfId="1819"/>
    <cellStyle name="Normal 11 2 3 2" xfId="1820"/>
    <cellStyle name="Normal 11 2 3 2 2" xfId="1821"/>
    <cellStyle name="Normal 11 2 3 2 2 2" xfId="5248"/>
    <cellStyle name="Normal 11 2 3 2 3" xfId="5247"/>
    <cellStyle name="Normal 11 2 3 3" xfId="1822"/>
    <cellStyle name="Normal 11 2 3 3 2" xfId="5249"/>
    <cellStyle name="Normal 11 2 3 4" xfId="5246"/>
    <cellStyle name="Normal 11 2 3_AVANCE PROTECCIÓN" xfId="1823"/>
    <cellStyle name="Normal 11 2 4" xfId="1824"/>
    <cellStyle name="Normal 11 2 4 2" xfId="1825"/>
    <cellStyle name="Normal 11 2 4 2 2" xfId="1826"/>
    <cellStyle name="Normal 11 2 4 2 2 2" xfId="5252"/>
    <cellStyle name="Normal 11 2 4 2 3" xfId="5251"/>
    <cellStyle name="Normal 11 2 4 3" xfId="1827"/>
    <cellStyle name="Normal 11 2 4 3 2" xfId="1828"/>
    <cellStyle name="Normal 11 2 4 3 2 2" xfId="5254"/>
    <cellStyle name="Normal 11 2 4 3 3" xfId="5253"/>
    <cellStyle name="Normal 11 2 4 4" xfId="1829"/>
    <cellStyle name="Normal 11 2 4 4 2" xfId="5255"/>
    <cellStyle name="Normal 11 2 4 5" xfId="5250"/>
    <cellStyle name="Normal 11 2 4_AVANCE TOTAL" xfId="1830"/>
    <cellStyle name="Normal 11 2 5" xfId="1831"/>
    <cellStyle name="Normal 11 2 5 2" xfId="1832"/>
    <cellStyle name="Normal 11 2 5 2 2" xfId="5257"/>
    <cellStyle name="Normal 11 2 5 3" xfId="5256"/>
    <cellStyle name="Normal 11 2 6" xfId="1833"/>
    <cellStyle name="Normal 11 2 6 2" xfId="1834"/>
    <cellStyle name="Normal 11 2 6 2 2" xfId="5259"/>
    <cellStyle name="Normal 11 2 6 3" xfId="5258"/>
    <cellStyle name="Normal 11 2 7" xfId="1835"/>
    <cellStyle name="Normal 11 2 7 2" xfId="1836"/>
    <cellStyle name="Normal 11 2 7 2 2" xfId="5261"/>
    <cellStyle name="Normal 11 2 7 3" xfId="5260"/>
    <cellStyle name="Normal 11 2 8" xfId="1837"/>
    <cellStyle name="Normal 11 2 8 2" xfId="1838"/>
    <cellStyle name="Normal 11 2 8 2 2" xfId="5263"/>
    <cellStyle name="Normal 11 2 8 3" xfId="5262"/>
    <cellStyle name="Normal 11 2 9" xfId="1839"/>
    <cellStyle name="Normal 11 2 9 2" xfId="5264"/>
    <cellStyle name="Normal 11 2_AVANCE PROTECCIÓN" xfId="1840"/>
    <cellStyle name="Normal 11_cuadratura" xfId="1841"/>
    <cellStyle name="Normal 110" xfId="1842"/>
    <cellStyle name="Normal 110 2" xfId="5265"/>
    <cellStyle name="Normal 111" xfId="3151"/>
    <cellStyle name="Normal 116 2" xfId="6640"/>
    <cellStyle name="Normal 12" xfId="1843"/>
    <cellStyle name="Normal 12 10" xfId="1844"/>
    <cellStyle name="Normal 12 2" xfId="1845"/>
    <cellStyle name="Normal 12 2 2" xfId="1846"/>
    <cellStyle name="Normal 12 2 2 2" xfId="5267"/>
    <cellStyle name="Normal 12 2 3" xfId="1847"/>
    <cellStyle name="Normal 12 2 3 2" xfId="3888"/>
    <cellStyle name="Normal 12 2 3 2 2" xfId="5902"/>
    <cellStyle name="Normal 12 2 3 2 3" xfId="6325"/>
    <cellStyle name="Normal 12 2 3 3" xfId="5268"/>
    <cellStyle name="Normal 12 2 4" xfId="1848"/>
    <cellStyle name="Normal 12 2 4 2" xfId="5269"/>
    <cellStyle name="Normal 12 2 5" xfId="1849"/>
    <cellStyle name="Normal 12 2 5 2" xfId="5270"/>
    <cellStyle name="Normal 12 2 6" xfId="1850"/>
    <cellStyle name="Normal 12 2 7" xfId="5266"/>
    <cellStyle name="Normal 12 3" xfId="1851"/>
    <cellStyle name="Normal 12 3 2" xfId="1852"/>
    <cellStyle name="Normal 12 3 2 2" xfId="1853"/>
    <cellStyle name="Normal 12 3 2_Listado_web" xfId="1854"/>
    <cellStyle name="Normal 12 3 3" xfId="1855"/>
    <cellStyle name="Normal 12 3_Hoja2" xfId="1856"/>
    <cellStyle name="Normal 12 4" xfId="1857"/>
    <cellStyle name="Normal 12 4 2" xfId="1858"/>
    <cellStyle name="Normal 12 4 2 2" xfId="1859"/>
    <cellStyle name="Normal 12 4 2_Listado_web" xfId="1860"/>
    <cellStyle name="Normal 12 4 3" xfId="1861"/>
    <cellStyle name="Normal 12 4_Hoja2" xfId="1862"/>
    <cellStyle name="Normal 12 5" xfId="1863"/>
    <cellStyle name="Normal 12 5 2" xfId="1864"/>
    <cellStyle name="Normal 12 5_Listado_web" xfId="1865"/>
    <cellStyle name="Normal 12 6" xfId="1866"/>
    <cellStyle name="Normal 12 6 2" xfId="1867"/>
    <cellStyle name="Normal 12 6_Listado_web" xfId="1868"/>
    <cellStyle name="Normal 12 7" xfId="1869"/>
    <cellStyle name="Normal 12 7 2" xfId="3889"/>
    <cellStyle name="Normal 12 8" xfId="1870"/>
    <cellStyle name="Normal 12 8 2" xfId="3890"/>
    <cellStyle name="Normal 12 9" xfId="1871"/>
    <cellStyle name="Normal 12_AVANCE JUSTICIA JUVENIL" xfId="1872"/>
    <cellStyle name="Normal 13" xfId="1873"/>
    <cellStyle name="Normal 13 10" xfId="1874"/>
    <cellStyle name="Normal 13 10 2" xfId="5271"/>
    <cellStyle name="Normal 13 11" xfId="1875"/>
    <cellStyle name="Normal 13 11 2" xfId="3891"/>
    <cellStyle name="Normal 13 12" xfId="1876"/>
    <cellStyle name="Normal 13 13" xfId="1877"/>
    <cellStyle name="Normal 13 2" xfId="1878"/>
    <cellStyle name="Normal 13 2 2" xfId="1879"/>
    <cellStyle name="Normal 13 2 2 2" xfId="1880"/>
    <cellStyle name="Normal 13 2 2_Listado_web" xfId="1881"/>
    <cellStyle name="Normal 13 2 3" xfId="1882"/>
    <cellStyle name="Normal 13 2 3 2" xfId="3892"/>
    <cellStyle name="Normal 13 2 4" xfId="1883"/>
    <cellStyle name="Normal 13 2 4 2" xfId="3893"/>
    <cellStyle name="Normal 13 2 4 2 2" xfId="5903"/>
    <cellStyle name="Normal 13 2 4 2 3" xfId="6326"/>
    <cellStyle name="Normal 13 2 4 3" xfId="5272"/>
    <cellStyle name="Normal 13 2 5" xfId="1884"/>
    <cellStyle name="Normal 13 2 6" xfId="1885"/>
    <cellStyle name="Normal 13 2_Hoja2" xfId="1886"/>
    <cellStyle name="Normal 13 3" xfId="1887"/>
    <cellStyle name="Normal 13 3 2" xfId="1888"/>
    <cellStyle name="Normal 13 3 2 2" xfId="5274"/>
    <cellStyle name="Normal 13 3 3" xfId="5273"/>
    <cellStyle name="Normal 13 4" xfId="1889"/>
    <cellStyle name="Normal 13 4 2" xfId="1890"/>
    <cellStyle name="Normal 13 4_Listado_web" xfId="1891"/>
    <cellStyle name="Normal 13 5" xfId="1892"/>
    <cellStyle name="Normal 13 5 2" xfId="1893"/>
    <cellStyle name="Normal 13 5_Listado_web" xfId="1894"/>
    <cellStyle name="Normal 13 6" xfId="1895"/>
    <cellStyle name="Normal 13 6 2" xfId="3894"/>
    <cellStyle name="Normal 13 7" xfId="1896"/>
    <cellStyle name="Normal 13 7 2" xfId="5275"/>
    <cellStyle name="Normal 13 8" xfId="1897"/>
    <cellStyle name="Normal 13 8 2" xfId="5276"/>
    <cellStyle name="Normal 13 9" xfId="1898"/>
    <cellStyle name="Normal 13 9 2" xfId="5277"/>
    <cellStyle name="Normal 13_AVANCE TOTAL" xfId="1899"/>
    <cellStyle name="Normal 14" xfId="1900"/>
    <cellStyle name="Normal 14 2" xfId="1901"/>
    <cellStyle name="Normal 14 2 2" xfId="1902"/>
    <cellStyle name="Normal 14 2 2 2" xfId="5280"/>
    <cellStyle name="Normal 14 2 3" xfId="5279"/>
    <cellStyle name="Normal 14 3" xfId="1903"/>
    <cellStyle name="Normal 14 3 2" xfId="1904"/>
    <cellStyle name="Normal 14 3 2 2" xfId="5282"/>
    <cellStyle name="Normal 14 3 3" xfId="5281"/>
    <cellStyle name="Normal 14 4" xfId="1905"/>
    <cellStyle name="Normal 14 4 2" xfId="1906"/>
    <cellStyle name="Normal 14 4 2 2" xfId="1907"/>
    <cellStyle name="Normal 14 4 2 2 2" xfId="5285"/>
    <cellStyle name="Normal 14 4 2 3" xfId="5284"/>
    <cellStyle name="Normal 14 4 3" xfId="1908"/>
    <cellStyle name="Normal 14 4 3 2" xfId="5286"/>
    <cellStyle name="Normal 14 4 4" xfId="5283"/>
    <cellStyle name="Normal 14 4_AVANCE PROTECCIÓN" xfId="1909"/>
    <cellStyle name="Normal 14 5" xfId="1910"/>
    <cellStyle name="Normal 14 5 2" xfId="5287"/>
    <cellStyle name="Normal 14 6" xfId="5278"/>
    <cellStyle name="Normal 14_DET I REG" xfId="1911"/>
    <cellStyle name="Normal 15" xfId="1912"/>
    <cellStyle name="Normal 15 10" xfId="1913"/>
    <cellStyle name="Normal 15 10 2" xfId="5289"/>
    <cellStyle name="Normal 15 11" xfId="1914"/>
    <cellStyle name="Normal 15 11 2" xfId="5290"/>
    <cellStyle name="Normal 15 12" xfId="5288"/>
    <cellStyle name="Normal 15 2" xfId="1915"/>
    <cellStyle name="Normal 15 2 2" xfId="1916"/>
    <cellStyle name="Normal 15 2 2 2" xfId="5292"/>
    <cellStyle name="Normal 15 2 3" xfId="5291"/>
    <cellStyle name="Normal 15 3" xfId="1917"/>
    <cellStyle name="Normal 15 3 2" xfId="1918"/>
    <cellStyle name="Normal 15 3 2 2" xfId="5294"/>
    <cellStyle name="Normal 15 3 3" xfId="5293"/>
    <cellStyle name="Normal 15 4" xfId="1919"/>
    <cellStyle name="Normal 15 4 2" xfId="1920"/>
    <cellStyle name="Normal 15 4 2 2" xfId="1921"/>
    <cellStyle name="Normal 15 4 2 2 2" xfId="5297"/>
    <cellStyle name="Normal 15 4 2 3" xfId="5296"/>
    <cellStyle name="Normal 15 4 3" xfId="1922"/>
    <cellStyle name="Normal 15 4 3 2" xfId="5298"/>
    <cellStyle name="Normal 15 4 4" xfId="5295"/>
    <cellStyle name="Normal 15 4_AVANCE PROTECCIÓN" xfId="1923"/>
    <cellStyle name="Normal 15 5" xfId="1924"/>
    <cellStyle name="Normal 15 5 2" xfId="5299"/>
    <cellStyle name="Normal 15 6" xfId="1925"/>
    <cellStyle name="Normal 15 6 2" xfId="5300"/>
    <cellStyle name="Normal 15 7" xfId="1926"/>
    <cellStyle name="Normal 15 7 2" xfId="5301"/>
    <cellStyle name="Normal 15 8" xfId="1927"/>
    <cellStyle name="Normal 15 8 2" xfId="5302"/>
    <cellStyle name="Normal 15 9" xfId="1928"/>
    <cellStyle name="Normal 15 9 2" xfId="5303"/>
    <cellStyle name="Normal 15_DET I REG" xfId="1929"/>
    <cellStyle name="Normal 16" xfId="1930"/>
    <cellStyle name="Normal 16 10" xfId="1931"/>
    <cellStyle name="Normal 16 10 2" xfId="5305"/>
    <cellStyle name="Normal 16 11" xfId="1932"/>
    <cellStyle name="Normal 16 11 2" xfId="5306"/>
    <cellStyle name="Normal 16 12" xfId="1933"/>
    <cellStyle name="Normal 16 12 2" xfId="5307"/>
    <cellStyle name="Normal 16 13" xfId="1934"/>
    <cellStyle name="Normal 16 14" xfId="5304"/>
    <cellStyle name="Normal 16 2" xfId="1935"/>
    <cellStyle name="Normal 16 2 2" xfId="1936"/>
    <cellStyle name="Normal 16 2 2 2" xfId="5309"/>
    <cellStyle name="Normal 16 2 3" xfId="5308"/>
    <cellStyle name="Normal 16 3" xfId="1937"/>
    <cellStyle name="Normal 16 3 2" xfId="1938"/>
    <cellStyle name="Normal 16 3 2 2" xfId="5311"/>
    <cellStyle name="Normal 16 3 3" xfId="5310"/>
    <cellStyle name="Normal 16 4" xfId="1939"/>
    <cellStyle name="Normal 16 4 2" xfId="1940"/>
    <cellStyle name="Normal 16 4 2 2" xfId="1941"/>
    <cellStyle name="Normal 16 4 2 2 2" xfId="5314"/>
    <cellStyle name="Normal 16 4 2 3" xfId="5313"/>
    <cellStyle name="Normal 16 4 3" xfId="1942"/>
    <cellStyle name="Normal 16 4 3 2" xfId="5315"/>
    <cellStyle name="Normal 16 4 4" xfId="5312"/>
    <cellStyle name="Normal 16 4_AVANCE PROTECCIÓN" xfId="1943"/>
    <cellStyle name="Normal 16 5" xfId="1944"/>
    <cellStyle name="Normal 16 5 2" xfId="5316"/>
    <cellStyle name="Normal 16 6" xfId="1945"/>
    <cellStyle name="Normal 16 6 2" xfId="5317"/>
    <cellStyle name="Normal 16 7" xfId="1946"/>
    <cellStyle name="Normal 16 7 2" xfId="5318"/>
    <cellStyle name="Normal 16 8" xfId="1947"/>
    <cellStyle name="Normal 16 8 2" xfId="3895"/>
    <cellStyle name="Normal 16 8 2 2" xfId="5904"/>
    <cellStyle name="Normal 16 8 2 3" xfId="6327"/>
    <cellStyle name="Normal 16 8 3" xfId="5319"/>
    <cellStyle name="Normal 16 9" xfId="1948"/>
    <cellStyle name="Normal 16 9 2" xfId="3896"/>
    <cellStyle name="Normal 16 9 2 2" xfId="5905"/>
    <cellStyle name="Normal 16 9 2 3" xfId="6328"/>
    <cellStyle name="Normal 16 9 3" xfId="5320"/>
    <cellStyle name="Normal 16_DET I REG" xfId="1949"/>
    <cellStyle name="Normal 17" xfId="1950"/>
    <cellStyle name="Normal 17 10" xfId="5321"/>
    <cellStyle name="Normal 17 2" xfId="1951"/>
    <cellStyle name="Normal 17 2 2" xfId="1952"/>
    <cellStyle name="Normal 17 2 2 2" xfId="5323"/>
    <cellStyle name="Normal 17 2 3" xfId="5322"/>
    <cellStyle name="Normal 17 3" xfId="1953"/>
    <cellStyle name="Normal 17 3 2" xfId="1954"/>
    <cellStyle name="Normal 17 3 2 2" xfId="1955"/>
    <cellStyle name="Normal 17 3 2 2 2" xfId="5326"/>
    <cellStyle name="Normal 17 3 2 3" xfId="5325"/>
    <cellStyle name="Normal 17 3 3" xfId="1956"/>
    <cellStyle name="Normal 17 3 3 2" xfId="5327"/>
    <cellStyle name="Normal 17 3 4" xfId="5324"/>
    <cellStyle name="Normal 17 3_AVANCE PROTECCIÓN" xfId="1957"/>
    <cellStyle name="Normal 17 4" xfId="1958"/>
    <cellStyle name="Normal 17 4 2" xfId="5328"/>
    <cellStyle name="Normal 17 5" xfId="1959"/>
    <cellStyle name="Normal 17 5 2" xfId="3897"/>
    <cellStyle name="Normal 17 5 2 2" xfId="5906"/>
    <cellStyle name="Normal 17 5 2 3" xfId="6329"/>
    <cellStyle name="Normal 17 5 3" xfId="5329"/>
    <cellStyle name="Normal 17 6" xfId="1960"/>
    <cellStyle name="Normal 17 6 2" xfId="3898"/>
    <cellStyle name="Normal 17 6 2 2" xfId="5907"/>
    <cellStyle name="Normal 17 6 2 3" xfId="6330"/>
    <cellStyle name="Normal 17 6 3" xfId="5330"/>
    <cellStyle name="Normal 17 7" xfId="1961"/>
    <cellStyle name="Normal 17 7 2" xfId="5331"/>
    <cellStyle name="Normal 17 8" xfId="1962"/>
    <cellStyle name="Normal 17 8 2" xfId="5332"/>
    <cellStyle name="Normal 17 9" xfId="1963"/>
    <cellStyle name="Normal 17_DET I REG" xfId="1964"/>
    <cellStyle name="Normal 18" xfId="1965"/>
    <cellStyle name="Normal 18 2" xfId="1966"/>
    <cellStyle name="Normal 18 2 2" xfId="1967"/>
    <cellStyle name="Normal 18 2 2 2" xfId="1968"/>
    <cellStyle name="Normal 18 2 2 2 2" xfId="5336"/>
    <cellStyle name="Normal 18 2 2 3" xfId="5335"/>
    <cellStyle name="Normal 18 2 3" xfId="1969"/>
    <cellStyle name="Normal 18 2 3 2" xfId="5337"/>
    <cellStyle name="Normal 18 2 4" xfId="5334"/>
    <cellStyle name="Normal 18 2_AVANCE PROTECCIÓN" xfId="1970"/>
    <cellStyle name="Normal 18 3" xfId="1971"/>
    <cellStyle name="Normal 18 3 2" xfId="5338"/>
    <cellStyle name="Normal 18 4" xfId="1972"/>
    <cellStyle name="Normal 18 4 2" xfId="3899"/>
    <cellStyle name="Normal 18 4 2 2" xfId="5908"/>
    <cellStyle name="Normal 18 4 2 3" xfId="6331"/>
    <cellStyle name="Normal 18 4 3" xfId="5339"/>
    <cellStyle name="Normal 18 5" xfId="1973"/>
    <cellStyle name="Normal 18 5 2" xfId="3900"/>
    <cellStyle name="Normal 18 5 2 2" xfId="5909"/>
    <cellStyle name="Normal 18 5 2 3" xfId="6332"/>
    <cellStyle name="Normal 18 5 3" xfId="5340"/>
    <cellStyle name="Normal 18 6" xfId="1974"/>
    <cellStyle name="Normal 18 6 2" xfId="5341"/>
    <cellStyle name="Normal 18 7" xfId="1975"/>
    <cellStyle name="Normal 18 7 2" xfId="5342"/>
    <cellStyle name="Normal 18 8" xfId="1976"/>
    <cellStyle name="Normal 18 9" xfId="5333"/>
    <cellStyle name="Normal 18_DET I REG" xfId="1977"/>
    <cellStyle name="Normal 19" xfId="1978"/>
    <cellStyle name="Normal 19 10" xfId="1979"/>
    <cellStyle name="Normal 19 10 2" xfId="3902"/>
    <cellStyle name="Normal 19 10 2 2" xfId="5911"/>
    <cellStyle name="Normal 19 10 2 3" xfId="6334"/>
    <cellStyle name="Normal 19 11" xfId="3901"/>
    <cellStyle name="Normal 19 11 2" xfId="5910"/>
    <cellStyle name="Normal 19 11 3" xfId="6333"/>
    <cellStyle name="Normal 19 2" xfId="1980"/>
    <cellStyle name="Normal 19 2 2" xfId="1981"/>
    <cellStyle name="Normal 19 2 2 2" xfId="1982"/>
    <cellStyle name="Normal 19 2 2_Listado_web" xfId="1983"/>
    <cellStyle name="Normal 19 2 3" xfId="1984"/>
    <cellStyle name="Normal 19 2_Hoja2" xfId="1985"/>
    <cellStyle name="Normal 19 3" xfId="1986"/>
    <cellStyle name="Normal 19 3 2" xfId="1987"/>
    <cellStyle name="Normal 19 3_Listado_web" xfId="1988"/>
    <cellStyle name="Normal 19 4" xfId="1989"/>
    <cellStyle name="Normal 19 4 2" xfId="1990"/>
    <cellStyle name="Normal 19 4_Listado_web" xfId="1991"/>
    <cellStyle name="Normal 19 5" xfId="1992"/>
    <cellStyle name="Normal 19 5 2" xfId="1993"/>
    <cellStyle name="Normal 19 5 2 2" xfId="3904"/>
    <cellStyle name="Normal 19 5 2 2 2" xfId="5913"/>
    <cellStyle name="Normal 19 5 2 2 3" xfId="6336"/>
    <cellStyle name="Normal 19 5 2 3" xfId="5343"/>
    <cellStyle name="Normal 19 5 3" xfId="1994"/>
    <cellStyle name="Normal 19 5 3 2" xfId="3905"/>
    <cellStyle name="Normal 19 5 4" xfId="1995"/>
    <cellStyle name="Normal 19 5 4 2" xfId="3906"/>
    <cellStyle name="Normal 19 5 4 2 2" xfId="5914"/>
    <cellStyle name="Normal 19 5 4 2 3" xfId="6337"/>
    <cellStyle name="Normal 19 5 4 3" xfId="5344"/>
    <cellStyle name="Normal 19 5 5" xfId="1996"/>
    <cellStyle name="Normal 19 5 5 2" xfId="3907"/>
    <cellStyle name="Normal 19 5 5 2 2" xfId="5915"/>
    <cellStyle name="Normal 19 5 5 2 3" xfId="6338"/>
    <cellStyle name="Normal 19 5 6" xfId="3903"/>
    <cellStyle name="Normal 19 5 6 2" xfId="5912"/>
    <cellStyle name="Normal 19 5 6 3" xfId="6335"/>
    <cellStyle name="Normal 19 5_INST $" xfId="1997"/>
    <cellStyle name="Normal 19 6" xfId="1998"/>
    <cellStyle name="Normal 19 6 2" xfId="1999"/>
    <cellStyle name="Normal 19 6 2 2" xfId="3909"/>
    <cellStyle name="Normal 19 6 2 2 2" xfId="5917"/>
    <cellStyle name="Normal 19 6 2 2 3" xfId="6340"/>
    <cellStyle name="Normal 19 6 2 3" xfId="5345"/>
    <cellStyle name="Normal 19 6 3" xfId="2000"/>
    <cellStyle name="Normal 19 6 3 2" xfId="3910"/>
    <cellStyle name="Normal 19 6 4" xfId="2001"/>
    <cellStyle name="Normal 19 6 4 2" xfId="3911"/>
    <cellStyle name="Normal 19 6 4 2 2" xfId="5918"/>
    <cellStyle name="Normal 19 6 4 2 3" xfId="6341"/>
    <cellStyle name="Normal 19 6 4 3" xfId="5346"/>
    <cellStyle name="Normal 19 6 5" xfId="2002"/>
    <cellStyle name="Normal 19 6 5 2" xfId="3912"/>
    <cellStyle name="Normal 19 6 5 2 2" xfId="5919"/>
    <cellStyle name="Normal 19 6 5 2 3" xfId="6342"/>
    <cellStyle name="Normal 19 6 6" xfId="3908"/>
    <cellStyle name="Normal 19 6 6 2" xfId="5916"/>
    <cellStyle name="Normal 19 6 6 3" xfId="6339"/>
    <cellStyle name="Normal 19 6_INST $" xfId="2003"/>
    <cellStyle name="Normal 19 7" xfId="2004"/>
    <cellStyle name="Normal 19 7 2" xfId="3913"/>
    <cellStyle name="Normal 19 7 2 2" xfId="5920"/>
    <cellStyle name="Normal 19 7 2 3" xfId="6343"/>
    <cellStyle name="Normal 19 7 3" xfId="5347"/>
    <cellStyle name="Normal 19 8" xfId="2005"/>
    <cellStyle name="Normal 19 8 2" xfId="3914"/>
    <cellStyle name="Normal 19 8 2 2" xfId="5921"/>
    <cellStyle name="Normal 19 8 2 3" xfId="6344"/>
    <cellStyle name="Normal 19 8 3" xfId="5348"/>
    <cellStyle name="Normal 19 9" xfId="2006"/>
    <cellStyle name="Normal 19 9 2" xfId="3915"/>
    <cellStyle name="Normal 19 9 2 2" xfId="5922"/>
    <cellStyle name="Normal 19 9 2 3" xfId="6345"/>
    <cellStyle name="Normal 19_AVANCE PROTECCIÓN" xfId="2007"/>
    <cellStyle name="Normal 2" xfId="2008"/>
    <cellStyle name="Normal 2 10" xfId="2009"/>
    <cellStyle name="Normal 2 10 2" xfId="5350"/>
    <cellStyle name="Normal 2 11" xfId="5883"/>
    <cellStyle name="Normal 2 15" xfId="2010"/>
    <cellStyle name="Normal 2 15 2" xfId="5351"/>
    <cellStyle name="Normal 2 16" xfId="2011"/>
    <cellStyle name="Normal 2 16 2" xfId="5352"/>
    <cellStyle name="Normal 2 18" xfId="2012"/>
    <cellStyle name="Normal 2 18 2" xfId="5353"/>
    <cellStyle name="Normal 2 2" xfId="2013"/>
    <cellStyle name="Normal 2 2 2" xfId="2014"/>
    <cellStyle name="Normal 2 2 2 2" xfId="5355"/>
    <cellStyle name="Normal 2 2 3" xfId="2015"/>
    <cellStyle name="Normal 2 2 3 2" xfId="5356"/>
    <cellStyle name="Normal 2 2 4" xfId="5354"/>
    <cellStyle name="Normal 2 2_Hoja2" xfId="2016"/>
    <cellStyle name="Normal 2 3" xfId="2017"/>
    <cellStyle name="Normal 2 3 2" xfId="2018"/>
    <cellStyle name="Normal 2 3 2 2" xfId="5358"/>
    <cellStyle name="Normal 2 3 3" xfId="5357"/>
    <cellStyle name="Normal 2 4" xfId="2019"/>
    <cellStyle name="Normal 2 4 10" xfId="3916"/>
    <cellStyle name="Normal 2 4 2" xfId="2020"/>
    <cellStyle name="Normal 2 4 3" xfId="2021"/>
    <cellStyle name="Normal 2 4 4" xfId="2022"/>
    <cellStyle name="Normal 2 4 5" xfId="2023"/>
    <cellStyle name="Normal 2 4 5 2" xfId="2024"/>
    <cellStyle name="Normal 2 4 5 2 2" xfId="3918"/>
    <cellStyle name="Normal 2 4 5 2 3" xfId="5359"/>
    <cellStyle name="Normal 2 4 5 3" xfId="2025"/>
    <cellStyle name="Normal 2 4 5 4" xfId="2026"/>
    <cellStyle name="Normal 2 4 5 4 2" xfId="3919"/>
    <cellStyle name="Normal 2 4 5 4 3" xfId="5360"/>
    <cellStyle name="Normal 2 4 5 5" xfId="2027"/>
    <cellStyle name="Normal 2 4 5 5 2" xfId="3920"/>
    <cellStyle name="Normal 2 4 5 6" xfId="3917"/>
    <cellStyle name="Normal 2 4 5_INST $" xfId="2028"/>
    <cellStyle name="Normal 2 4 6" xfId="2029"/>
    <cellStyle name="Normal 2 4 6 2" xfId="2030"/>
    <cellStyle name="Normal 2 4 6 2 2" xfId="3922"/>
    <cellStyle name="Normal 2 4 6 2 3" xfId="5361"/>
    <cellStyle name="Normal 2 4 6 3" xfId="2031"/>
    <cellStyle name="Normal 2 4 6 4" xfId="2032"/>
    <cellStyle name="Normal 2 4 6 4 2" xfId="3923"/>
    <cellStyle name="Normal 2 4 6 4 3" xfId="5362"/>
    <cellStyle name="Normal 2 4 6 5" xfId="2033"/>
    <cellStyle name="Normal 2 4 6 5 2" xfId="3924"/>
    <cellStyle name="Normal 2 4 6 6" xfId="3921"/>
    <cellStyle name="Normal 2 4 6_INST $" xfId="2034"/>
    <cellStyle name="Normal 2 4 7" xfId="2035"/>
    <cellStyle name="Normal 2 4 7 2" xfId="3925"/>
    <cellStyle name="Normal 2 4 7 3" xfId="5363"/>
    <cellStyle name="Normal 2 4 8" xfId="2036"/>
    <cellStyle name="Normal 2 4 8 2" xfId="3926"/>
    <cellStyle name="Normal 2 4 8 3" xfId="5364"/>
    <cellStyle name="Normal 2 4 9" xfId="2037"/>
    <cellStyle name="Normal 2 4 9 2" xfId="3927"/>
    <cellStyle name="Normal 2 4_AVANCE PROTECCIÓN" xfId="2038"/>
    <cellStyle name="Normal 2 5" xfId="2039"/>
    <cellStyle name="Normal 2 5 2" xfId="2040"/>
    <cellStyle name="Normal 2 5 2 2" xfId="2041"/>
    <cellStyle name="Normal 2 5 2 2 2" xfId="5367"/>
    <cellStyle name="Normal 2 5 2 3" xfId="5366"/>
    <cellStyle name="Normal 2 5 3" xfId="2042"/>
    <cellStyle name="Normal 2 5 3 2" xfId="2043"/>
    <cellStyle name="Normal 2 5 3 2 2" xfId="5369"/>
    <cellStyle name="Normal 2 5 3 3" xfId="5368"/>
    <cellStyle name="Normal 2 5 4" xfId="2044"/>
    <cellStyle name="Normal 2 5 4 2" xfId="5370"/>
    <cellStyle name="Normal 2 5 5" xfId="5365"/>
    <cellStyle name="Normal 2 5_AVANCE TOTAL" xfId="2045"/>
    <cellStyle name="Normal 2 6" xfId="2046"/>
    <cellStyle name="Normal 2 6 2" xfId="5371"/>
    <cellStyle name="Normal 2 7" xfId="2047"/>
    <cellStyle name="Normal 2 7 2" xfId="5372"/>
    <cellStyle name="Normal 2 8" xfId="2048"/>
    <cellStyle name="Normal 2 8 2" xfId="3928"/>
    <cellStyle name="Normal 2 8 3" xfId="5373"/>
    <cellStyle name="Normal 2 9" xfId="5349"/>
    <cellStyle name="Normal 2_AVANCE TOTAL" xfId="2049"/>
    <cellStyle name="Normal 20" xfId="2050"/>
    <cellStyle name="Normal 20 10" xfId="3929"/>
    <cellStyle name="Normal 20 10 2" xfId="5923"/>
    <cellStyle name="Normal 20 10 3" xfId="6346"/>
    <cellStyle name="Normal 20 2" xfId="2051"/>
    <cellStyle name="Normal 20 2 2" xfId="2052"/>
    <cellStyle name="Normal 20 2 2 2" xfId="2053"/>
    <cellStyle name="Normal 20 2 2_Listado_web" xfId="2054"/>
    <cellStyle name="Normal 20 2 3" xfId="2055"/>
    <cellStyle name="Normal 20 2_Hoja2" xfId="2056"/>
    <cellStyle name="Normal 20 3" xfId="2057"/>
    <cellStyle name="Normal 20 3 2" xfId="2058"/>
    <cellStyle name="Normal 20 3_Listado_web" xfId="2059"/>
    <cellStyle name="Normal 20 4" xfId="2060"/>
    <cellStyle name="Normal 20 4 2" xfId="2061"/>
    <cellStyle name="Normal 20 4_Listado_web" xfId="2062"/>
    <cellStyle name="Normal 20 5" xfId="2063"/>
    <cellStyle name="Normal 20 5 2" xfId="2064"/>
    <cellStyle name="Normal 20 5 2 2" xfId="3931"/>
    <cellStyle name="Normal 20 5 2 2 2" xfId="5925"/>
    <cellStyle name="Normal 20 5 2 2 3" xfId="6348"/>
    <cellStyle name="Normal 20 5 2 3" xfId="5374"/>
    <cellStyle name="Normal 20 5 3" xfId="2065"/>
    <cellStyle name="Normal 20 5 3 2" xfId="3932"/>
    <cellStyle name="Normal 20 5 4" xfId="2066"/>
    <cellStyle name="Normal 20 5 4 2" xfId="3933"/>
    <cellStyle name="Normal 20 5 4 2 2" xfId="5926"/>
    <cellStyle name="Normal 20 5 4 2 3" xfId="6350"/>
    <cellStyle name="Normal 20 5 4 3" xfId="5375"/>
    <cellStyle name="Normal 20 5 5" xfId="2067"/>
    <cellStyle name="Normal 20 5 5 2" xfId="3934"/>
    <cellStyle name="Normal 20 5 5 2 2" xfId="5927"/>
    <cellStyle name="Normal 20 5 5 2 3" xfId="6351"/>
    <cellStyle name="Normal 20 5 6" xfId="3930"/>
    <cellStyle name="Normal 20 5 6 2" xfId="5924"/>
    <cellStyle name="Normal 20 5 6 3" xfId="6347"/>
    <cellStyle name="Normal 20 5_INST $" xfId="2068"/>
    <cellStyle name="Normal 20 6" xfId="2069"/>
    <cellStyle name="Normal 20 6 2" xfId="2070"/>
    <cellStyle name="Normal 20 6 2 2" xfId="3936"/>
    <cellStyle name="Normal 20 6 2 2 2" xfId="5929"/>
    <cellStyle name="Normal 20 6 2 2 3" xfId="6353"/>
    <cellStyle name="Normal 20 6 2 3" xfId="5376"/>
    <cellStyle name="Normal 20 6 3" xfId="2071"/>
    <cellStyle name="Normal 20 6 3 2" xfId="3937"/>
    <cellStyle name="Normal 20 6 4" xfId="2072"/>
    <cellStyle name="Normal 20 6 4 2" xfId="3938"/>
    <cellStyle name="Normal 20 6 4 2 2" xfId="5930"/>
    <cellStyle name="Normal 20 6 4 2 3" xfId="6354"/>
    <cellStyle name="Normal 20 6 4 3" xfId="5377"/>
    <cellStyle name="Normal 20 6 5" xfId="2073"/>
    <cellStyle name="Normal 20 6 5 2" xfId="3939"/>
    <cellStyle name="Normal 20 6 5 2 2" xfId="5931"/>
    <cellStyle name="Normal 20 6 5 2 3" xfId="6355"/>
    <cellStyle name="Normal 20 6 6" xfId="3935"/>
    <cellStyle name="Normal 20 6 6 2" xfId="5928"/>
    <cellStyle name="Normal 20 6 6 3" xfId="6352"/>
    <cellStyle name="Normal 20 6_INST $" xfId="2074"/>
    <cellStyle name="Normal 20 7" xfId="2075"/>
    <cellStyle name="Normal 20 7 2" xfId="3940"/>
    <cellStyle name="Normal 20 7 2 2" xfId="5932"/>
    <cellStyle name="Normal 20 7 2 3" xfId="6356"/>
    <cellStyle name="Normal 20 7 3" xfId="5378"/>
    <cellStyle name="Normal 20 8" xfId="2076"/>
    <cellStyle name="Normal 20 8 2" xfId="3941"/>
    <cellStyle name="Normal 20 8 2 2" xfId="5933"/>
    <cellStyle name="Normal 20 8 2 3" xfId="6357"/>
    <cellStyle name="Normal 20 8 3" xfId="5379"/>
    <cellStyle name="Normal 20 9" xfId="2077"/>
    <cellStyle name="Normal 20 9 2" xfId="3942"/>
    <cellStyle name="Normal 20 9 2 2" xfId="5934"/>
    <cellStyle name="Normal 20 9 2 3" xfId="6358"/>
    <cellStyle name="Normal 20_AVANCE PROTECCIÓN" xfId="2078"/>
    <cellStyle name="Normal 21" xfId="2079"/>
    <cellStyle name="Normal 21 10" xfId="2080"/>
    <cellStyle name="Normal 21 10 2" xfId="3944"/>
    <cellStyle name="Normal 21 10 2 2" xfId="5936"/>
    <cellStyle name="Normal 21 10 2 3" xfId="6360"/>
    <cellStyle name="Normal 21 10 3" xfId="5380"/>
    <cellStyle name="Normal 21 11" xfId="2081"/>
    <cellStyle name="Normal 21 11 2" xfId="3945"/>
    <cellStyle name="Normal 21 11 2 2" xfId="5937"/>
    <cellStyle name="Normal 21 11 2 3" xfId="6361"/>
    <cellStyle name="Normal 21 12" xfId="2082"/>
    <cellStyle name="Normal 21 12 2" xfId="3946"/>
    <cellStyle name="Normal 21 12 2 2" xfId="5938"/>
    <cellStyle name="Normal 21 12 2 3" xfId="6362"/>
    <cellStyle name="Normal 21 13" xfId="3943"/>
    <cellStyle name="Normal 21 13 2" xfId="5935"/>
    <cellStyle name="Normal 21 13 3" xfId="6359"/>
    <cellStyle name="Normal 21 2" xfId="2083"/>
    <cellStyle name="Normal 21 2 10" xfId="3947"/>
    <cellStyle name="Normal 21 2 10 2" xfId="5939"/>
    <cellStyle name="Normal 21 2 10 3" xfId="6363"/>
    <cellStyle name="Normal 21 2 2" xfId="2084"/>
    <cellStyle name="Normal 21 2 2 2" xfId="2085"/>
    <cellStyle name="Normal 21 2 2 2 2" xfId="2086"/>
    <cellStyle name="Normal 21 2 2 2_Listado_web" xfId="2087"/>
    <cellStyle name="Normal 21 2 2 3" xfId="2088"/>
    <cellStyle name="Normal 21 2 2_Hoja2" xfId="2089"/>
    <cellStyle name="Normal 21 2 3" xfId="2090"/>
    <cellStyle name="Normal 21 2 3 2" xfId="2091"/>
    <cellStyle name="Normal 21 2 3_Listado_web" xfId="2092"/>
    <cellStyle name="Normal 21 2 4" xfId="2093"/>
    <cellStyle name="Normal 21 2 4 2" xfId="2094"/>
    <cellStyle name="Normal 21 2 4_Listado_web" xfId="2095"/>
    <cellStyle name="Normal 21 2 5" xfId="2096"/>
    <cellStyle name="Normal 21 2 5 2" xfId="2097"/>
    <cellStyle name="Normal 21 2 5 2 2" xfId="3949"/>
    <cellStyle name="Normal 21 2 5 2 2 2" xfId="5941"/>
    <cellStyle name="Normal 21 2 5 2 2 3" xfId="6365"/>
    <cellStyle name="Normal 21 2 5 2 3" xfId="5381"/>
    <cellStyle name="Normal 21 2 5 3" xfId="2098"/>
    <cellStyle name="Normal 21 2 5 3 2" xfId="3950"/>
    <cellStyle name="Normal 21 2 5 4" xfId="2099"/>
    <cellStyle name="Normal 21 2 5 4 2" xfId="3951"/>
    <cellStyle name="Normal 21 2 5 4 2 2" xfId="5942"/>
    <cellStyle name="Normal 21 2 5 4 2 3" xfId="6366"/>
    <cellStyle name="Normal 21 2 5 4 3" xfId="5382"/>
    <cellStyle name="Normal 21 2 5 5" xfId="2100"/>
    <cellStyle name="Normal 21 2 5 5 2" xfId="3952"/>
    <cellStyle name="Normal 21 2 5 5 2 2" xfId="5943"/>
    <cellStyle name="Normal 21 2 5 5 2 3" xfId="6367"/>
    <cellStyle name="Normal 21 2 5 6" xfId="3948"/>
    <cellStyle name="Normal 21 2 5 6 2" xfId="5940"/>
    <cellStyle name="Normal 21 2 5 6 3" xfId="6364"/>
    <cellStyle name="Normal 21 2 5_INST $" xfId="2101"/>
    <cellStyle name="Normal 21 2 6" xfId="2102"/>
    <cellStyle name="Normal 21 2 6 2" xfId="2103"/>
    <cellStyle name="Normal 21 2 6 2 2" xfId="3954"/>
    <cellStyle name="Normal 21 2 6 2 2 2" xfId="5945"/>
    <cellStyle name="Normal 21 2 6 2 2 3" xfId="6369"/>
    <cellStyle name="Normal 21 2 6 2 3" xfId="5383"/>
    <cellStyle name="Normal 21 2 6 3" xfId="2104"/>
    <cellStyle name="Normal 21 2 6 3 2" xfId="3955"/>
    <cellStyle name="Normal 21 2 6 4" xfId="2105"/>
    <cellStyle name="Normal 21 2 6 4 2" xfId="3956"/>
    <cellStyle name="Normal 21 2 6 4 2 2" xfId="5946"/>
    <cellStyle name="Normal 21 2 6 4 2 3" xfId="6370"/>
    <cellStyle name="Normal 21 2 6 4 3" xfId="5384"/>
    <cellStyle name="Normal 21 2 6 5" xfId="2106"/>
    <cellStyle name="Normal 21 2 6 5 2" xfId="3957"/>
    <cellStyle name="Normal 21 2 6 5 2 2" xfId="5947"/>
    <cellStyle name="Normal 21 2 6 5 2 3" xfId="6371"/>
    <cellStyle name="Normal 21 2 6 6" xfId="3953"/>
    <cellStyle name="Normal 21 2 6 6 2" xfId="5944"/>
    <cellStyle name="Normal 21 2 6 6 3" xfId="6368"/>
    <cellStyle name="Normal 21 2 6_INST $" xfId="2107"/>
    <cellStyle name="Normal 21 2 7" xfId="2108"/>
    <cellStyle name="Normal 21 2 7 2" xfId="3958"/>
    <cellStyle name="Normal 21 2 7 2 2" xfId="5948"/>
    <cellStyle name="Normal 21 2 7 2 3" xfId="6372"/>
    <cellStyle name="Normal 21 2 7 3" xfId="5385"/>
    <cellStyle name="Normal 21 2 8" xfId="2109"/>
    <cellStyle name="Normal 21 2 8 2" xfId="3959"/>
    <cellStyle name="Normal 21 2 8 2 2" xfId="5949"/>
    <cellStyle name="Normal 21 2 8 2 3" xfId="6373"/>
    <cellStyle name="Normal 21 2 8 3" xfId="5386"/>
    <cellStyle name="Normal 21 2 9" xfId="2110"/>
    <cellStyle name="Normal 21 2 9 2" xfId="3960"/>
    <cellStyle name="Normal 21 2 9 2 2" xfId="5950"/>
    <cellStyle name="Normal 21 2 9 2 3" xfId="6374"/>
    <cellStyle name="Normal 21 2_AVANCE PROTECCIÓN" xfId="2111"/>
    <cellStyle name="Normal 21 3" xfId="2112"/>
    <cellStyle name="Normal 21 3 2" xfId="2113"/>
    <cellStyle name="Normal 21 3 2 2" xfId="5388"/>
    <cellStyle name="Normal 21 3 3" xfId="5387"/>
    <cellStyle name="Normal 21 4" xfId="2114"/>
    <cellStyle name="Normal 21 4 2" xfId="2115"/>
    <cellStyle name="Normal 21 4 2 2" xfId="2116"/>
    <cellStyle name="Normal 21 4 2_Listado_web" xfId="2117"/>
    <cellStyle name="Normal 21 4 3" xfId="2118"/>
    <cellStyle name="Normal 21 4_Hoja2" xfId="2119"/>
    <cellStyle name="Normal 21 5" xfId="2120"/>
    <cellStyle name="Normal 21 5 2" xfId="2121"/>
    <cellStyle name="Normal 21 5_Listado_web" xfId="2122"/>
    <cellStyle name="Normal 21 6" xfId="2123"/>
    <cellStyle name="Normal 21 6 2" xfId="2124"/>
    <cellStyle name="Normal 21 6_Listado_web" xfId="2125"/>
    <cellStyle name="Normal 21 7" xfId="2126"/>
    <cellStyle name="Normal 21 7 2" xfId="2127"/>
    <cellStyle name="Normal 21 7 2 2" xfId="3962"/>
    <cellStyle name="Normal 21 7 2 2 2" xfId="5952"/>
    <cellStyle name="Normal 21 7 2 2 3" xfId="6376"/>
    <cellStyle name="Normal 21 7 2 3" xfId="5389"/>
    <cellStyle name="Normal 21 7 3" xfId="2128"/>
    <cellStyle name="Normal 21 7 3 2" xfId="3963"/>
    <cellStyle name="Normal 21 7 4" xfId="2129"/>
    <cellStyle name="Normal 21 7 4 2" xfId="3964"/>
    <cellStyle name="Normal 21 7 4 2 2" xfId="5953"/>
    <cellStyle name="Normal 21 7 4 2 3" xfId="6377"/>
    <cellStyle name="Normal 21 7 4 3" xfId="5390"/>
    <cellStyle name="Normal 21 7 5" xfId="2130"/>
    <cellStyle name="Normal 21 7 5 2" xfId="3965"/>
    <cellStyle name="Normal 21 7 5 2 2" xfId="5954"/>
    <cellStyle name="Normal 21 7 5 2 3" xfId="6378"/>
    <cellStyle name="Normal 21 7 6" xfId="3961"/>
    <cellStyle name="Normal 21 7 6 2" xfId="5951"/>
    <cellStyle name="Normal 21 7 6 3" xfId="6375"/>
    <cellStyle name="Normal 21 7_INST $" xfId="2131"/>
    <cellStyle name="Normal 21 8" xfId="2132"/>
    <cellStyle name="Normal 21 8 2" xfId="2133"/>
    <cellStyle name="Normal 21 8 2 2" xfId="3967"/>
    <cellStyle name="Normal 21 8 2 2 2" xfId="5956"/>
    <cellStyle name="Normal 21 8 2 2 3" xfId="6380"/>
    <cellStyle name="Normal 21 8 2 3" xfId="5391"/>
    <cellStyle name="Normal 21 8 3" xfId="2134"/>
    <cellStyle name="Normal 21 8 3 2" xfId="3968"/>
    <cellStyle name="Normal 21 8 4" xfId="2135"/>
    <cellStyle name="Normal 21 8 4 2" xfId="3969"/>
    <cellStyle name="Normal 21 8 4 2 2" xfId="5957"/>
    <cellStyle name="Normal 21 8 4 2 3" xfId="6381"/>
    <cellStyle name="Normal 21 8 4 3" xfId="5392"/>
    <cellStyle name="Normal 21 8 5" xfId="2136"/>
    <cellStyle name="Normal 21 8 5 2" xfId="3970"/>
    <cellStyle name="Normal 21 8 5 2 2" xfId="5958"/>
    <cellStyle name="Normal 21 8 5 2 3" xfId="6382"/>
    <cellStyle name="Normal 21 8 6" xfId="3966"/>
    <cellStyle name="Normal 21 8 6 2" xfId="5955"/>
    <cellStyle name="Normal 21 8 6 3" xfId="6379"/>
    <cellStyle name="Normal 21 8_INST $" xfId="2137"/>
    <cellStyle name="Normal 21 9" xfId="2138"/>
    <cellStyle name="Normal 21 9 2" xfId="3971"/>
    <cellStyle name="Normal 21 9 2 2" xfId="5959"/>
    <cellStyle name="Normal 21 9 2 3" xfId="6383"/>
    <cellStyle name="Normal 21 9 3" xfId="5393"/>
    <cellStyle name="Normal 21_AVANCE JUSTICIA JUVENIL" xfId="2139"/>
    <cellStyle name="Normal 22" xfId="2140"/>
    <cellStyle name="Normal 22 10" xfId="2141"/>
    <cellStyle name="Normal 22 10 2" xfId="3973"/>
    <cellStyle name="Normal 22 10 2 2" xfId="5961"/>
    <cellStyle name="Normal 22 10 2 3" xfId="6385"/>
    <cellStyle name="Normal 22 11" xfId="3972"/>
    <cellStyle name="Normal 22 11 2" xfId="5960"/>
    <cellStyle name="Normal 22 11 3" xfId="6384"/>
    <cellStyle name="Normal 22 2" xfId="2142"/>
    <cellStyle name="Normal 22 2 2" xfId="2143"/>
    <cellStyle name="Normal 22 2 2 2" xfId="2144"/>
    <cellStyle name="Normal 22 2 2_Listado_web" xfId="2145"/>
    <cellStyle name="Normal 22 2 3" xfId="2146"/>
    <cellStyle name="Normal 22 2_Hoja2" xfId="2147"/>
    <cellStyle name="Normal 22 3" xfId="2148"/>
    <cellStyle name="Normal 22 3 2" xfId="2149"/>
    <cellStyle name="Normal 22 3_Listado_web" xfId="2150"/>
    <cellStyle name="Normal 22 4" xfId="2151"/>
    <cellStyle name="Normal 22 4 2" xfId="2152"/>
    <cellStyle name="Normal 22 4_Listado_web" xfId="2153"/>
    <cellStyle name="Normal 22 5" xfId="2154"/>
    <cellStyle name="Normal 22 5 2" xfId="2155"/>
    <cellStyle name="Normal 22 5 2 2" xfId="3975"/>
    <cellStyle name="Normal 22 5 2 2 2" xfId="5963"/>
    <cellStyle name="Normal 22 5 2 2 3" xfId="6387"/>
    <cellStyle name="Normal 22 5 2 3" xfId="5394"/>
    <cellStyle name="Normal 22 5 3" xfId="2156"/>
    <cellStyle name="Normal 22 5 3 2" xfId="3976"/>
    <cellStyle name="Normal 22 5 4" xfId="2157"/>
    <cellStyle name="Normal 22 5 4 2" xfId="3977"/>
    <cellStyle name="Normal 22 5 4 2 2" xfId="5964"/>
    <cellStyle name="Normal 22 5 4 2 3" xfId="6388"/>
    <cellStyle name="Normal 22 5 4 3" xfId="5395"/>
    <cellStyle name="Normal 22 5 5" xfId="2158"/>
    <cellStyle name="Normal 22 5 5 2" xfId="3978"/>
    <cellStyle name="Normal 22 5 5 2 2" xfId="5965"/>
    <cellStyle name="Normal 22 5 5 2 3" xfId="6389"/>
    <cellStyle name="Normal 22 5 6" xfId="3974"/>
    <cellStyle name="Normal 22 5 6 2" xfId="5962"/>
    <cellStyle name="Normal 22 5 6 3" xfId="6386"/>
    <cellStyle name="Normal 22 5_INST $" xfId="2159"/>
    <cellStyle name="Normal 22 6" xfId="2160"/>
    <cellStyle name="Normal 22 6 2" xfId="2161"/>
    <cellStyle name="Normal 22 6 2 2" xfId="3980"/>
    <cellStyle name="Normal 22 6 2 2 2" xfId="5967"/>
    <cellStyle name="Normal 22 6 2 2 3" xfId="6391"/>
    <cellStyle name="Normal 22 6 2 3" xfId="5396"/>
    <cellStyle name="Normal 22 6 3" xfId="2162"/>
    <cellStyle name="Normal 22 6 3 2" xfId="3981"/>
    <cellStyle name="Normal 22 6 4" xfId="2163"/>
    <cellStyle name="Normal 22 6 4 2" xfId="3982"/>
    <cellStyle name="Normal 22 6 4 2 2" xfId="5968"/>
    <cellStyle name="Normal 22 6 4 2 3" xfId="6392"/>
    <cellStyle name="Normal 22 6 4 3" xfId="5397"/>
    <cellStyle name="Normal 22 6 5" xfId="2164"/>
    <cellStyle name="Normal 22 6 5 2" xfId="3983"/>
    <cellStyle name="Normal 22 6 5 2 2" xfId="5969"/>
    <cellStyle name="Normal 22 6 5 2 3" xfId="6393"/>
    <cellStyle name="Normal 22 6 6" xfId="3979"/>
    <cellStyle name="Normal 22 6 6 2" xfId="5966"/>
    <cellStyle name="Normal 22 6 6 3" xfId="6390"/>
    <cellStyle name="Normal 22 6_INST $" xfId="2165"/>
    <cellStyle name="Normal 22 7" xfId="2166"/>
    <cellStyle name="Normal 22 7 2" xfId="3984"/>
    <cellStyle name="Normal 22 7 2 2" xfId="5970"/>
    <cellStyle name="Normal 22 7 2 3" xfId="6394"/>
    <cellStyle name="Normal 22 7 3" xfId="5398"/>
    <cellStyle name="Normal 22 8" xfId="2167"/>
    <cellStyle name="Normal 22 8 2" xfId="3985"/>
    <cellStyle name="Normal 22 8 2 2" xfId="5971"/>
    <cellStyle name="Normal 22 8 2 3" xfId="6395"/>
    <cellStyle name="Normal 22 8 3" xfId="5399"/>
    <cellStyle name="Normal 22 9" xfId="2168"/>
    <cellStyle name="Normal 22 9 2" xfId="3986"/>
    <cellStyle name="Normal 22 9 2 2" xfId="5972"/>
    <cellStyle name="Normal 22 9 2 3" xfId="6396"/>
    <cellStyle name="Normal 22_AVANCE PROTECCIÓN" xfId="2169"/>
    <cellStyle name="Normal 23" xfId="2170"/>
    <cellStyle name="Normal 23 10" xfId="2171"/>
    <cellStyle name="Normal 23 10 2" xfId="3988"/>
    <cellStyle name="Normal 23 10 2 2" xfId="5974"/>
    <cellStyle name="Normal 23 10 2 3" xfId="6398"/>
    <cellStyle name="Normal 23 11" xfId="3987"/>
    <cellStyle name="Normal 23 11 2" xfId="5973"/>
    <cellStyle name="Normal 23 11 3" xfId="6397"/>
    <cellStyle name="Normal 23 2" xfId="2172"/>
    <cellStyle name="Normal 23 2 2" xfId="2173"/>
    <cellStyle name="Normal 23 2 2 2" xfId="2174"/>
    <cellStyle name="Normal 23 2 2_Listado_web" xfId="2175"/>
    <cellStyle name="Normal 23 2 3" xfId="2176"/>
    <cellStyle name="Normal 23 2_Hoja2" xfId="2177"/>
    <cellStyle name="Normal 23 3" xfId="2178"/>
    <cellStyle name="Normal 23 3 2" xfId="2179"/>
    <cellStyle name="Normal 23 3_Listado_web" xfId="2180"/>
    <cellStyle name="Normal 23 4" xfId="2181"/>
    <cellStyle name="Normal 23 4 2" xfId="2182"/>
    <cellStyle name="Normal 23 4_Listado_web" xfId="2183"/>
    <cellStyle name="Normal 23 5" xfId="2184"/>
    <cellStyle name="Normal 23 5 2" xfId="2185"/>
    <cellStyle name="Normal 23 5 2 2" xfId="3990"/>
    <cellStyle name="Normal 23 5 2 2 2" xfId="5976"/>
    <cellStyle name="Normal 23 5 2 2 3" xfId="6400"/>
    <cellStyle name="Normal 23 5 2 3" xfId="5400"/>
    <cellStyle name="Normal 23 5 3" xfId="2186"/>
    <cellStyle name="Normal 23 5 3 2" xfId="3991"/>
    <cellStyle name="Normal 23 5 4" xfId="2187"/>
    <cellStyle name="Normal 23 5 4 2" xfId="3992"/>
    <cellStyle name="Normal 23 5 4 2 2" xfId="5977"/>
    <cellStyle name="Normal 23 5 4 2 3" xfId="6401"/>
    <cellStyle name="Normal 23 5 4 3" xfId="5401"/>
    <cellStyle name="Normal 23 5 5" xfId="2188"/>
    <cellStyle name="Normal 23 5 5 2" xfId="3993"/>
    <cellStyle name="Normal 23 5 5 2 2" xfId="5978"/>
    <cellStyle name="Normal 23 5 5 2 3" xfId="6402"/>
    <cellStyle name="Normal 23 5 6" xfId="3989"/>
    <cellStyle name="Normal 23 5 6 2" xfId="5975"/>
    <cellStyle name="Normal 23 5 6 3" xfId="6399"/>
    <cellStyle name="Normal 23 5_INST $" xfId="2189"/>
    <cellStyle name="Normal 23 6" xfId="2190"/>
    <cellStyle name="Normal 23 6 2" xfId="2191"/>
    <cellStyle name="Normal 23 6 2 2" xfId="3995"/>
    <cellStyle name="Normal 23 6 2 2 2" xfId="5980"/>
    <cellStyle name="Normal 23 6 2 2 3" xfId="6404"/>
    <cellStyle name="Normal 23 6 2 3" xfId="5402"/>
    <cellStyle name="Normal 23 6 3" xfId="2192"/>
    <cellStyle name="Normal 23 6 3 2" xfId="3996"/>
    <cellStyle name="Normal 23 6 4" xfId="2193"/>
    <cellStyle name="Normal 23 6 4 2" xfId="3997"/>
    <cellStyle name="Normal 23 6 4 2 2" xfId="5981"/>
    <cellStyle name="Normal 23 6 4 2 3" xfId="6405"/>
    <cellStyle name="Normal 23 6 4 3" xfId="5403"/>
    <cellStyle name="Normal 23 6 5" xfId="2194"/>
    <cellStyle name="Normal 23 6 5 2" xfId="3998"/>
    <cellStyle name="Normal 23 6 5 2 2" xfId="5982"/>
    <cellStyle name="Normal 23 6 5 2 3" xfId="6406"/>
    <cellStyle name="Normal 23 6 6" xfId="3994"/>
    <cellStyle name="Normal 23 6 6 2" xfId="5979"/>
    <cellStyle name="Normal 23 6 6 3" xfId="6403"/>
    <cellStyle name="Normal 23 6_INST $" xfId="2195"/>
    <cellStyle name="Normal 23 7" xfId="2196"/>
    <cellStyle name="Normal 23 7 2" xfId="3999"/>
    <cellStyle name="Normal 23 7 2 2" xfId="5983"/>
    <cellStyle name="Normal 23 7 2 3" xfId="6407"/>
    <cellStyle name="Normal 23 7 3" xfId="5404"/>
    <cellStyle name="Normal 23 8" xfId="2197"/>
    <cellStyle name="Normal 23 8 2" xfId="4000"/>
    <cellStyle name="Normal 23 8 2 2" xfId="5984"/>
    <cellStyle name="Normal 23 8 2 3" xfId="6408"/>
    <cellStyle name="Normal 23 8 3" xfId="5405"/>
    <cellStyle name="Normal 23 9" xfId="2198"/>
    <cellStyle name="Normal 23 9 2" xfId="4001"/>
    <cellStyle name="Normal 23 9 2 2" xfId="5985"/>
    <cellStyle name="Normal 23 9 2 3" xfId="6409"/>
    <cellStyle name="Normal 23_AVANCE PROTECCIÓN" xfId="2199"/>
    <cellStyle name="Normal 24" xfId="2200"/>
    <cellStyle name="Normal 24 2" xfId="2201"/>
    <cellStyle name="Normal 24 2 2" xfId="5407"/>
    <cellStyle name="Normal 24 3" xfId="2202"/>
    <cellStyle name="Normal 24 3 2" xfId="4002"/>
    <cellStyle name="Normal 24 3 2 2" xfId="5986"/>
    <cellStyle name="Normal 24 3 2 3" xfId="6410"/>
    <cellStyle name="Normal 24 3 3" xfId="5408"/>
    <cellStyle name="Normal 24 4" xfId="2203"/>
    <cellStyle name="Normal 24 4 2" xfId="5409"/>
    <cellStyle name="Normal 24 5" xfId="2204"/>
    <cellStyle name="Normal 24 5 2" xfId="5410"/>
    <cellStyle name="Normal 24 6" xfId="2205"/>
    <cellStyle name="Normal 24 7" xfId="5406"/>
    <cellStyle name="Normal 25" xfId="2206"/>
    <cellStyle name="Normal 25 10" xfId="4003"/>
    <cellStyle name="Normal 25 10 2" xfId="5987"/>
    <cellStyle name="Normal 25 10 3" xfId="6411"/>
    <cellStyle name="Normal 25 2" xfId="2207"/>
    <cellStyle name="Normal 25 2 2" xfId="2208"/>
    <cellStyle name="Normal 25 2 2 2" xfId="2209"/>
    <cellStyle name="Normal 25 2 2_Listado_web" xfId="2210"/>
    <cellStyle name="Normal 25 2 3" xfId="2211"/>
    <cellStyle name="Normal 25 2_Hoja2" xfId="2212"/>
    <cellStyle name="Normal 25 3" xfId="2213"/>
    <cellStyle name="Normal 25 3 2" xfId="2214"/>
    <cellStyle name="Normal 25 3_Listado_web" xfId="2215"/>
    <cellStyle name="Normal 25 4" xfId="2216"/>
    <cellStyle name="Normal 25 4 2" xfId="2217"/>
    <cellStyle name="Normal 25 4_Listado_web" xfId="2218"/>
    <cellStyle name="Normal 25 5" xfId="2219"/>
    <cellStyle name="Normal 25 5 2" xfId="2220"/>
    <cellStyle name="Normal 25 5 2 2" xfId="4005"/>
    <cellStyle name="Normal 25 5 2 2 2" xfId="5989"/>
    <cellStyle name="Normal 25 5 2 2 3" xfId="6413"/>
    <cellStyle name="Normal 25 5 2 3" xfId="5411"/>
    <cellStyle name="Normal 25 5 3" xfId="2221"/>
    <cellStyle name="Normal 25 5 3 2" xfId="4006"/>
    <cellStyle name="Normal 25 5 4" xfId="2222"/>
    <cellStyle name="Normal 25 5 4 2" xfId="4007"/>
    <cellStyle name="Normal 25 5 4 2 2" xfId="5990"/>
    <cellStyle name="Normal 25 5 4 2 3" xfId="6414"/>
    <cellStyle name="Normal 25 5 4 3" xfId="5412"/>
    <cellStyle name="Normal 25 5 5" xfId="2223"/>
    <cellStyle name="Normal 25 5 5 2" xfId="4008"/>
    <cellStyle name="Normal 25 5 5 2 2" xfId="5991"/>
    <cellStyle name="Normal 25 5 5 2 3" xfId="6415"/>
    <cellStyle name="Normal 25 5 6" xfId="4004"/>
    <cellStyle name="Normal 25 5 6 2" xfId="5988"/>
    <cellStyle name="Normal 25 5 6 3" xfId="6412"/>
    <cellStyle name="Normal 25 5_INST $" xfId="2224"/>
    <cellStyle name="Normal 25 6" xfId="2225"/>
    <cellStyle name="Normal 25 6 2" xfId="2226"/>
    <cellStyle name="Normal 25 6 2 2" xfId="4010"/>
    <cellStyle name="Normal 25 6 2 2 2" xfId="5993"/>
    <cellStyle name="Normal 25 6 2 2 3" xfId="6417"/>
    <cellStyle name="Normal 25 6 2 3" xfId="5413"/>
    <cellStyle name="Normal 25 6 3" xfId="2227"/>
    <cellStyle name="Normal 25 6 3 2" xfId="4011"/>
    <cellStyle name="Normal 25 6 4" xfId="2228"/>
    <cellStyle name="Normal 25 6 4 2" xfId="4012"/>
    <cellStyle name="Normal 25 6 4 2 2" xfId="5994"/>
    <cellStyle name="Normal 25 6 4 2 3" xfId="6418"/>
    <cellStyle name="Normal 25 6 4 3" xfId="5414"/>
    <cellStyle name="Normal 25 6 5" xfId="2229"/>
    <cellStyle name="Normal 25 6 5 2" xfId="4013"/>
    <cellStyle name="Normal 25 6 5 2 2" xfId="5995"/>
    <cellStyle name="Normal 25 6 5 2 3" xfId="6419"/>
    <cellStyle name="Normal 25 6 6" xfId="4009"/>
    <cellStyle name="Normal 25 6 6 2" xfId="5992"/>
    <cellStyle name="Normal 25 6 6 3" xfId="6416"/>
    <cellStyle name="Normal 25 6_INST $" xfId="2230"/>
    <cellStyle name="Normal 25 7" xfId="2231"/>
    <cellStyle name="Normal 25 7 2" xfId="4014"/>
    <cellStyle name="Normal 25 7 2 2" xfId="5996"/>
    <cellStyle name="Normal 25 7 2 3" xfId="6420"/>
    <cellStyle name="Normal 25 7 3" xfId="5415"/>
    <cellStyle name="Normal 25 8" xfId="2232"/>
    <cellStyle name="Normal 25 8 2" xfId="4015"/>
    <cellStyle name="Normal 25 8 2 2" xfId="5997"/>
    <cellStyle name="Normal 25 8 2 3" xfId="6421"/>
    <cellStyle name="Normal 25 8 3" xfId="5416"/>
    <cellStyle name="Normal 25 9" xfId="2233"/>
    <cellStyle name="Normal 25 9 2" xfId="4016"/>
    <cellStyle name="Normal 25 9 2 2" xfId="5998"/>
    <cellStyle name="Normal 25 9 2 3" xfId="6422"/>
    <cellStyle name="Normal 25_AVANCE PROTECCIÓN" xfId="2234"/>
    <cellStyle name="Normal 26" xfId="2235"/>
    <cellStyle name="Normal 26 10" xfId="2236"/>
    <cellStyle name="Normal 26 10 2" xfId="4018"/>
    <cellStyle name="Normal 26 10 2 2" xfId="6000"/>
    <cellStyle name="Normal 26 10 2 3" xfId="6424"/>
    <cellStyle name="Normal 26 11" xfId="4017"/>
    <cellStyle name="Normal 26 11 2" xfId="5999"/>
    <cellStyle name="Normal 26 11 3" xfId="6423"/>
    <cellStyle name="Normal 26 2" xfId="2237"/>
    <cellStyle name="Normal 26 2 2" xfId="2238"/>
    <cellStyle name="Normal 26 2 2 2" xfId="2239"/>
    <cellStyle name="Normal 26 2 2_Listado_web" xfId="2240"/>
    <cellStyle name="Normal 26 2 3" xfId="2241"/>
    <cellStyle name="Normal 26 2_Hoja2" xfId="2242"/>
    <cellStyle name="Normal 26 3" xfId="2243"/>
    <cellStyle name="Normal 26 3 2" xfId="2244"/>
    <cellStyle name="Normal 26 3_Listado_web" xfId="2245"/>
    <cellStyle name="Normal 26 4" xfId="2246"/>
    <cellStyle name="Normal 26 4 2" xfId="2247"/>
    <cellStyle name="Normal 26 4_Listado_web" xfId="2248"/>
    <cellStyle name="Normal 26 5" xfId="2249"/>
    <cellStyle name="Normal 26 5 2" xfId="2250"/>
    <cellStyle name="Normal 26 5 2 2" xfId="4020"/>
    <cellStyle name="Normal 26 5 2 2 2" xfId="6002"/>
    <cellStyle name="Normal 26 5 2 2 3" xfId="6426"/>
    <cellStyle name="Normal 26 5 2 3" xfId="5417"/>
    <cellStyle name="Normal 26 5 3" xfId="2251"/>
    <cellStyle name="Normal 26 5 3 2" xfId="4021"/>
    <cellStyle name="Normal 26 5 4" xfId="2252"/>
    <cellStyle name="Normal 26 5 4 2" xfId="4022"/>
    <cellStyle name="Normal 26 5 4 2 2" xfId="6003"/>
    <cellStyle name="Normal 26 5 4 2 3" xfId="6427"/>
    <cellStyle name="Normal 26 5 4 3" xfId="5418"/>
    <cellStyle name="Normal 26 5 5" xfId="2253"/>
    <cellStyle name="Normal 26 5 5 2" xfId="4023"/>
    <cellStyle name="Normal 26 5 5 2 2" xfId="6004"/>
    <cellStyle name="Normal 26 5 5 2 3" xfId="6428"/>
    <cellStyle name="Normal 26 5 6" xfId="4019"/>
    <cellStyle name="Normal 26 5 6 2" xfId="6001"/>
    <cellStyle name="Normal 26 5 6 3" xfId="6425"/>
    <cellStyle name="Normal 26 5_INST $" xfId="2254"/>
    <cellStyle name="Normal 26 6" xfId="2255"/>
    <cellStyle name="Normal 26 6 2" xfId="2256"/>
    <cellStyle name="Normal 26 6 2 2" xfId="4025"/>
    <cellStyle name="Normal 26 6 2 2 2" xfId="6006"/>
    <cellStyle name="Normal 26 6 2 2 3" xfId="6430"/>
    <cellStyle name="Normal 26 6 2 3" xfId="5419"/>
    <cellStyle name="Normal 26 6 3" xfId="2257"/>
    <cellStyle name="Normal 26 6 3 2" xfId="4026"/>
    <cellStyle name="Normal 26 6 4" xfId="2258"/>
    <cellStyle name="Normal 26 6 4 2" xfId="4027"/>
    <cellStyle name="Normal 26 6 4 2 2" xfId="6007"/>
    <cellStyle name="Normal 26 6 4 2 3" xfId="6431"/>
    <cellStyle name="Normal 26 6 4 3" xfId="5420"/>
    <cellStyle name="Normal 26 6 5" xfId="2259"/>
    <cellStyle name="Normal 26 6 5 2" xfId="4028"/>
    <cellStyle name="Normal 26 6 5 2 2" xfId="6008"/>
    <cellStyle name="Normal 26 6 5 2 3" xfId="6432"/>
    <cellStyle name="Normal 26 6 6" xfId="4024"/>
    <cellStyle name="Normal 26 6 6 2" xfId="6005"/>
    <cellStyle name="Normal 26 6 6 3" xfId="6429"/>
    <cellStyle name="Normal 26 6_INST $" xfId="2260"/>
    <cellStyle name="Normal 26 7" xfId="2261"/>
    <cellStyle name="Normal 26 7 2" xfId="4029"/>
    <cellStyle name="Normal 26 7 2 2" xfId="6009"/>
    <cellStyle name="Normal 26 7 2 3" xfId="6433"/>
    <cellStyle name="Normal 26 7 3" xfId="5421"/>
    <cellStyle name="Normal 26 8" xfId="2262"/>
    <cellStyle name="Normal 26 8 2" xfId="4030"/>
    <cellStyle name="Normal 26 8 2 2" xfId="6010"/>
    <cellStyle name="Normal 26 8 2 3" xfId="6434"/>
    <cellStyle name="Normal 26 8 3" xfId="5422"/>
    <cellStyle name="Normal 26 9" xfId="2263"/>
    <cellStyle name="Normal 26 9 2" xfId="4031"/>
    <cellStyle name="Normal 26 9 2 2" xfId="6011"/>
    <cellStyle name="Normal 26 9 2 3" xfId="6435"/>
    <cellStyle name="Normal 26_AVANCE PROTECCIÓN" xfId="2264"/>
    <cellStyle name="Normal 27" xfId="2265"/>
    <cellStyle name="Normal 27 10" xfId="2266"/>
    <cellStyle name="Normal 27 10 2" xfId="5423"/>
    <cellStyle name="Normal 27 11" xfId="2267"/>
    <cellStyle name="Normal 27 11 2" xfId="4032"/>
    <cellStyle name="Normal 27 11 2 2" xfId="6012"/>
    <cellStyle name="Normal 27 11 2 3" xfId="6436"/>
    <cellStyle name="Normal 27 11 3" xfId="5424"/>
    <cellStyle name="Normal 27 12" xfId="2268"/>
    <cellStyle name="Normal 27 12 2" xfId="5425"/>
    <cellStyle name="Normal 27 13" xfId="2269"/>
    <cellStyle name="Normal 27 13 2" xfId="5426"/>
    <cellStyle name="Normal 27 14" xfId="2270"/>
    <cellStyle name="Normal 27 14 2" xfId="5427"/>
    <cellStyle name="Normal 27 15" xfId="2271"/>
    <cellStyle name="Normal 27 2" xfId="2272"/>
    <cellStyle name="Normal 27 2 2" xfId="2273"/>
    <cellStyle name="Normal 27 2 2 2" xfId="5429"/>
    <cellStyle name="Normal 27 2 3" xfId="5428"/>
    <cellStyle name="Normal 27 3" xfId="2274"/>
    <cellStyle name="Normal 27 3 2" xfId="2275"/>
    <cellStyle name="Normal 27 3 2 2" xfId="5431"/>
    <cellStyle name="Normal 27 3 3" xfId="5430"/>
    <cellStyle name="Normal 27 3_AVANCE TOTAL" xfId="2276"/>
    <cellStyle name="Normal 27 4" xfId="2277"/>
    <cellStyle name="Normal 27 4 2" xfId="5432"/>
    <cellStyle name="Normal 27 5" xfId="2278"/>
    <cellStyle name="Normal 27 5 2" xfId="5433"/>
    <cellStyle name="Normal 27 6" xfId="2279"/>
    <cellStyle name="Normal 27 6 2" xfId="5434"/>
    <cellStyle name="Normal 27 7" xfId="2280"/>
    <cellStyle name="Normal 27 7 2" xfId="2281"/>
    <cellStyle name="Normal 27 7 2 2" xfId="5436"/>
    <cellStyle name="Normal 27 7 3" xfId="5435"/>
    <cellStyle name="Normal 27 7_AVANCE TOTAL" xfId="2282"/>
    <cellStyle name="Normal 27 8" xfId="2283"/>
    <cellStyle name="Normal 27 8 2" xfId="2284"/>
    <cellStyle name="Normal 27 8 2 2" xfId="5438"/>
    <cellStyle name="Normal 27 8 3" xfId="2285"/>
    <cellStyle name="Normal 27 8 3 2" xfId="2286"/>
    <cellStyle name="Normal 27 8 3 2 2" xfId="5440"/>
    <cellStyle name="Normal 27 8 3 3" xfId="5439"/>
    <cellStyle name="Normal 27 8 3_INST $" xfId="2287"/>
    <cellStyle name="Normal 27 8 4" xfId="2288"/>
    <cellStyle name="Normal 27 8 4 2" xfId="5441"/>
    <cellStyle name="Normal 27 8 5" xfId="5437"/>
    <cellStyle name="Normal 27 8_INST $" xfId="2289"/>
    <cellStyle name="Normal 27 9" xfId="2290"/>
    <cellStyle name="Normal 27 9 2" xfId="2291"/>
    <cellStyle name="Normal 27 9 2 2" xfId="5443"/>
    <cellStyle name="Normal 27 9 3" xfId="5442"/>
    <cellStyle name="Normal 27 9_INST $" xfId="2292"/>
    <cellStyle name="Normal 27_AVANCE PROTECCIÓN" xfId="2293"/>
    <cellStyle name="Normal 28" xfId="2294"/>
    <cellStyle name="Normal 28 2" xfId="2295"/>
    <cellStyle name="Normal 28 2 2" xfId="2296"/>
    <cellStyle name="Normal 28 2 2 2" xfId="5446"/>
    <cellStyle name="Normal 28 2 3" xfId="5445"/>
    <cellStyle name="Normal 28 3" xfId="2297"/>
    <cellStyle name="Normal 28 3 2" xfId="2298"/>
    <cellStyle name="Normal 28 3 2 2" xfId="5448"/>
    <cellStyle name="Normal 28 3 3" xfId="5447"/>
    <cellStyle name="Normal 28 4" xfId="2299"/>
    <cellStyle name="Normal 28 4 2" xfId="5449"/>
    <cellStyle name="Normal 28 5" xfId="2300"/>
    <cellStyle name="Normal 28 5 2" xfId="4033"/>
    <cellStyle name="Normal 28 5 2 2" xfId="6013"/>
    <cellStyle name="Normal 28 5 2 3" xfId="6437"/>
    <cellStyle name="Normal 28 5 3" xfId="5450"/>
    <cellStyle name="Normal 28 6" xfId="2301"/>
    <cellStyle name="Normal 28 6 2" xfId="5451"/>
    <cellStyle name="Normal 28 7" xfId="2302"/>
    <cellStyle name="Normal 28 7 2" xfId="5452"/>
    <cellStyle name="Normal 28 8" xfId="2303"/>
    <cellStyle name="Normal 28 9" xfId="5444"/>
    <cellStyle name="Normal 28_AVANCE TOTAL" xfId="2304"/>
    <cellStyle name="Normal 29" xfId="2305"/>
    <cellStyle name="Normal 29 2" xfId="2306"/>
    <cellStyle name="Normal 29 2 2" xfId="2307"/>
    <cellStyle name="Normal 29 2 2 2" xfId="5455"/>
    <cellStyle name="Normal 29 2 3" xfId="5454"/>
    <cellStyle name="Normal 29 3" xfId="2308"/>
    <cellStyle name="Normal 29 3 2" xfId="2309"/>
    <cellStyle name="Normal 29 3 2 2" xfId="5457"/>
    <cellStyle name="Normal 29 3 3" xfId="5456"/>
    <cellStyle name="Normal 29 4" xfId="2310"/>
    <cellStyle name="Normal 29 4 2" xfId="5458"/>
    <cellStyle name="Normal 29 5" xfId="2311"/>
    <cellStyle name="Normal 29 5 2" xfId="4034"/>
    <cellStyle name="Normal 29 5 2 2" xfId="6014"/>
    <cellStyle name="Normal 29 5 2 3" xfId="6438"/>
    <cellStyle name="Normal 29 5 3" xfId="5459"/>
    <cellStyle name="Normal 29 6" xfId="2312"/>
    <cellStyle name="Normal 29 6 2" xfId="5460"/>
    <cellStyle name="Normal 29 7" xfId="2313"/>
    <cellStyle name="Normal 29 7 2" xfId="5461"/>
    <cellStyle name="Normal 29 8" xfId="2314"/>
    <cellStyle name="Normal 29 9" xfId="5453"/>
    <cellStyle name="Normal 29_AVANCE TOTAL" xfId="2315"/>
    <cellStyle name="Normal 3" xfId="2316"/>
    <cellStyle name="Normal 3 10" xfId="2317"/>
    <cellStyle name="Normal 3 10 2" xfId="2318"/>
    <cellStyle name="Normal 3 10 2 2" xfId="5463"/>
    <cellStyle name="Normal 3 10 3" xfId="5462"/>
    <cellStyle name="Normal 3 10_AVANCE TOTAL" xfId="2319"/>
    <cellStyle name="Normal 3 11" xfId="2320"/>
    <cellStyle name="Normal 3 11 2" xfId="5464"/>
    <cellStyle name="Normal 3 12" xfId="2321"/>
    <cellStyle name="Normal 3 12 2" xfId="5465"/>
    <cellStyle name="Normal 3 13" xfId="2322"/>
    <cellStyle name="Normal 3 13 2" xfId="2323"/>
    <cellStyle name="Normal 3 13 2 2" xfId="5467"/>
    <cellStyle name="Normal 3 13 3" xfId="5466"/>
    <cellStyle name="Normal 3 13_AVANCE TOTAL" xfId="2324"/>
    <cellStyle name="Normal 3 14" xfId="2325"/>
    <cellStyle name="Normal 3 14 2" xfId="2326"/>
    <cellStyle name="Normal 3 14 2 2" xfId="5469"/>
    <cellStyle name="Normal 3 14 3" xfId="2327"/>
    <cellStyle name="Normal 3 14 3 2" xfId="2328"/>
    <cellStyle name="Normal 3 14 3 2 2" xfId="5471"/>
    <cellStyle name="Normal 3 14 3 3" xfId="5470"/>
    <cellStyle name="Normal 3 14 3_INST $" xfId="2329"/>
    <cellStyle name="Normal 3 14 4" xfId="2330"/>
    <cellStyle name="Normal 3 14 4 2" xfId="5472"/>
    <cellStyle name="Normal 3 14 5" xfId="5468"/>
    <cellStyle name="Normal 3 14_INST $" xfId="2331"/>
    <cellStyle name="Normal 3 15" xfId="2332"/>
    <cellStyle name="Normal 3 15 2" xfId="2333"/>
    <cellStyle name="Normal 3 15 2 2" xfId="5474"/>
    <cellStyle name="Normal 3 15 3" xfId="5473"/>
    <cellStyle name="Normal 3 15_INST $" xfId="2334"/>
    <cellStyle name="Normal 3 16" xfId="2335"/>
    <cellStyle name="Normal 3 16 2" xfId="5475"/>
    <cellStyle name="Normal 3 17" xfId="2336"/>
    <cellStyle name="Normal 3 17 2" xfId="5476"/>
    <cellStyle name="Normal 3 18" xfId="2337"/>
    <cellStyle name="Normal 3 18 2" xfId="5477"/>
    <cellStyle name="Normal 3 19" xfId="2338"/>
    <cellStyle name="Normal 3 19 2" xfId="5478"/>
    <cellStyle name="Normal 3 2" xfId="2339"/>
    <cellStyle name="Normal 3 2 2" xfId="2340"/>
    <cellStyle name="Normal 3 2 2 2" xfId="5480"/>
    <cellStyle name="Normal 3 2 3" xfId="5479"/>
    <cellStyle name="Normal 3 20" xfId="2341"/>
    <cellStyle name="Normal 3 20 2" xfId="5481"/>
    <cellStyle name="Normal 3 21" xfId="2342"/>
    <cellStyle name="Normal 3 21 2" xfId="5482"/>
    <cellStyle name="Normal 3 22" xfId="2343"/>
    <cellStyle name="Normal 3 22 2" xfId="5483"/>
    <cellStyle name="Normal 3 23" xfId="2344"/>
    <cellStyle name="Normal 3 23 2" xfId="5484"/>
    <cellStyle name="Normal 3 24" xfId="2345"/>
    <cellStyle name="Normal 3 24 2" xfId="5485"/>
    <cellStyle name="Normal 3 25" xfId="2346"/>
    <cellStyle name="Normal 3 25 2" xfId="5486"/>
    <cellStyle name="Normal 3 26" xfId="2347"/>
    <cellStyle name="Normal 3 26 2" xfId="5487"/>
    <cellStyle name="Normal 3 3" xfId="2348"/>
    <cellStyle name="Normal 3 3 2" xfId="2349"/>
    <cellStyle name="Normal 3 3 2 2" xfId="5489"/>
    <cellStyle name="Normal 3 3 3" xfId="5488"/>
    <cellStyle name="Normal 3 4" xfId="2350"/>
    <cellStyle name="Normal 3 4 10" xfId="2351"/>
    <cellStyle name="Normal 3 4 10 2" xfId="5490"/>
    <cellStyle name="Normal 3 4 11" xfId="2352"/>
    <cellStyle name="Normal 3 4 11 2" xfId="5491"/>
    <cellStyle name="Normal 3 4 12" xfId="2353"/>
    <cellStyle name="Normal 3 4 12 2" xfId="5492"/>
    <cellStyle name="Normal 3 4 13" xfId="2354"/>
    <cellStyle name="Normal 3 4 13 2" xfId="2355"/>
    <cellStyle name="Normal 3 4 13 2 2" xfId="5494"/>
    <cellStyle name="Normal 3 4 13 3" xfId="5493"/>
    <cellStyle name="Normal 3 4 13_AVANCE TOTAL" xfId="2356"/>
    <cellStyle name="Normal 3 4 14" xfId="2357"/>
    <cellStyle name="Normal 3 4 14 2" xfId="2358"/>
    <cellStyle name="Normal 3 4 14 2 2" xfId="5496"/>
    <cellStyle name="Normal 3 4 14 3" xfId="2359"/>
    <cellStyle name="Normal 3 4 14 3 2" xfId="2360"/>
    <cellStyle name="Normal 3 4 14 3 2 2" xfId="5498"/>
    <cellStyle name="Normal 3 4 14 3 3" xfId="5497"/>
    <cellStyle name="Normal 3 4 14 3_INST $" xfId="2361"/>
    <cellStyle name="Normal 3 4 14 4" xfId="2362"/>
    <cellStyle name="Normal 3 4 14 4 2" xfId="5499"/>
    <cellStyle name="Normal 3 4 14 5" xfId="5495"/>
    <cellStyle name="Normal 3 4 14_INST $" xfId="2363"/>
    <cellStyle name="Normal 3 4 15" xfId="2364"/>
    <cellStyle name="Normal 3 4 15 2" xfId="2365"/>
    <cellStyle name="Normal 3 4 15 2 2" xfId="5501"/>
    <cellStyle name="Normal 3 4 15 3" xfId="5500"/>
    <cellStyle name="Normal 3 4 15_INST $" xfId="2366"/>
    <cellStyle name="Normal 3 4 16" xfId="2367"/>
    <cellStyle name="Normal 3 4 16 2" xfId="5502"/>
    <cellStyle name="Normal 3 4 17" xfId="2368"/>
    <cellStyle name="Normal 3 4 17 2" xfId="5503"/>
    <cellStyle name="Normal 3 4 2" xfId="2369"/>
    <cellStyle name="Normal 3 4 2 2" xfId="2370"/>
    <cellStyle name="Normal 3 4 2 2 2" xfId="5505"/>
    <cellStyle name="Normal 3 4 2 3" xfId="5504"/>
    <cellStyle name="Normal 3 4 3" xfId="2371"/>
    <cellStyle name="Normal 3 4 3 2" xfId="2372"/>
    <cellStyle name="Normal 3 4 3 2 2" xfId="5507"/>
    <cellStyle name="Normal 3 4 3 3" xfId="5506"/>
    <cellStyle name="Normal 3 4 4" xfId="2373"/>
    <cellStyle name="Normal 3 4 4 2" xfId="2374"/>
    <cellStyle name="Normal 3 4 4 2 2" xfId="5509"/>
    <cellStyle name="Normal 3 4 4 3" xfId="5508"/>
    <cellStyle name="Normal 3 4 5" xfId="2375"/>
    <cellStyle name="Normal 3 4 5 2" xfId="2376"/>
    <cellStyle name="Normal 3 4 5 2 2" xfId="2377"/>
    <cellStyle name="Normal 3 4 5 2 2 2" xfId="5512"/>
    <cellStyle name="Normal 3 4 5 2 3" xfId="5511"/>
    <cellStyle name="Normal 3 4 5 3" xfId="2378"/>
    <cellStyle name="Normal 3 4 5 3 2" xfId="5513"/>
    <cellStyle name="Normal 3 4 5 4" xfId="5510"/>
    <cellStyle name="Normal 3 4 5_AVANCE PROTECCIÓN" xfId="2379"/>
    <cellStyle name="Normal 3 4 6" xfId="2380"/>
    <cellStyle name="Normal 3 4 6 2" xfId="2381"/>
    <cellStyle name="Normal 3 4 6 2 2" xfId="2382"/>
    <cellStyle name="Normal 3 4 6 2 2 2" xfId="5516"/>
    <cellStyle name="Normal 3 4 6 2 3" xfId="5515"/>
    <cellStyle name="Normal 3 4 6 3" xfId="2383"/>
    <cellStyle name="Normal 3 4 6 3 2" xfId="2384"/>
    <cellStyle name="Normal 3 4 6 3 2 2" xfId="5518"/>
    <cellStyle name="Normal 3 4 6 3 3" xfId="5517"/>
    <cellStyle name="Normal 3 4 6 4" xfId="2385"/>
    <cellStyle name="Normal 3 4 6 4 2" xfId="5519"/>
    <cellStyle name="Normal 3 4 6 5" xfId="5514"/>
    <cellStyle name="Normal 3 4 6_AVANCE TOTAL" xfId="2386"/>
    <cellStyle name="Normal 3 4 7" xfId="2387"/>
    <cellStyle name="Normal 3 4 7 2" xfId="2388"/>
    <cellStyle name="Normal 3 4 7 2 2" xfId="5521"/>
    <cellStyle name="Normal 3 4 7 3" xfId="5520"/>
    <cellStyle name="Normal 3 4 7_AVANCE TOTAL" xfId="2389"/>
    <cellStyle name="Normal 3 4 8" xfId="2390"/>
    <cellStyle name="Normal 3 4 8 2" xfId="5522"/>
    <cellStyle name="Normal 3 4 9" xfId="2391"/>
    <cellStyle name="Normal 3 4 9 2" xfId="5523"/>
    <cellStyle name="Normal 3 4_AVANCE PROTECCIÓN" xfId="2392"/>
    <cellStyle name="Normal 3 5" xfId="2393"/>
    <cellStyle name="Normal 3 5 2" xfId="2394"/>
    <cellStyle name="Normal 3 5 2 2" xfId="2395"/>
    <cellStyle name="Normal 3 5 2 2 2" xfId="5526"/>
    <cellStyle name="Normal 3 5 2 3" xfId="5525"/>
    <cellStyle name="Normal 3 5 3" xfId="2396"/>
    <cellStyle name="Normal 3 5 3 2" xfId="2397"/>
    <cellStyle name="Normal 3 5 3 2 2" xfId="5528"/>
    <cellStyle name="Normal 3 5 3 3" xfId="5527"/>
    <cellStyle name="Normal 3 5 4" xfId="2398"/>
    <cellStyle name="Normal 3 5 4 2" xfId="2399"/>
    <cellStyle name="Normal 3 5 4 2 2" xfId="2400"/>
    <cellStyle name="Normal 3 5 4 2 2 2" xfId="5531"/>
    <cellStyle name="Normal 3 5 4 2 3" xfId="5530"/>
    <cellStyle name="Normal 3 5 4 3" xfId="2401"/>
    <cellStyle name="Normal 3 5 4 3 2" xfId="5532"/>
    <cellStyle name="Normal 3 5 4 4" xfId="5529"/>
    <cellStyle name="Normal 3 5 4_AVANCE PROTECCIÓN" xfId="2402"/>
    <cellStyle name="Normal 3 5 5" xfId="2403"/>
    <cellStyle name="Normal 3 5 5 2" xfId="5533"/>
    <cellStyle name="Normal 3 5 6" xfId="5524"/>
    <cellStyle name="Normal 3 5_DET I REG" xfId="2404"/>
    <cellStyle name="Normal 3 6" xfId="2405"/>
    <cellStyle name="Normal 3 6 2" xfId="2406"/>
    <cellStyle name="Normal 3 6 2 2" xfId="2407"/>
    <cellStyle name="Normal 3 6 2_Listado_web" xfId="2408"/>
    <cellStyle name="Normal 3 6 3" xfId="2409"/>
    <cellStyle name="Normal 3 6 3 2" xfId="2410"/>
    <cellStyle name="Normal 3 6 3_Listado_web" xfId="2411"/>
    <cellStyle name="Normal 3 6 4" xfId="2412"/>
    <cellStyle name="Normal 3 6 4 2" xfId="2413"/>
    <cellStyle name="Normal 3 6 4 2 2" xfId="4037"/>
    <cellStyle name="Normal 3 6 4 2 2 2" xfId="6017"/>
    <cellStyle name="Normal 3 6 4 2 2 3" xfId="6441"/>
    <cellStyle name="Normal 3 6 4 2 3" xfId="5534"/>
    <cellStyle name="Normal 3 6 4 3" xfId="2414"/>
    <cellStyle name="Normal 3 6 4 3 2" xfId="4038"/>
    <cellStyle name="Normal 3 6 4 4" xfId="2415"/>
    <cellStyle name="Normal 3 6 4 4 2" xfId="4039"/>
    <cellStyle name="Normal 3 6 4 4 2 2" xfId="6018"/>
    <cellStyle name="Normal 3 6 4 4 2 3" xfId="6442"/>
    <cellStyle name="Normal 3 6 4 4 3" xfId="5535"/>
    <cellStyle name="Normal 3 6 4 5" xfId="2416"/>
    <cellStyle name="Normal 3 6 4 5 2" xfId="4040"/>
    <cellStyle name="Normal 3 6 4 5 2 2" xfId="6019"/>
    <cellStyle name="Normal 3 6 4 5 2 3" xfId="6443"/>
    <cellStyle name="Normal 3 6 4 6" xfId="4036"/>
    <cellStyle name="Normal 3 6 4 6 2" xfId="6016"/>
    <cellStyle name="Normal 3 6 4 6 3" xfId="6440"/>
    <cellStyle name="Normal 3 6 4_INST $" xfId="2417"/>
    <cellStyle name="Normal 3 6 5" xfId="2418"/>
    <cellStyle name="Normal 3 6 5 2" xfId="2419"/>
    <cellStyle name="Normal 3 6 5 2 2" xfId="4042"/>
    <cellStyle name="Normal 3 6 5 2 2 2" xfId="6021"/>
    <cellStyle name="Normal 3 6 5 2 2 3" xfId="6445"/>
    <cellStyle name="Normal 3 6 5 2 3" xfId="5536"/>
    <cellStyle name="Normal 3 6 5 3" xfId="2420"/>
    <cellStyle name="Normal 3 6 5 3 2" xfId="4043"/>
    <cellStyle name="Normal 3 6 5 4" xfId="2421"/>
    <cellStyle name="Normal 3 6 5 4 2" xfId="4044"/>
    <cellStyle name="Normal 3 6 5 4 2 2" xfId="6022"/>
    <cellStyle name="Normal 3 6 5 4 2 3" xfId="6446"/>
    <cellStyle name="Normal 3 6 5 4 3" xfId="5537"/>
    <cellStyle name="Normal 3 6 5 5" xfId="2422"/>
    <cellStyle name="Normal 3 6 5 5 2" xfId="4045"/>
    <cellStyle name="Normal 3 6 5 5 2 2" xfId="6023"/>
    <cellStyle name="Normal 3 6 5 5 2 3" xfId="6447"/>
    <cellStyle name="Normal 3 6 5 6" xfId="4041"/>
    <cellStyle name="Normal 3 6 5 6 2" xfId="6020"/>
    <cellStyle name="Normal 3 6 5 6 3" xfId="6444"/>
    <cellStyle name="Normal 3 6 5_INST $" xfId="2423"/>
    <cellStyle name="Normal 3 6 6" xfId="2424"/>
    <cellStyle name="Normal 3 6 6 2" xfId="4046"/>
    <cellStyle name="Normal 3 6 6 2 2" xfId="6024"/>
    <cellStyle name="Normal 3 6 6 2 3" xfId="6448"/>
    <cellStyle name="Normal 3 6 6 3" xfId="5538"/>
    <cellStyle name="Normal 3 6 7" xfId="2425"/>
    <cellStyle name="Normal 3 6 7 2" xfId="4047"/>
    <cellStyle name="Normal 3 6 7 2 2" xfId="6025"/>
    <cellStyle name="Normal 3 6 7 2 3" xfId="6449"/>
    <cellStyle name="Normal 3 6 7 3" xfId="5539"/>
    <cellStyle name="Normal 3 6 8" xfId="2426"/>
    <cellStyle name="Normal 3 6 8 2" xfId="4048"/>
    <cellStyle name="Normal 3 6 8 2 2" xfId="6026"/>
    <cellStyle name="Normal 3 6 8 2 3" xfId="6450"/>
    <cellStyle name="Normal 3 6 9" xfId="4035"/>
    <cellStyle name="Normal 3 6 9 2" xfId="6015"/>
    <cellStyle name="Normal 3 6 9 3" xfId="6439"/>
    <cellStyle name="Normal 3 6_AVANCE TOTAL" xfId="2427"/>
    <cellStyle name="Normal 3 7" xfId="2428"/>
    <cellStyle name="Normal 3 7 2" xfId="2429"/>
    <cellStyle name="Normal 3 7 2 2" xfId="2430"/>
    <cellStyle name="Normal 3 7 2_Listado_web" xfId="2431"/>
    <cellStyle name="Normal 3 7 3" xfId="2432"/>
    <cellStyle name="Normal 3 7 3 2" xfId="2433"/>
    <cellStyle name="Normal 3 7 3_Listado_web" xfId="2434"/>
    <cellStyle name="Normal 3 7 4" xfId="2435"/>
    <cellStyle name="Normal 3 7 4 2" xfId="2436"/>
    <cellStyle name="Normal 3 7 4 2 2" xfId="4051"/>
    <cellStyle name="Normal 3 7 4 2 2 2" xfId="6029"/>
    <cellStyle name="Normal 3 7 4 2 2 3" xfId="6453"/>
    <cellStyle name="Normal 3 7 4 2 3" xfId="5540"/>
    <cellStyle name="Normal 3 7 4 3" xfId="2437"/>
    <cellStyle name="Normal 3 7 4 3 2" xfId="4052"/>
    <cellStyle name="Normal 3 7 4 4" xfId="2438"/>
    <cellStyle name="Normal 3 7 4 4 2" xfId="4053"/>
    <cellStyle name="Normal 3 7 4 4 2 2" xfId="6030"/>
    <cellStyle name="Normal 3 7 4 4 2 3" xfId="6454"/>
    <cellStyle name="Normal 3 7 4 4 3" xfId="5541"/>
    <cellStyle name="Normal 3 7 4 5" xfId="2439"/>
    <cellStyle name="Normal 3 7 4 5 2" xfId="4054"/>
    <cellStyle name="Normal 3 7 4 5 2 2" xfId="6031"/>
    <cellStyle name="Normal 3 7 4 5 2 3" xfId="6455"/>
    <cellStyle name="Normal 3 7 4 6" xfId="4050"/>
    <cellStyle name="Normal 3 7 4 6 2" xfId="6028"/>
    <cellStyle name="Normal 3 7 4 6 3" xfId="6452"/>
    <cellStyle name="Normal 3 7 4_INST $" xfId="2440"/>
    <cellStyle name="Normal 3 7 5" xfId="2441"/>
    <cellStyle name="Normal 3 7 5 2" xfId="2442"/>
    <cellStyle name="Normal 3 7 5 2 2" xfId="4056"/>
    <cellStyle name="Normal 3 7 5 2 2 2" xfId="6033"/>
    <cellStyle name="Normal 3 7 5 2 2 3" xfId="6457"/>
    <cellStyle name="Normal 3 7 5 2 3" xfId="5542"/>
    <cellStyle name="Normal 3 7 5 3" xfId="2443"/>
    <cellStyle name="Normal 3 7 5 3 2" xfId="4057"/>
    <cellStyle name="Normal 3 7 5 4" xfId="2444"/>
    <cellStyle name="Normal 3 7 5 4 2" xfId="4058"/>
    <cellStyle name="Normal 3 7 5 4 2 2" xfId="6034"/>
    <cellStyle name="Normal 3 7 5 4 2 3" xfId="6458"/>
    <cellStyle name="Normal 3 7 5 4 3" xfId="5543"/>
    <cellStyle name="Normal 3 7 5 5" xfId="2445"/>
    <cellStyle name="Normal 3 7 5 5 2" xfId="4059"/>
    <cellStyle name="Normal 3 7 5 5 2 2" xfId="6035"/>
    <cellStyle name="Normal 3 7 5 5 2 3" xfId="6459"/>
    <cellStyle name="Normal 3 7 5 6" xfId="4055"/>
    <cellStyle name="Normal 3 7 5 6 2" xfId="6032"/>
    <cellStyle name="Normal 3 7 5 6 3" xfId="6456"/>
    <cellStyle name="Normal 3 7 5_INST $" xfId="2446"/>
    <cellStyle name="Normal 3 7 6" xfId="2447"/>
    <cellStyle name="Normal 3 7 6 2" xfId="4060"/>
    <cellStyle name="Normal 3 7 6 2 2" xfId="6036"/>
    <cellStyle name="Normal 3 7 6 2 3" xfId="6460"/>
    <cellStyle name="Normal 3 7 6 3" xfId="5544"/>
    <cellStyle name="Normal 3 7 7" xfId="2448"/>
    <cellStyle name="Normal 3 7 7 2" xfId="4061"/>
    <cellStyle name="Normal 3 7 7 2 2" xfId="6037"/>
    <cellStyle name="Normal 3 7 7 2 3" xfId="6461"/>
    <cellStyle name="Normal 3 7 7 3" xfId="5545"/>
    <cellStyle name="Normal 3 7 8" xfId="2449"/>
    <cellStyle name="Normal 3 7 8 2" xfId="4062"/>
    <cellStyle name="Normal 3 7 8 2 2" xfId="6038"/>
    <cellStyle name="Normal 3 7 8 2 3" xfId="6462"/>
    <cellStyle name="Normal 3 7 9" xfId="4049"/>
    <cellStyle name="Normal 3 7 9 2" xfId="6027"/>
    <cellStyle name="Normal 3 7 9 3" xfId="6451"/>
    <cellStyle name="Normal 3 7_AVANCE TOTAL" xfId="2450"/>
    <cellStyle name="Normal 3 8" xfId="2451"/>
    <cellStyle name="Normal 3 8 2" xfId="2452"/>
    <cellStyle name="Normal 3 8 2 2" xfId="2453"/>
    <cellStyle name="Normal 3 8 2_Listado_web" xfId="2454"/>
    <cellStyle name="Normal 3 8 3" xfId="2455"/>
    <cellStyle name="Normal 3 8 3 2" xfId="2456"/>
    <cellStyle name="Normal 3 8 3_Listado_web" xfId="2457"/>
    <cellStyle name="Normal 3 8 4" xfId="2458"/>
    <cellStyle name="Normal 3 8 4 2" xfId="2459"/>
    <cellStyle name="Normal 3 8 4 2 2" xfId="4065"/>
    <cellStyle name="Normal 3 8 4 2 2 2" xfId="6041"/>
    <cellStyle name="Normal 3 8 4 2 2 3" xfId="6465"/>
    <cellStyle name="Normal 3 8 4 2 3" xfId="5546"/>
    <cellStyle name="Normal 3 8 4 3" xfId="2460"/>
    <cellStyle name="Normal 3 8 4 3 2" xfId="4066"/>
    <cellStyle name="Normal 3 8 4 4" xfId="2461"/>
    <cellStyle name="Normal 3 8 4 4 2" xfId="4067"/>
    <cellStyle name="Normal 3 8 4 4 2 2" xfId="6042"/>
    <cellStyle name="Normal 3 8 4 4 2 3" xfId="6466"/>
    <cellStyle name="Normal 3 8 4 4 3" xfId="5547"/>
    <cellStyle name="Normal 3 8 4 5" xfId="2462"/>
    <cellStyle name="Normal 3 8 4 5 2" xfId="4068"/>
    <cellStyle name="Normal 3 8 4 5 2 2" xfId="6043"/>
    <cellStyle name="Normal 3 8 4 5 2 3" xfId="6467"/>
    <cellStyle name="Normal 3 8 4 6" xfId="4064"/>
    <cellStyle name="Normal 3 8 4 6 2" xfId="6040"/>
    <cellStyle name="Normal 3 8 4 6 3" xfId="6464"/>
    <cellStyle name="Normal 3 8 4_INST $" xfId="2463"/>
    <cellStyle name="Normal 3 8 5" xfId="2464"/>
    <cellStyle name="Normal 3 8 5 2" xfId="2465"/>
    <cellStyle name="Normal 3 8 5 2 2" xfId="4070"/>
    <cellStyle name="Normal 3 8 5 2 2 2" xfId="6045"/>
    <cellStyle name="Normal 3 8 5 2 2 3" xfId="6469"/>
    <cellStyle name="Normal 3 8 5 2 3" xfId="5548"/>
    <cellStyle name="Normal 3 8 5 3" xfId="2466"/>
    <cellStyle name="Normal 3 8 5 3 2" xfId="4071"/>
    <cellStyle name="Normal 3 8 5 4" xfId="2467"/>
    <cellStyle name="Normal 3 8 5 4 2" xfId="4072"/>
    <cellStyle name="Normal 3 8 5 4 2 2" xfId="6046"/>
    <cellStyle name="Normal 3 8 5 4 2 3" xfId="6470"/>
    <cellStyle name="Normal 3 8 5 4 3" xfId="5549"/>
    <cellStyle name="Normal 3 8 5 5" xfId="2468"/>
    <cellStyle name="Normal 3 8 5 5 2" xfId="4073"/>
    <cellStyle name="Normal 3 8 5 5 2 2" xfId="6047"/>
    <cellStyle name="Normal 3 8 5 5 2 3" xfId="6471"/>
    <cellStyle name="Normal 3 8 5 6" xfId="4069"/>
    <cellStyle name="Normal 3 8 5 6 2" xfId="6044"/>
    <cellStyle name="Normal 3 8 5 6 3" xfId="6468"/>
    <cellStyle name="Normal 3 8 5_INST $" xfId="2469"/>
    <cellStyle name="Normal 3 8 6" xfId="2470"/>
    <cellStyle name="Normal 3 8 6 2" xfId="4074"/>
    <cellStyle name="Normal 3 8 6 2 2" xfId="6048"/>
    <cellStyle name="Normal 3 8 6 2 3" xfId="6472"/>
    <cellStyle name="Normal 3 8 6 3" xfId="5550"/>
    <cellStyle name="Normal 3 8 7" xfId="2471"/>
    <cellStyle name="Normal 3 8 7 2" xfId="4075"/>
    <cellStyle name="Normal 3 8 7 2 2" xfId="6049"/>
    <cellStyle name="Normal 3 8 7 2 3" xfId="6473"/>
    <cellStyle name="Normal 3 8 7 3" xfId="5551"/>
    <cellStyle name="Normal 3 8 8" xfId="2472"/>
    <cellStyle name="Normal 3 8 8 2" xfId="4076"/>
    <cellStyle name="Normal 3 8 8 2 2" xfId="6050"/>
    <cellStyle name="Normal 3 8 8 2 3" xfId="6474"/>
    <cellStyle name="Normal 3 8 9" xfId="4063"/>
    <cellStyle name="Normal 3 8 9 2" xfId="6039"/>
    <cellStyle name="Normal 3 8 9 3" xfId="6463"/>
    <cellStyle name="Normal 3 8_AVANCE TOTAL" xfId="2473"/>
    <cellStyle name="Normal 3 9" xfId="2474"/>
    <cellStyle name="Normal 3 9 2" xfId="2475"/>
    <cellStyle name="Normal 3 9 2 2" xfId="5553"/>
    <cellStyle name="Normal 3 9 3" xfId="5552"/>
    <cellStyle name="Normal 3 9_AVANCE TOTAL" xfId="2476"/>
    <cellStyle name="Normal 3_AVANCE JUSTICIA JUVENIL" xfId="2477"/>
    <cellStyle name="Normal 30" xfId="2478"/>
    <cellStyle name="Normal 30 2" xfId="2479"/>
    <cellStyle name="Normal 30 2 2" xfId="2480"/>
    <cellStyle name="Normal 30 2 2 2" xfId="5556"/>
    <cellStyle name="Normal 30 2 3" xfId="5555"/>
    <cellStyle name="Normal 30 3" xfId="2481"/>
    <cellStyle name="Normal 30 3 2" xfId="2482"/>
    <cellStyle name="Normal 30 3 2 2" xfId="5558"/>
    <cellStyle name="Normal 30 3 3" xfId="5557"/>
    <cellStyle name="Normal 30 4" xfId="2483"/>
    <cellStyle name="Normal 30 4 2" xfId="5559"/>
    <cellStyle name="Normal 30 5" xfId="2484"/>
    <cellStyle name="Normal 30 5 2" xfId="4077"/>
    <cellStyle name="Normal 30 5 2 2" xfId="6051"/>
    <cellStyle name="Normal 30 5 2 3" xfId="6475"/>
    <cellStyle name="Normal 30 5 3" xfId="5560"/>
    <cellStyle name="Normal 30 6" xfId="2485"/>
    <cellStyle name="Normal 30 6 2" xfId="5561"/>
    <cellStyle name="Normal 30 7" xfId="2486"/>
    <cellStyle name="Normal 30 7 2" xfId="5562"/>
    <cellStyle name="Normal 30 8" xfId="2487"/>
    <cellStyle name="Normal 30 9" xfId="5554"/>
    <cellStyle name="Normal 30_AVANCE TOTAL" xfId="2488"/>
    <cellStyle name="Normal 31" xfId="2489"/>
    <cellStyle name="Normal 31 10" xfId="2490"/>
    <cellStyle name="Normal 31 10 2" xfId="2491"/>
    <cellStyle name="Normal 31 10 2 2" xfId="5564"/>
    <cellStyle name="Normal 31 10 3" xfId="5563"/>
    <cellStyle name="Normal 31 10_INST $" xfId="2492"/>
    <cellStyle name="Normal 31 11" xfId="2493"/>
    <cellStyle name="Normal 31 11 2" xfId="5565"/>
    <cellStyle name="Normal 31 12" xfId="2494"/>
    <cellStyle name="Normal 31 12 2" xfId="5566"/>
    <cellStyle name="Normal 31 2" xfId="2495"/>
    <cellStyle name="Normal 31 2 2" xfId="2496"/>
    <cellStyle name="Normal 31 2 2 2" xfId="5568"/>
    <cellStyle name="Normal 31 2 3" xfId="5567"/>
    <cellStyle name="Normal 31 3" xfId="2497"/>
    <cellStyle name="Normal 31 3 2" xfId="2498"/>
    <cellStyle name="Normal 31 3 2 2" xfId="5570"/>
    <cellStyle name="Normal 31 3 3" xfId="5569"/>
    <cellStyle name="Normal 31 4" xfId="2499"/>
    <cellStyle name="Normal 31 4 2" xfId="2500"/>
    <cellStyle name="Normal 31 4 2 2" xfId="5572"/>
    <cellStyle name="Normal 31 4 3" xfId="5571"/>
    <cellStyle name="Normal 31 4_AVANCE TOTAL" xfId="2501"/>
    <cellStyle name="Normal 31 5" xfId="2502"/>
    <cellStyle name="Normal 31 5 2" xfId="5573"/>
    <cellStyle name="Normal 31 6" xfId="2503"/>
    <cellStyle name="Normal 31 6 2" xfId="5574"/>
    <cellStyle name="Normal 31 7" xfId="2504"/>
    <cellStyle name="Normal 31 7 2" xfId="5575"/>
    <cellStyle name="Normal 31 8" xfId="2505"/>
    <cellStyle name="Normal 31 8 2" xfId="2506"/>
    <cellStyle name="Normal 31 8 2 2" xfId="5577"/>
    <cellStyle name="Normal 31 8 3" xfId="5576"/>
    <cellStyle name="Normal 31 8_AVANCE TOTAL" xfId="2507"/>
    <cellStyle name="Normal 31 9" xfId="2508"/>
    <cellStyle name="Normal 31 9 2" xfId="2509"/>
    <cellStyle name="Normal 31 9 2 2" xfId="5579"/>
    <cellStyle name="Normal 31 9 3" xfId="2510"/>
    <cellStyle name="Normal 31 9 3 2" xfId="2511"/>
    <cellStyle name="Normal 31 9 3 2 2" xfId="5581"/>
    <cellStyle name="Normal 31 9 3 3" xfId="5580"/>
    <cellStyle name="Normal 31 9 3_INST $" xfId="2512"/>
    <cellStyle name="Normal 31 9 4" xfId="2513"/>
    <cellStyle name="Normal 31 9 4 2" xfId="5582"/>
    <cellStyle name="Normal 31 9 5" xfId="5578"/>
    <cellStyle name="Normal 31 9_INST $" xfId="2514"/>
    <cellStyle name="Normal 31_AVANCE TOTAL" xfId="2515"/>
    <cellStyle name="Normal 32" xfId="2516"/>
    <cellStyle name="Normal 32 2" xfId="2517"/>
    <cellStyle name="Normal 32 2 2" xfId="5584"/>
    <cellStyle name="Normal 32 3" xfId="2518"/>
    <cellStyle name="Normal 32 3 2" xfId="4078"/>
    <cellStyle name="Normal 32 3 2 2" xfId="6052"/>
    <cellStyle name="Normal 32 3 2 3" xfId="6476"/>
    <cellStyle name="Normal 32 3 3" xfId="5585"/>
    <cellStyle name="Normal 32 4" xfId="2519"/>
    <cellStyle name="Normal 32 4 2" xfId="5586"/>
    <cellStyle name="Normal 32 5" xfId="2520"/>
    <cellStyle name="Normal 32 5 2" xfId="5587"/>
    <cellStyle name="Normal 32 6" xfId="2521"/>
    <cellStyle name="Normal 32 7" xfId="5583"/>
    <cellStyle name="Normal 33" xfId="2522"/>
    <cellStyle name="Normal 33 2" xfId="2523"/>
    <cellStyle name="Normal 33 2 2" xfId="5589"/>
    <cellStyle name="Normal 33 3" xfId="2524"/>
    <cellStyle name="Normal 33 3 2" xfId="4079"/>
    <cellStyle name="Normal 33 3 2 2" xfId="6053"/>
    <cellStyle name="Normal 33 3 2 3" xfId="6477"/>
    <cellStyle name="Normal 33 3 3" xfId="5590"/>
    <cellStyle name="Normal 33 4" xfId="2525"/>
    <cellStyle name="Normal 33 4 2" xfId="5591"/>
    <cellStyle name="Normal 33 5" xfId="2526"/>
    <cellStyle name="Normal 33 5 2" xfId="5592"/>
    <cellStyle name="Normal 33 6" xfId="2527"/>
    <cellStyle name="Normal 33 7" xfId="5588"/>
    <cellStyle name="Normal 34" xfId="2528"/>
    <cellStyle name="Normal 34 2" xfId="2529"/>
    <cellStyle name="Normal 34 2 2" xfId="5594"/>
    <cellStyle name="Normal 34 3" xfId="5593"/>
    <cellStyle name="Normal 35" xfId="2530"/>
    <cellStyle name="Normal 35 2" xfId="2531"/>
    <cellStyle name="Normal 35 2 2" xfId="2532"/>
    <cellStyle name="Normal 35 2_Listado_web" xfId="2533"/>
    <cellStyle name="Normal 35 3" xfId="2534"/>
    <cellStyle name="Normal 35 3 2" xfId="2535"/>
    <cellStyle name="Normal 35 3 2 2" xfId="4082"/>
    <cellStyle name="Normal 35 3 2 2 2" xfId="6056"/>
    <cellStyle name="Normal 35 3 2 2 3" xfId="6480"/>
    <cellStyle name="Normal 35 3 2 3" xfId="5595"/>
    <cellStyle name="Normal 35 3 3" xfId="2536"/>
    <cellStyle name="Normal 35 3 3 2" xfId="4083"/>
    <cellStyle name="Normal 35 3 4" xfId="2537"/>
    <cellStyle name="Normal 35 3 4 2" xfId="4084"/>
    <cellStyle name="Normal 35 3 4 2 2" xfId="6057"/>
    <cellStyle name="Normal 35 3 4 2 3" xfId="6481"/>
    <cellStyle name="Normal 35 3 4 3" xfId="5596"/>
    <cellStyle name="Normal 35 3 5" xfId="2538"/>
    <cellStyle name="Normal 35 3 5 2" xfId="4085"/>
    <cellStyle name="Normal 35 3 5 2 2" xfId="6058"/>
    <cellStyle name="Normal 35 3 5 2 3" xfId="6482"/>
    <cellStyle name="Normal 35 3 6" xfId="4081"/>
    <cellStyle name="Normal 35 3 6 2" xfId="6055"/>
    <cellStyle name="Normal 35 3 6 3" xfId="6479"/>
    <cellStyle name="Normal 35 3_INST $" xfId="2539"/>
    <cellStyle name="Normal 35 4" xfId="2540"/>
    <cellStyle name="Normal 35 4 2" xfId="2541"/>
    <cellStyle name="Normal 35 4 2 2" xfId="4087"/>
    <cellStyle name="Normal 35 4 2 2 2" xfId="6060"/>
    <cellStyle name="Normal 35 4 2 2 3" xfId="6484"/>
    <cellStyle name="Normal 35 4 2 3" xfId="5597"/>
    <cellStyle name="Normal 35 4 3" xfId="2542"/>
    <cellStyle name="Normal 35 4 3 2" xfId="4088"/>
    <cellStyle name="Normal 35 4 4" xfId="2543"/>
    <cellStyle name="Normal 35 4 4 2" xfId="4089"/>
    <cellStyle name="Normal 35 4 4 2 2" xfId="6061"/>
    <cellStyle name="Normal 35 4 4 2 3" xfId="6485"/>
    <cellStyle name="Normal 35 4 4 3" xfId="5598"/>
    <cellStyle name="Normal 35 4 5" xfId="4090"/>
    <cellStyle name="Normal 35 4 5 2" xfId="6062"/>
    <cellStyle name="Normal 35 4 5 3" xfId="6486"/>
    <cellStyle name="Normal 35 4 6" xfId="4086"/>
    <cellStyle name="Normal 35 4 6 2" xfId="6059"/>
    <cellStyle name="Normal 35 4 6 3" xfId="6483"/>
    <cellStyle name="Normal 35 4_INST $" xfId="4091"/>
    <cellStyle name="Normal 35 5" xfId="2544"/>
    <cellStyle name="Normal 35 5 2" xfId="4092"/>
    <cellStyle name="Normal 35 5 2 2" xfId="6063"/>
    <cellStyle name="Normal 35 5 2 3" xfId="6487"/>
    <cellStyle name="Normal 35 5 3" xfId="5599"/>
    <cellStyle name="Normal 35 6" xfId="2545"/>
    <cellStyle name="Normal 35 6 2" xfId="4093"/>
    <cellStyle name="Normal 35 6 2 2" xfId="6064"/>
    <cellStyle name="Normal 35 6 2 3" xfId="6488"/>
    <cellStyle name="Normal 35 6 3" xfId="5600"/>
    <cellStyle name="Normal 35 7" xfId="4094"/>
    <cellStyle name="Normal 35 7 2" xfId="6065"/>
    <cellStyle name="Normal 35 7 3" xfId="6489"/>
    <cellStyle name="Normal 35 8" xfId="4095"/>
    <cellStyle name="Normal 35 8 2" xfId="6066"/>
    <cellStyle name="Normal 35 8 3" xfId="6490"/>
    <cellStyle name="Normal 35 9" xfId="4080"/>
    <cellStyle name="Normal 35 9 2" xfId="6054"/>
    <cellStyle name="Normal 35 9 3" xfId="6478"/>
    <cellStyle name="Normal 35_AVANCE TOTAL" xfId="2546"/>
    <cellStyle name="Normal 36" xfId="2547"/>
    <cellStyle name="Normal 36 2" xfId="2548"/>
    <cellStyle name="Normal 36 2 2" xfId="4098"/>
    <cellStyle name="Normal 36 2 3" xfId="4097"/>
    <cellStyle name="Normal 36 3" xfId="2549"/>
    <cellStyle name="Normal 36 3 2" xfId="2550"/>
    <cellStyle name="Normal 36 3 2 2" xfId="4100"/>
    <cellStyle name="Normal 36 3 2 2 2" xfId="6069"/>
    <cellStyle name="Normal 36 3 2 2 3" xfId="6493"/>
    <cellStyle name="Normal 36 3 2 3" xfId="5601"/>
    <cellStyle name="Normal 36 3 3" xfId="2551"/>
    <cellStyle name="Normal 36 3 3 2" xfId="4101"/>
    <cellStyle name="Normal 36 3 4" xfId="2552"/>
    <cellStyle name="Normal 36 3 4 2" xfId="4102"/>
    <cellStyle name="Normal 36 3 4 2 2" xfId="6070"/>
    <cellStyle name="Normal 36 3 4 2 3" xfId="6494"/>
    <cellStyle name="Normal 36 3 4 3" xfId="5602"/>
    <cellStyle name="Normal 36 3 5" xfId="4103"/>
    <cellStyle name="Normal 36 3 5 2" xfId="6071"/>
    <cellStyle name="Normal 36 3 5 3" xfId="6495"/>
    <cellStyle name="Normal 36 3 6" xfId="4099"/>
    <cellStyle name="Normal 36 3 6 2" xfId="6068"/>
    <cellStyle name="Normal 36 3 6 3" xfId="6492"/>
    <cellStyle name="Normal 36 3_INST $" xfId="4104"/>
    <cellStyle name="Normal 36 4" xfId="2553"/>
    <cellStyle name="Normal 36 4 2" xfId="2554"/>
    <cellStyle name="Normal 36 4 2 2" xfId="4106"/>
    <cellStyle name="Normal 36 4 2 2 2" xfId="6073"/>
    <cellStyle name="Normal 36 4 2 2 3" xfId="6497"/>
    <cellStyle name="Normal 36 4 2 3" xfId="5603"/>
    <cellStyle name="Normal 36 4 3" xfId="2555"/>
    <cellStyle name="Normal 36 4 3 2" xfId="4107"/>
    <cellStyle name="Normal 36 4 4" xfId="2556"/>
    <cellStyle name="Normal 36 4 4 2" xfId="4108"/>
    <cellStyle name="Normal 36 4 4 2 2" xfId="6074"/>
    <cellStyle name="Normal 36 4 4 2 3" xfId="6498"/>
    <cellStyle name="Normal 36 4 4 3" xfId="5604"/>
    <cellStyle name="Normal 36 4 5" xfId="4109"/>
    <cellStyle name="Normal 36 4 5 2" xfId="6075"/>
    <cellStyle name="Normal 36 4 5 3" xfId="6499"/>
    <cellStyle name="Normal 36 4 6" xfId="4105"/>
    <cellStyle name="Normal 36 4 6 2" xfId="6072"/>
    <cellStyle name="Normal 36 4 6 3" xfId="6496"/>
    <cellStyle name="Normal 36 4_INST $" xfId="4110"/>
    <cellStyle name="Normal 36 5" xfId="2557"/>
    <cellStyle name="Normal 36 5 2" xfId="4111"/>
    <cellStyle name="Normal 36 5 2 2" xfId="6076"/>
    <cellStyle name="Normal 36 5 2 3" xfId="6500"/>
    <cellStyle name="Normal 36 5 3" xfId="5605"/>
    <cellStyle name="Normal 36 6" xfId="2558"/>
    <cellStyle name="Normal 36 6 2" xfId="4112"/>
    <cellStyle name="Normal 36 6 2 2" xfId="6077"/>
    <cellStyle name="Normal 36 6 2 3" xfId="6501"/>
    <cellStyle name="Normal 36 6 3" xfId="5606"/>
    <cellStyle name="Normal 36 7" xfId="4113"/>
    <cellStyle name="Normal 36 7 2" xfId="6078"/>
    <cellStyle name="Normal 36 7 3" xfId="6502"/>
    <cellStyle name="Normal 36 8" xfId="4114"/>
    <cellStyle name="Normal 36 8 2" xfId="6079"/>
    <cellStyle name="Normal 36 8 3" xfId="6503"/>
    <cellStyle name="Normal 36 9" xfId="4096"/>
    <cellStyle name="Normal 36 9 2" xfId="6067"/>
    <cellStyle name="Normal 36 9 3" xfId="6491"/>
    <cellStyle name="Normal 36_AVANCE TOTAL" xfId="2559"/>
    <cellStyle name="Normal 37" xfId="2560"/>
    <cellStyle name="Normal 37 2" xfId="2561"/>
    <cellStyle name="Normal 37 2 2" xfId="4115"/>
    <cellStyle name="Normal 37 2 2 2" xfId="6080"/>
    <cellStyle name="Normal 37 2 3" xfId="5608"/>
    <cellStyle name="Normal 37 3" xfId="4116"/>
    <cellStyle name="Normal 37 3 2" xfId="6081"/>
    <cellStyle name="Normal 37 4" xfId="5607"/>
    <cellStyle name="Normal 37_Hoja2" xfId="2562"/>
    <cellStyle name="Normal 38" xfId="2563"/>
    <cellStyle name="Normal 38 10" xfId="4118"/>
    <cellStyle name="Normal 38 10 2" xfId="6083"/>
    <cellStyle name="Normal 38 10 3" xfId="6505"/>
    <cellStyle name="Normal 38 11" xfId="4119"/>
    <cellStyle name="Normal 38 11 2" xfId="6084"/>
    <cellStyle name="Normal 38 12" xfId="4117"/>
    <cellStyle name="Normal 38 12 2" xfId="6082"/>
    <cellStyle name="Normal 38 12 3" xfId="6504"/>
    <cellStyle name="Normal 38 2" xfId="2564"/>
    <cellStyle name="Normal 38 2 2" xfId="4121"/>
    <cellStyle name="Normal 38 2 3" xfId="4120"/>
    <cellStyle name="Normal 38 3" xfId="2565"/>
    <cellStyle name="Normal 38 3 2" xfId="2566"/>
    <cellStyle name="Normal 38 3 2 2" xfId="4123"/>
    <cellStyle name="Normal 38 3 2 2 2" xfId="6086"/>
    <cellStyle name="Normal 38 3 2 2 3" xfId="6507"/>
    <cellStyle name="Normal 38 3 2 3" xfId="5609"/>
    <cellStyle name="Normal 38 3 3" xfId="2567"/>
    <cellStyle name="Normal 38 3 3 2" xfId="4124"/>
    <cellStyle name="Normal 38 3 4" xfId="2568"/>
    <cellStyle name="Normal 38 3 4 2" xfId="4125"/>
    <cellStyle name="Normal 38 3 4 2 2" xfId="6087"/>
    <cellStyle name="Normal 38 3 4 2 3" xfId="6508"/>
    <cellStyle name="Normal 38 3 4 3" xfId="5610"/>
    <cellStyle name="Normal 38 3 5" xfId="4126"/>
    <cellStyle name="Normal 38 3 5 2" xfId="6088"/>
    <cellStyle name="Normal 38 3 5 3" xfId="6509"/>
    <cellStyle name="Normal 38 3 6" xfId="4122"/>
    <cellStyle name="Normal 38 3 6 2" xfId="6085"/>
    <cellStyle name="Normal 38 3 6 3" xfId="6506"/>
    <cellStyle name="Normal 38 3_INST $" xfId="4127"/>
    <cellStyle name="Normal 38 4" xfId="2569"/>
    <cellStyle name="Normal 38 4 2" xfId="2570"/>
    <cellStyle name="Normal 38 4 2 2" xfId="4129"/>
    <cellStyle name="Normal 38 4 2 2 2" xfId="6090"/>
    <cellStyle name="Normal 38 4 2 2 3" xfId="6511"/>
    <cellStyle name="Normal 38 4 2 3" xfId="5611"/>
    <cellStyle name="Normal 38 4 3" xfId="2571"/>
    <cellStyle name="Normal 38 4 3 2" xfId="4130"/>
    <cellStyle name="Normal 38 4 4" xfId="2572"/>
    <cellStyle name="Normal 38 4 4 2" xfId="4131"/>
    <cellStyle name="Normal 38 4 4 2 2" xfId="6091"/>
    <cellStyle name="Normal 38 4 4 2 3" xfId="6512"/>
    <cellStyle name="Normal 38 4 4 3" xfId="5612"/>
    <cellStyle name="Normal 38 4 5" xfId="4132"/>
    <cellStyle name="Normal 38 4 5 2" xfId="6092"/>
    <cellStyle name="Normal 38 4 5 3" xfId="6513"/>
    <cellStyle name="Normal 38 4 6" xfId="4128"/>
    <cellStyle name="Normal 38 4 6 2" xfId="6089"/>
    <cellStyle name="Normal 38 4 6 3" xfId="6510"/>
    <cellStyle name="Normal 38 4_INST $" xfId="4133"/>
    <cellStyle name="Normal 38 5" xfId="2573"/>
    <cellStyle name="Normal 38 5 2" xfId="4134"/>
    <cellStyle name="Normal 38 5 2 2" xfId="6093"/>
    <cellStyle name="Normal 38 5 2 3" xfId="6514"/>
    <cellStyle name="Normal 38 5 3" xfId="5613"/>
    <cellStyle name="Normal 38 6" xfId="2574"/>
    <cellStyle name="Normal 38 6 2" xfId="4135"/>
    <cellStyle name="Normal 38 6 2 2" xfId="6094"/>
    <cellStyle name="Normal 38 6 2 3" xfId="6515"/>
    <cellStyle name="Normal 38 6 3" xfId="5614"/>
    <cellStyle name="Normal 38 7" xfId="2575"/>
    <cellStyle name="Normal 38 7 2" xfId="5615"/>
    <cellStyle name="Normal 38 8" xfId="2576"/>
    <cellStyle name="Normal 38 8 2" xfId="4136"/>
    <cellStyle name="Normal 38 8 2 2" xfId="6095"/>
    <cellStyle name="Normal 38 8 2 3" xfId="6516"/>
    <cellStyle name="Normal 38 8 3" xfId="5616"/>
    <cellStyle name="Normal 38 9" xfId="4137"/>
    <cellStyle name="Normal 38 9 2" xfId="6096"/>
    <cellStyle name="Normal 38 9 3" xfId="6517"/>
    <cellStyle name="Normal 38_AVANCE TOTAL" xfId="2577"/>
    <cellStyle name="Normal 39" xfId="2578"/>
    <cellStyle name="Normal 39 2" xfId="4138"/>
    <cellStyle name="Normal 39 2 2" xfId="6097"/>
    <cellStyle name="Normal 39 3" xfId="5617"/>
    <cellStyle name="Normal 4" xfId="2579"/>
    <cellStyle name="Normal 4 10" xfId="2580"/>
    <cellStyle name="Normal 4 10 2" xfId="4140"/>
    <cellStyle name="Normal 4 11" xfId="2581"/>
    <cellStyle name="Normal 4 11 2" xfId="4141"/>
    <cellStyle name="Normal 4 11 2 2" xfId="6098"/>
    <cellStyle name="Normal 4 11 2 3" xfId="6518"/>
    <cellStyle name="Normal 4 11 3" xfId="5618"/>
    <cellStyle name="Normal 4 12" xfId="4142"/>
    <cellStyle name="Normal 4 13" xfId="4139"/>
    <cellStyle name="Normal 4 2" xfId="2582"/>
    <cellStyle name="Normal 4 2 2" xfId="2583"/>
    <cellStyle name="Normal 4 2 2 2" xfId="4145"/>
    <cellStyle name="Normal 4 2 2 3" xfId="4144"/>
    <cellStyle name="Normal 4 2 3" xfId="2584"/>
    <cellStyle name="Normal 4 2 3 2" xfId="4146"/>
    <cellStyle name="Normal 4 2 4" xfId="2585"/>
    <cellStyle name="Normal 4 2 4 2" xfId="5619"/>
    <cellStyle name="Normal 4 2 5" xfId="2586"/>
    <cellStyle name="Normal 4 2 5 2" xfId="4147"/>
    <cellStyle name="Normal 4 2 6" xfId="2587"/>
    <cellStyle name="Normal 4 2 6 2" xfId="5620"/>
    <cellStyle name="Normal 4 2 7" xfId="4148"/>
    <cellStyle name="Normal 4 2 8" xfId="4143"/>
    <cellStyle name="Normal 4 2_Hoja1" xfId="2588"/>
    <cellStyle name="Normal 4 3" xfId="2589"/>
    <cellStyle name="Normal 4 3 2" xfId="2590"/>
    <cellStyle name="Normal 4 3 2 2" xfId="4151"/>
    <cellStyle name="Normal 4 3 2 3" xfId="4150"/>
    <cellStyle name="Normal 4 3 3" xfId="4152"/>
    <cellStyle name="Normal 4 3 4" xfId="4149"/>
    <cellStyle name="Normal 4 3_Hoja2" xfId="2591"/>
    <cellStyle name="Normal 4 4" xfId="2592"/>
    <cellStyle name="Normal 4 4 2" xfId="2593"/>
    <cellStyle name="Normal 4 4 2 2" xfId="4155"/>
    <cellStyle name="Normal 4 4 2 3" xfId="4154"/>
    <cellStyle name="Normal 4 4 3" xfId="4156"/>
    <cellStyle name="Normal 4 4 4" xfId="4153"/>
    <cellStyle name="Normal 4 4_Hoja2" xfId="2594"/>
    <cellStyle name="Normal 4 5" xfId="2595"/>
    <cellStyle name="Normal 4 5 10" xfId="4157"/>
    <cellStyle name="Normal 4 5 10 2" xfId="6099"/>
    <cellStyle name="Normal 4 5 10 3" xfId="6519"/>
    <cellStyle name="Normal 4 5 2" xfId="2596"/>
    <cellStyle name="Normal 4 5 2 2" xfId="2597"/>
    <cellStyle name="Normal 4 5 2 2 2" xfId="4160"/>
    <cellStyle name="Normal 4 5 2 2 3" xfId="4159"/>
    <cellStyle name="Normal 4 5 2 3" xfId="4161"/>
    <cellStyle name="Normal 4 5 2 4" xfId="4158"/>
    <cellStyle name="Normal 4 5 2_Hoja2" xfId="2598"/>
    <cellStyle name="Normal 4 5 3" xfId="2599"/>
    <cellStyle name="Normal 4 5 3 2" xfId="4163"/>
    <cellStyle name="Normal 4 5 3 3" xfId="4162"/>
    <cellStyle name="Normal 4 5 4" xfId="2600"/>
    <cellStyle name="Normal 4 5 4 2" xfId="4165"/>
    <cellStyle name="Normal 4 5 4 3" xfId="4164"/>
    <cellStyle name="Normal 4 5 5" xfId="2601"/>
    <cellStyle name="Normal 4 5 5 2" xfId="2602"/>
    <cellStyle name="Normal 4 5 5 2 2" xfId="4167"/>
    <cellStyle name="Normal 4 5 5 2 2 2" xfId="6101"/>
    <cellStyle name="Normal 4 5 5 2 2 3" xfId="6521"/>
    <cellStyle name="Normal 4 5 5 2 3" xfId="5621"/>
    <cellStyle name="Normal 4 5 5 3" xfId="2603"/>
    <cellStyle name="Normal 4 5 5 3 2" xfId="4168"/>
    <cellStyle name="Normal 4 5 5 4" xfId="2604"/>
    <cellStyle name="Normal 4 5 5 4 2" xfId="4169"/>
    <cellStyle name="Normal 4 5 5 4 2 2" xfId="6102"/>
    <cellStyle name="Normal 4 5 5 4 2 3" xfId="6522"/>
    <cellStyle name="Normal 4 5 5 4 3" xfId="5622"/>
    <cellStyle name="Normal 4 5 5 5" xfId="4170"/>
    <cellStyle name="Normal 4 5 5 5 2" xfId="6103"/>
    <cellStyle name="Normal 4 5 5 5 3" xfId="6523"/>
    <cellStyle name="Normal 4 5 5 6" xfId="4166"/>
    <cellStyle name="Normal 4 5 5 6 2" xfId="6100"/>
    <cellStyle name="Normal 4 5 5 6 3" xfId="6520"/>
    <cellStyle name="Normal 4 5 5_INST $" xfId="4171"/>
    <cellStyle name="Normal 4 5 6" xfId="2605"/>
    <cellStyle name="Normal 4 5 6 2" xfId="2606"/>
    <cellStyle name="Normal 4 5 6 2 2" xfId="4173"/>
    <cellStyle name="Normal 4 5 6 2 2 2" xfId="6105"/>
    <cellStyle name="Normal 4 5 6 2 2 3" xfId="6525"/>
    <cellStyle name="Normal 4 5 6 2 3" xfId="5623"/>
    <cellStyle name="Normal 4 5 6 3" xfId="2607"/>
    <cellStyle name="Normal 4 5 6 3 2" xfId="4174"/>
    <cellStyle name="Normal 4 5 6 4" xfId="2608"/>
    <cellStyle name="Normal 4 5 6 4 2" xfId="4175"/>
    <cellStyle name="Normal 4 5 6 4 2 2" xfId="6106"/>
    <cellStyle name="Normal 4 5 6 4 2 3" xfId="6526"/>
    <cellStyle name="Normal 4 5 6 4 3" xfId="5624"/>
    <cellStyle name="Normal 4 5 6 5" xfId="4176"/>
    <cellStyle name="Normal 4 5 6 5 2" xfId="6107"/>
    <cellStyle name="Normal 4 5 6 5 3" xfId="6527"/>
    <cellStyle name="Normal 4 5 6 6" xfId="4172"/>
    <cellStyle name="Normal 4 5 6 6 2" xfId="6104"/>
    <cellStyle name="Normal 4 5 6 6 3" xfId="6524"/>
    <cellStyle name="Normal 4 5 6_INST $" xfId="4177"/>
    <cellStyle name="Normal 4 5 7" xfId="2609"/>
    <cellStyle name="Normal 4 5 7 2" xfId="4178"/>
    <cellStyle name="Normal 4 5 7 2 2" xfId="6108"/>
    <cellStyle name="Normal 4 5 7 2 3" xfId="6528"/>
    <cellStyle name="Normal 4 5 7 3" xfId="5625"/>
    <cellStyle name="Normal 4 5 8" xfId="2610"/>
    <cellStyle name="Normal 4 5 8 2" xfId="4179"/>
    <cellStyle name="Normal 4 5 8 2 2" xfId="6109"/>
    <cellStyle name="Normal 4 5 8 2 3" xfId="6529"/>
    <cellStyle name="Normal 4 5 8 3" xfId="5626"/>
    <cellStyle name="Normal 4 5 9" xfId="4180"/>
    <cellStyle name="Normal 4 5 9 2" xfId="6110"/>
    <cellStyle name="Normal 4 5 9 3" xfId="6530"/>
    <cellStyle name="Normal 4 5_AVANCE PROTECCIÓN" xfId="2611"/>
    <cellStyle name="Normal 4 6" xfId="2612"/>
    <cellStyle name="Normal 4 6 2" xfId="4182"/>
    <cellStyle name="Normal 4 6 3" xfId="4181"/>
    <cellStyle name="Normal 4 7" xfId="2613"/>
    <cellStyle name="Normal 4 7 2" xfId="4184"/>
    <cellStyle name="Normal 4 7 3" xfId="4183"/>
    <cellStyle name="Normal 4 8" xfId="2614"/>
    <cellStyle name="Normal 4 8 2" xfId="4185"/>
    <cellStyle name="Normal 4 9" xfId="2615"/>
    <cellStyle name="Normal 4 9 2" xfId="5627"/>
    <cellStyle name="Normal 4_Hoja1" xfId="2616"/>
    <cellStyle name="Normal 40" xfId="2617"/>
    <cellStyle name="Normal 40 10" xfId="4187"/>
    <cellStyle name="Normal 40 10 2" xfId="6112"/>
    <cellStyle name="Normal 40 10 3" xfId="6532"/>
    <cellStyle name="Normal 40 11" xfId="4188"/>
    <cellStyle name="Normal 40 11 2" xfId="6113"/>
    <cellStyle name="Normal 40 12" xfId="4186"/>
    <cellStyle name="Normal 40 12 2" xfId="6111"/>
    <cellStyle name="Normal 40 12 3" xfId="6531"/>
    <cellStyle name="Normal 40 2" xfId="2618"/>
    <cellStyle name="Normal 40 2 2" xfId="2619"/>
    <cellStyle name="Normal 40 2 2 2" xfId="4190"/>
    <cellStyle name="Normal 40 2 2 2 2" xfId="6115"/>
    <cellStyle name="Normal 40 2 2 2 3" xfId="6534"/>
    <cellStyle name="Normal 40 2 2 3" xfId="5628"/>
    <cellStyle name="Normal 40 2 3" xfId="2620"/>
    <cellStyle name="Normal 40 2 3 2" xfId="4191"/>
    <cellStyle name="Normal 40 2 4" xfId="2621"/>
    <cellStyle name="Normal 40 2 4 2" xfId="4192"/>
    <cellStyle name="Normal 40 2 4 2 2" xfId="6116"/>
    <cellStyle name="Normal 40 2 4 2 3" xfId="6535"/>
    <cellStyle name="Normal 40 2 4 3" xfId="5629"/>
    <cellStyle name="Normal 40 2 5" xfId="4193"/>
    <cellStyle name="Normal 40 2 5 2" xfId="6117"/>
    <cellStyle name="Normal 40 2 5 3" xfId="6536"/>
    <cellStyle name="Normal 40 2 6" xfId="4189"/>
    <cellStyle name="Normal 40 2 6 2" xfId="6114"/>
    <cellStyle name="Normal 40 2 6 3" xfId="6533"/>
    <cellStyle name="Normal 40 2_INST $" xfId="4194"/>
    <cellStyle name="Normal 40 3" xfId="2622"/>
    <cellStyle name="Normal 40 3 2" xfId="4195"/>
    <cellStyle name="Normal 40 4" xfId="2623"/>
    <cellStyle name="Normal 40 4 2" xfId="2624"/>
    <cellStyle name="Normal 40 4 2 2" xfId="4197"/>
    <cellStyle name="Normal 40 4 2 2 2" xfId="6119"/>
    <cellStyle name="Normal 40 4 2 2 3" xfId="6538"/>
    <cellStyle name="Normal 40 4 2 3" xfId="5630"/>
    <cellStyle name="Normal 40 4 3" xfId="2625"/>
    <cellStyle name="Normal 40 4 3 2" xfId="4198"/>
    <cellStyle name="Normal 40 4 4" xfId="2626"/>
    <cellStyle name="Normal 40 4 4 2" xfId="4199"/>
    <cellStyle name="Normal 40 4 4 2 2" xfId="6120"/>
    <cellStyle name="Normal 40 4 4 2 3" xfId="6539"/>
    <cellStyle name="Normal 40 4 4 3" xfId="5631"/>
    <cellStyle name="Normal 40 4 5" xfId="4200"/>
    <cellStyle name="Normal 40 4 5 2" xfId="6121"/>
    <cellStyle name="Normal 40 4 5 3" xfId="6540"/>
    <cellStyle name="Normal 40 4 6" xfId="4196"/>
    <cellStyle name="Normal 40 4 6 2" xfId="6118"/>
    <cellStyle name="Normal 40 4 6 3" xfId="6537"/>
    <cellStyle name="Normal 40 4_INST $" xfId="4201"/>
    <cellStyle name="Normal 40 5" xfId="2627"/>
    <cellStyle name="Normal 40 5 2" xfId="4202"/>
    <cellStyle name="Normal 40 5 2 2" xfId="6122"/>
    <cellStyle name="Normal 40 5 2 3" xfId="6541"/>
    <cellStyle name="Normal 40 5 3" xfId="5632"/>
    <cellStyle name="Normal 40 6" xfId="2628"/>
    <cellStyle name="Normal 40 6 2" xfId="4203"/>
    <cellStyle name="Normal 40 6 2 2" xfId="6123"/>
    <cellStyle name="Normal 40 6 2 3" xfId="6542"/>
    <cellStyle name="Normal 40 6 3" xfId="5633"/>
    <cellStyle name="Normal 40 7" xfId="2629"/>
    <cellStyle name="Normal 40 7 2" xfId="5634"/>
    <cellStyle name="Normal 40 8" xfId="2630"/>
    <cellStyle name="Normal 40 8 2" xfId="4204"/>
    <cellStyle name="Normal 40 8 2 2" xfId="6124"/>
    <cellStyle name="Normal 40 8 2 3" xfId="6543"/>
    <cellStyle name="Normal 40 8 3" xfId="5635"/>
    <cellStyle name="Normal 40 9" xfId="4205"/>
    <cellStyle name="Normal 40 9 2" xfId="6125"/>
    <cellStyle name="Normal 40 9 3" xfId="6544"/>
    <cellStyle name="Normal 40_AVANCE TOTAL" xfId="2631"/>
    <cellStyle name="Normal 41" xfId="2632"/>
    <cellStyle name="Normal 41 2" xfId="2633"/>
    <cellStyle name="Normal 41 2 2" xfId="4207"/>
    <cellStyle name="Normal 41 3" xfId="2634"/>
    <cellStyle name="Normal 41 3 2" xfId="5636"/>
    <cellStyle name="Normal 41 4" xfId="4208"/>
    <cellStyle name="Normal 41 5" xfId="4209"/>
    <cellStyle name="Normal 41 6" xfId="4206"/>
    <cellStyle name="Normal 42" xfId="2635"/>
    <cellStyle name="Normal 42 2" xfId="2636"/>
    <cellStyle name="Normal 42 2 2" xfId="4211"/>
    <cellStyle name="Normal 42 3" xfId="2637"/>
    <cellStyle name="Normal 42 3 2" xfId="5637"/>
    <cellStyle name="Normal 42 4" xfId="4212"/>
    <cellStyle name="Normal 42 5" xfId="4213"/>
    <cellStyle name="Normal 42 6" xfId="4210"/>
    <cellStyle name="Normal 43" xfId="2638"/>
    <cellStyle name="Normal 43 2" xfId="2639"/>
    <cellStyle name="Normal 43 2 2" xfId="4215"/>
    <cellStyle name="Normal 43 3" xfId="2640"/>
    <cellStyle name="Normal 43 3 2" xfId="5638"/>
    <cellStyle name="Normal 43 4" xfId="4216"/>
    <cellStyle name="Normal 43 5" xfId="4217"/>
    <cellStyle name="Normal 43 6" xfId="4214"/>
    <cellStyle name="Normal 44" xfId="2641"/>
    <cellStyle name="Normal 44 2" xfId="2642"/>
    <cellStyle name="Normal 44 2 2" xfId="4219"/>
    <cellStyle name="Normal 44 3" xfId="2643"/>
    <cellStyle name="Normal 44 3 2" xfId="5639"/>
    <cellStyle name="Normal 44 4" xfId="4220"/>
    <cellStyle name="Normal 44 5" xfId="4221"/>
    <cellStyle name="Normal 44 6" xfId="4218"/>
    <cellStyle name="Normal 45" xfId="2644"/>
    <cellStyle name="Normal 45 2" xfId="2645"/>
    <cellStyle name="Normal 45 2 2" xfId="4223"/>
    <cellStyle name="Normal 45 3" xfId="2646"/>
    <cellStyle name="Normal 45 3 2" xfId="5640"/>
    <cellStyle name="Normal 45 4" xfId="4224"/>
    <cellStyle name="Normal 45 5" xfId="4225"/>
    <cellStyle name="Normal 45 6" xfId="4222"/>
    <cellStyle name="Normal 46" xfId="2647"/>
    <cellStyle name="Normal 46 2" xfId="4227"/>
    <cellStyle name="Normal 46 3" xfId="4226"/>
    <cellStyle name="Normal 47" xfId="2648"/>
    <cellStyle name="Normal 47 2" xfId="4229"/>
    <cellStyle name="Normal 47 3" xfId="4228"/>
    <cellStyle name="Normal 48" xfId="2649"/>
    <cellStyle name="Normal 48 2" xfId="4231"/>
    <cellStyle name="Normal 48 3" xfId="4230"/>
    <cellStyle name="Normal 49" xfId="2650"/>
    <cellStyle name="Normal 49 2" xfId="4233"/>
    <cellStyle name="Normal 49 3" xfId="4232"/>
    <cellStyle name="Normal 5" xfId="2651"/>
    <cellStyle name="Normal 5 2" xfId="4234"/>
    <cellStyle name="Normal 5 2 2" xfId="6126"/>
    <cellStyle name="Normal 5 3" xfId="5641"/>
    <cellStyle name="Normal 50" xfId="2652"/>
    <cellStyle name="Normal 50 2" xfId="4236"/>
    <cellStyle name="Normal 50 3" xfId="4235"/>
    <cellStyle name="Normal 51" xfId="2653"/>
    <cellStyle name="Normal 51 2" xfId="4238"/>
    <cellStyle name="Normal 51 3" xfId="4237"/>
    <cellStyle name="Normal 52" xfId="2654"/>
    <cellStyle name="Normal 52 2" xfId="4240"/>
    <cellStyle name="Normal 52 3" xfId="4239"/>
    <cellStyle name="Normal 53" xfId="2655"/>
    <cellStyle name="Normal 53 2" xfId="4242"/>
    <cellStyle name="Normal 53 3" xfId="4241"/>
    <cellStyle name="Normal 54" xfId="2656"/>
    <cellStyle name="Normal 54 2" xfId="5642"/>
    <cellStyle name="Normal 55" xfId="2657"/>
    <cellStyle name="Normal 55 2" xfId="5643"/>
    <cellStyle name="Normal 56" xfId="2658"/>
    <cellStyle name="Normal 56 2" xfId="5644"/>
    <cellStyle name="Normal 57" xfId="2659"/>
    <cellStyle name="Normal 57 2" xfId="2660"/>
    <cellStyle name="Normal 57 2 2" xfId="5646"/>
    <cellStyle name="Normal 57 3" xfId="5645"/>
    <cellStyle name="Normal 57_AVANCE TOTAL" xfId="2661"/>
    <cellStyle name="Normal 58" xfId="2662"/>
    <cellStyle name="Normal 58 2" xfId="5647"/>
    <cellStyle name="Normal 58 3" xfId="2663"/>
    <cellStyle name="Normal 58 3 2" xfId="5648"/>
    <cellStyle name="Normal 58_AVANCE TOTAL" xfId="2664"/>
    <cellStyle name="Normal 59" xfId="2665"/>
    <cellStyle name="Normal 59 2" xfId="2666"/>
    <cellStyle name="Normal 59 2 2" xfId="4244"/>
    <cellStyle name="Normal 59 2 2 2" xfId="6128"/>
    <cellStyle name="Normal 59 2 2 3" xfId="6546"/>
    <cellStyle name="Normal 59 2 3" xfId="5649"/>
    <cellStyle name="Normal 59 3" xfId="2667"/>
    <cellStyle name="Normal 59 3 2" xfId="4245"/>
    <cellStyle name="Normal 59 4" xfId="2668"/>
    <cellStyle name="Normal 59 4 2" xfId="4246"/>
    <cellStyle name="Normal 59 4 2 2" xfId="6129"/>
    <cellStyle name="Normal 59 4 2 3" xfId="6547"/>
    <cellStyle name="Normal 59 4 3" xfId="5650"/>
    <cellStyle name="Normal 59 5" xfId="4247"/>
    <cellStyle name="Normal 59 5 2" xfId="6130"/>
    <cellStyle name="Normal 59 5 3" xfId="6548"/>
    <cellStyle name="Normal 59 6" xfId="4243"/>
    <cellStyle name="Normal 59 6 2" xfId="6127"/>
    <cellStyle name="Normal 59 6 3" xfId="6545"/>
    <cellStyle name="Normal 59_AVANCE TOTAL" xfId="2669"/>
    <cellStyle name="Normal 6" xfId="2670"/>
    <cellStyle name="Normal 6 2" xfId="2671"/>
    <cellStyle name="Normal 6 2 2" xfId="2672"/>
    <cellStyle name="Normal 6 2 2 2" xfId="5653"/>
    <cellStyle name="Normal 6 2 3" xfId="2673"/>
    <cellStyle name="Normal 6 2 3 2" xfId="4248"/>
    <cellStyle name="Normal 6 2 3 2 2" xfId="6131"/>
    <cellStyle name="Normal 6 2 3 2 3" xfId="6549"/>
    <cellStyle name="Normal 6 2 3 3" xfId="5654"/>
    <cellStyle name="Normal 6 2 4" xfId="4249"/>
    <cellStyle name="Normal 6 2 4 2" xfId="6132"/>
    <cellStyle name="Normal 6 2 5" xfId="4250"/>
    <cellStyle name="Normal 6 2 5 2" xfId="6133"/>
    <cellStyle name="Normal 6 2 6" xfId="4251"/>
    <cellStyle name="Normal 6 2 7" xfId="5652"/>
    <cellStyle name="Normal 6 3" xfId="4252"/>
    <cellStyle name="Normal 6 3 2" xfId="6134"/>
    <cellStyle name="Normal 6 4" xfId="5651"/>
    <cellStyle name="Normal 6_Hoja2" xfId="2674"/>
    <cellStyle name="Normal 60" xfId="2675"/>
    <cellStyle name="Normal 60 2" xfId="2676"/>
    <cellStyle name="Normal 60 2 2" xfId="4254"/>
    <cellStyle name="Normal 60 2 2 2" xfId="6136"/>
    <cellStyle name="Normal 60 2 2 3" xfId="6551"/>
    <cellStyle name="Normal 60 2 3" xfId="5655"/>
    <cellStyle name="Normal 60 3" xfId="2677"/>
    <cellStyle name="Normal 60 3 2" xfId="4255"/>
    <cellStyle name="Normal 60 4" xfId="2678"/>
    <cellStyle name="Normal 60 4 2" xfId="4256"/>
    <cellStyle name="Normal 60 4 2 2" xfId="6137"/>
    <cellStyle name="Normal 60 4 2 3" xfId="6552"/>
    <cellStyle name="Normal 60 4 3" xfId="5656"/>
    <cellStyle name="Normal 60 5" xfId="4257"/>
    <cellStyle name="Normal 60 5 2" xfId="6138"/>
    <cellStyle name="Normal 60 5 3" xfId="6553"/>
    <cellStyle name="Normal 60 6" xfId="4253"/>
    <cellStyle name="Normal 60 6 2" xfId="6135"/>
    <cellStyle name="Normal 60 6 3" xfId="6550"/>
    <cellStyle name="Normal 60_INST $" xfId="4258"/>
    <cellStyle name="Normal 61" xfId="2679"/>
    <cellStyle name="Normal 61 2" xfId="2680"/>
    <cellStyle name="Normal 61 2 2" xfId="4260"/>
    <cellStyle name="Normal 61 2 2 2" xfId="6140"/>
    <cellStyle name="Normal 61 2 2 3" xfId="6555"/>
    <cellStyle name="Normal 61 2 3" xfId="5658"/>
    <cellStyle name="Normal 61 3" xfId="2681"/>
    <cellStyle name="Normal 61 3 2" xfId="4261"/>
    <cellStyle name="Normal 61 4" xfId="2682"/>
    <cellStyle name="Normal 61 4 2" xfId="4262"/>
    <cellStyle name="Normal 61 4 2 2" xfId="6141"/>
    <cellStyle name="Normal 61 4 2 3" xfId="6556"/>
    <cellStyle name="Normal 61 4 3" xfId="5659"/>
    <cellStyle name="Normal 61 5" xfId="4263"/>
    <cellStyle name="Normal 61 5 2" xfId="6142"/>
    <cellStyle name="Normal 61 5 3" xfId="6557"/>
    <cellStyle name="Normal 61 6" xfId="4259"/>
    <cellStyle name="Normal 61 6 2" xfId="6139"/>
    <cellStyle name="Normal 61 6 3" xfId="6554"/>
    <cellStyle name="Normal 61_INST $" xfId="4264"/>
    <cellStyle name="Normal 62" xfId="2683"/>
    <cellStyle name="Normal 62 2" xfId="5660"/>
    <cellStyle name="Normal 63" xfId="2684"/>
    <cellStyle name="Normal 63 2" xfId="4265"/>
    <cellStyle name="Normal 64" xfId="2685"/>
    <cellStyle name="Normal 64 2" xfId="4266"/>
    <cellStyle name="Normal 65" xfId="2686"/>
    <cellStyle name="Normal 65 2" xfId="4267"/>
    <cellStyle name="Normal 66" xfId="2687"/>
    <cellStyle name="Normal 66 2" xfId="4268"/>
    <cellStyle name="Normal 67" xfId="2688"/>
    <cellStyle name="Normal 67 2" xfId="4269"/>
    <cellStyle name="Normal 68" xfId="2689"/>
    <cellStyle name="Normal 68 2" xfId="4270"/>
    <cellStyle name="Normal 69" xfId="2690"/>
    <cellStyle name="Normal 69 2" xfId="4271"/>
    <cellStyle name="Normal 7" xfId="2691"/>
    <cellStyle name="Normal 7 10" xfId="6241"/>
    <cellStyle name="Normal 7 2" xfId="2692"/>
    <cellStyle name="Normal 7 2 10" xfId="4751"/>
    <cellStyle name="Normal 7 2 2" xfId="2693"/>
    <cellStyle name="Normal 7 2 2 2" xfId="4273"/>
    <cellStyle name="Normal 7 2 2 2 2" xfId="6144"/>
    <cellStyle name="Normal 7 2 2 2 3" xfId="6559"/>
    <cellStyle name="Normal 7 2 2 3" xfId="4274"/>
    <cellStyle name="Normal 7 2 2 4" xfId="4272"/>
    <cellStyle name="Normal 7 2 2 4 2" xfId="6143"/>
    <cellStyle name="Normal 7 2 2 4 3" xfId="6558"/>
    <cellStyle name="Normal 7 2 2_INST $" xfId="4724"/>
    <cellStyle name="Normal 7 2 3" xfId="4275"/>
    <cellStyle name="Normal 7 2 3 2" xfId="6145"/>
    <cellStyle name="Normal 7 2 4" xfId="5662"/>
    <cellStyle name="Normal 7 2 5" xfId="4792"/>
    <cellStyle name="Normal 7 2 6" xfId="5888"/>
    <cellStyle name="Normal 7 2 7" xfId="6242"/>
    <cellStyle name="Normal 7 2 8" xfId="4784"/>
    <cellStyle name="Normal 7 2 9" xfId="4847"/>
    <cellStyle name="Normal 7 3" xfId="4276"/>
    <cellStyle name="Normal 7 3 2" xfId="6146"/>
    <cellStyle name="Normal 7 4" xfId="5661"/>
    <cellStyle name="Normal 7 5" xfId="4793"/>
    <cellStyle name="Normal 7 6" xfId="6247"/>
    <cellStyle name="Normal 7 7" xfId="4826"/>
    <cellStyle name="Normal 7 8" xfId="5886"/>
    <cellStyle name="Normal 7 9" xfId="6251"/>
    <cellStyle name="Normal 7_cuadratura" xfId="2694"/>
    <cellStyle name="Normal 70" xfId="2695"/>
    <cellStyle name="Normal 70 2" xfId="4277"/>
    <cellStyle name="Normal 71" xfId="2696"/>
    <cellStyle name="Normal 71 2" xfId="4278"/>
    <cellStyle name="Normal 72" xfId="2697"/>
    <cellStyle name="Normal 72 2" xfId="4279"/>
    <cellStyle name="Normal 73" xfId="2698"/>
    <cellStyle name="Normal 73 2" xfId="2699"/>
    <cellStyle name="Normal 73 2 2" xfId="4281"/>
    <cellStyle name="Normal 73 2 2 2" xfId="6148"/>
    <cellStyle name="Normal 73 2 2 3" xfId="6562"/>
    <cellStyle name="Normal 73 2 3" xfId="5663"/>
    <cellStyle name="Normal 73 3" xfId="2700"/>
    <cellStyle name="Normal 73 3 2" xfId="4282"/>
    <cellStyle name="Normal 73 4" xfId="2701"/>
    <cellStyle name="Normal 73 4 2" xfId="4283"/>
    <cellStyle name="Normal 73 4 2 2" xfId="6149"/>
    <cellStyle name="Normal 73 4 2 3" xfId="6563"/>
    <cellStyle name="Normal 73 4 3" xfId="5664"/>
    <cellStyle name="Normal 73 5" xfId="4284"/>
    <cellStyle name="Normal 73 5 2" xfId="6150"/>
    <cellStyle name="Normal 73 5 3" xfId="6564"/>
    <cellStyle name="Normal 73 6" xfId="4280"/>
    <cellStyle name="Normal 73 6 2" xfId="6147"/>
    <cellStyle name="Normal 73 6 3" xfId="6561"/>
    <cellStyle name="Normal 73_INST $" xfId="4285"/>
    <cellStyle name="Normal 74" xfId="2702"/>
    <cellStyle name="Normal 74 2" xfId="5665"/>
    <cellStyle name="Normal 75" xfId="2703"/>
    <cellStyle name="Normal 75 2" xfId="2704"/>
    <cellStyle name="Normal 75 2 2" xfId="4287"/>
    <cellStyle name="Normal 75 2 2 2" xfId="6152"/>
    <cellStyle name="Normal 75 2 2 3" xfId="6566"/>
    <cellStyle name="Normal 75 2 3" xfId="5666"/>
    <cellStyle name="Normal 75 3" xfId="2705"/>
    <cellStyle name="Normal 75 3 2" xfId="4288"/>
    <cellStyle name="Normal 75 4" xfId="2706"/>
    <cellStyle name="Normal 75 4 2" xfId="4289"/>
    <cellStyle name="Normal 75 4 2 2" xfId="6153"/>
    <cellStyle name="Normal 75 4 2 3" xfId="6567"/>
    <cellStyle name="Normal 75 4 3" xfId="5667"/>
    <cellStyle name="Normal 75 5" xfId="4290"/>
    <cellStyle name="Normal 75 5 2" xfId="6154"/>
    <cellStyle name="Normal 75 5 3" xfId="6568"/>
    <cellStyle name="Normal 75 6" xfId="4286"/>
    <cellStyle name="Normal 75 6 2" xfId="6151"/>
    <cellStyle name="Normal 75 6 3" xfId="6565"/>
    <cellStyle name="Normal 75_INST $" xfId="4291"/>
    <cellStyle name="Normal 76" xfId="2707"/>
    <cellStyle name="Normal 76 2" xfId="2708"/>
    <cellStyle name="Normal 76 2 2" xfId="4293"/>
    <cellStyle name="Normal 76 2 2 2" xfId="6156"/>
    <cellStyle name="Normal 76 2 2 3" xfId="6570"/>
    <cellStyle name="Normal 76 2 3" xfId="5668"/>
    <cellStyle name="Normal 76 3" xfId="2709"/>
    <cellStyle name="Normal 76 3 2" xfId="4294"/>
    <cellStyle name="Normal 76 4" xfId="2710"/>
    <cellStyle name="Normal 76 4 2" xfId="4295"/>
    <cellStyle name="Normal 76 4 2 2" xfId="6157"/>
    <cellStyle name="Normal 76 4 2 3" xfId="6571"/>
    <cellStyle name="Normal 76 4 3" xfId="5669"/>
    <cellStyle name="Normal 76 5" xfId="4296"/>
    <cellStyle name="Normal 76 5 2" xfId="6158"/>
    <cellStyle name="Normal 76 5 3" xfId="6572"/>
    <cellStyle name="Normal 76 6" xfId="4292"/>
    <cellStyle name="Normal 76 6 2" xfId="6155"/>
    <cellStyle name="Normal 76 6 3" xfId="6569"/>
    <cellStyle name="Normal 76_INST $" xfId="4297"/>
    <cellStyle name="Normal 77" xfId="2711"/>
    <cellStyle name="Normal 77 2" xfId="5670"/>
    <cellStyle name="Normal 78" xfId="2712"/>
    <cellStyle name="Normal 78 2" xfId="2713"/>
    <cellStyle name="Normal 78 2 2" xfId="4299"/>
    <cellStyle name="Normal 78 2 2 2" xfId="6160"/>
    <cellStyle name="Normal 78 2 2 3" xfId="6574"/>
    <cellStyle name="Normal 78 2 3" xfId="5671"/>
    <cellStyle name="Normal 78 3" xfId="2714"/>
    <cellStyle name="Normal 78 3 2" xfId="4300"/>
    <cellStyle name="Normal 78 4" xfId="2715"/>
    <cellStyle name="Normal 78 4 2" xfId="4301"/>
    <cellStyle name="Normal 78 4 2 2" xfId="6161"/>
    <cellStyle name="Normal 78 4 2 3" xfId="6575"/>
    <cellStyle name="Normal 78 4 3" xfId="5672"/>
    <cellStyle name="Normal 78 5" xfId="4302"/>
    <cellStyle name="Normal 78 5 2" xfId="6162"/>
    <cellStyle name="Normal 78 5 3" xfId="6576"/>
    <cellStyle name="Normal 78 6" xfId="4298"/>
    <cellStyle name="Normal 78 6 2" xfId="6159"/>
    <cellStyle name="Normal 78 6 3" xfId="6573"/>
    <cellStyle name="Normal 78_INST $" xfId="4303"/>
    <cellStyle name="Normal 79" xfId="2716"/>
    <cellStyle name="Normal 79 2" xfId="2717"/>
    <cellStyle name="Normal 79 2 2" xfId="4305"/>
    <cellStyle name="Normal 79 2 2 2" xfId="6164"/>
    <cellStyle name="Normal 79 2 2 3" xfId="6578"/>
    <cellStyle name="Normal 79 2 3" xfId="5673"/>
    <cellStyle name="Normal 79 3" xfId="2718"/>
    <cellStyle name="Normal 79 3 2" xfId="4306"/>
    <cellStyle name="Normal 79 4" xfId="2719"/>
    <cellStyle name="Normal 79 4 2" xfId="4307"/>
    <cellStyle name="Normal 79 4 2 2" xfId="6165"/>
    <cellStyle name="Normal 79 4 2 3" xfId="6579"/>
    <cellStyle name="Normal 79 4 3" xfId="5674"/>
    <cellStyle name="Normal 79 5" xfId="4308"/>
    <cellStyle name="Normal 79 5 2" xfId="6166"/>
    <cellStyle name="Normal 79 5 3" xfId="6580"/>
    <cellStyle name="Normal 79 6" xfId="4304"/>
    <cellStyle name="Normal 79 6 2" xfId="6163"/>
    <cellStyle name="Normal 79 6 3" xfId="6577"/>
    <cellStyle name="Normal 79_INST $" xfId="4309"/>
    <cellStyle name="Normal 8" xfId="2720"/>
    <cellStyle name="Normal 8 10" xfId="5800"/>
    <cellStyle name="Normal 8 2" xfId="2721"/>
    <cellStyle name="Normal 8 2 2" xfId="4311"/>
    <cellStyle name="Normal 8 2 2 2" xfId="6168"/>
    <cellStyle name="Normal 8 2 2 3" xfId="6582"/>
    <cellStyle name="Normal 8 2 3" xfId="4312"/>
    <cellStyle name="Normal 8 2 4" xfId="4310"/>
    <cellStyle name="Normal 8 2 4 2" xfId="6167"/>
    <cellStyle name="Normal 8 2 4 3" xfId="6581"/>
    <cellStyle name="Normal 8 2_INST $" xfId="4725"/>
    <cellStyle name="Normal 8 3" xfId="4313"/>
    <cellStyle name="Normal 8 3 2" xfId="6169"/>
    <cellStyle name="Normal 8 4" xfId="5675"/>
    <cellStyle name="Normal 8 5" xfId="4791"/>
    <cellStyle name="Normal 8 6" xfId="6246"/>
    <cellStyle name="Normal 8 7" xfId="4825"/>
    <cellStyle name="Normal 8 8" xfId="5887"/>
    <cellStyle name="Normal 8 9" xfId="5881"/>
    <cellStyle name="Normal 80" xfId="2722"/>
    <cellStyle name="Normal 80 2" xfId="2723"/>
    <cellStyle name="Normal 80 2 2" xfId="4315"/>
    <cellStyle name="Normal 80 2 2 2" xfId="6171"/>
    <cellStyle name="Normal 80 2 2 3" xfId="6584"/>
    <cellStyle name="Normal 80 2 3" xfId="5676"/>
    <cellStyle name="Normal 80 3" xfId="2724"/>
    <cellStyle name="Normal 80 3 2" xfId="4316"/>
    <cellStyle name="Normal 80 4" xfId="2725"/>
    <cellStyle name="Normal 80 4 2" xfId="4317"/>
    <cellStyle name="Normal 80 4 2 2" xfId="6172"/>
    <cellStyle name="Normal 80 4 2 3" xfId="6585"/>
    <cellStyle name="Normal 80 4 3" xfId="5677"/>
    <cellStyle name="Normal 80 5" xfId="4318"/>
    <cellStyle name="Normal 80 5 2" xfId="6173"/>
    <cellStyle name="Normal 80 5 3" xfId="6586"/>
    <cellStyle name="Normal 80 6" xfId="4314"/>
    <cellStyle name="Normal 80 6 2" xfId="6170"/>
    <cellStyle name="Normal 80 6 3" xfId="6583"/>
    <cellStyle name="Normal 80_INST $" xfId="4319"/>
    <cellStyle name="Normal 81" xfId="2726"/>
    <cellStyle name="Normal 81 2" xfId="2727"/>
    <cellStyle name="Normal 81 2 2" xfId="4321"/>
    <cellStyle name="Normal 81 2 2 2" xfId="6175"/>
    <cellStyle name="Normal 81 2 2 3" xfId="6588"/>
    <cellStyle name="Normal 81 2 3" xfId="5678"/>
    <cellStyle name="Normal 81 3" xfId="2728"/>
    <cellStyle name="Normal 81 3 2" xfId="4322"/>
    <cellStyle name="Normal 81 4" xfId="2729"/>
    <cellStyle name="Normal 81 4 2" xfId="4323"/>
    <cellStyle name="Normal 81 4 2 2" xfId="6176"/>
    <cellStyle name="Normal 81 4 2 3" xfId="6589"/>
    <cellStyle name="Normal 81 4 3" xfId="5679"/>
    <cellStyle name="Normal 81 5" xfId="4324"/>
    <cellStyle name="Normal 81 5 2" xfId="6177"/>
    <cellStyle name="Normal 81 5 3" xfId="6590"/>
    <cellStyle name="Normal 81 6" xfId="4320"/>
    <cellStyle name="Normal 81 6 2" xfId="6174"/>
    <cellStyle name="Normal 81 6 3" xfId="6587"/>
    <cellStyle name="Normal 81_INST $" xfId="4325"/>
    <cellStyle name="Normal 82" xfId="2730"/>
    <cellStyle name="Normal 82 2" xfId="2731"/>
    <cellStyle name="Normal 82 2 2" xfId="4327"/>
    <cellStyle name="Normal 82 2 2 2" xfId="6179"/>
    <cellStyle name="Normal 82 2 2 3" xfId="6592"/>
    <cellStyle name="Normal 82 2 3" xfId="5680"/>
    <cellStyle name="Normal 82 3" xfId="2732"/>
    <cellStyle name="Normal 82 3 2" xfId="4328"/>
    <cellStyle name="Normal 82 4" xfId="2733"/>
    <cellStyle name="Normal 82 4 2" xfId="4329"/>
    <cellStyle name="Normal 82 4 2 2" xfId="6180"/>
    <cellStyle name="Normal 82 4 2 3" xfId="6593"/>
    <cellStyle name="Normal 82 4 3" xfId="5681"/>
    <cellStyle name="Normal 82 5" xfId="4330"/>
    <cellStyle name="Normal 82 5 2" xfId="6181"/>
    <cellStyle name="Normal 82 5 3" xfId="6594"/>
    <cellStyle name="Normal 82 6" xfId="4326"/>
    <cellStyle name="Normal 82 6 2" xfId="6178"/>
    <cellStyle name="Normal 82 6 3" xfId="6591"/>
    <cellStyle name="Normal 82_INST $" xfId="4331"/>
    <cellStyle name="Normal 83" xfId="2734"/>
    <cellStyle name="Normal 83 2" xfId="5682"/>
    <cellStyle name="Normal 84" xfId="2735"/>
    <cellStyle name="Normal 84 2" xfId="2736"/>
    <cellStyle name="Normal 84 2 2" xfId="4333"/>
    <cellStyle name="Normal 84 2 2 2" xfId="6183"/>
    <cellStyle name="Normal 84 2 2 3" xfId="6596"/>
    <cellStyle name="Normal 84 2 3" xfId="5683"/>
    <cellStyle name="Normal 84 3" xfId="2737"/>
    <cellStyle name="Normal 84 3 2" xfId="4334"/>
    <cellStyle name="Normal 84 4" xfId="2738"/>
    <cellStyle name="Normal 84 4 2" xfId="4335"/>
    <cellStyle name="Normal 84 4 2 2" xfId="6184"/>
    <cellStyle name="Normal 84 4 2 3" xfId="6597"/>
    <cellStyle name="Normal 84 4 3" xfId="5684"/>
    <cellStyle name="Normal 84 5" xfId="4336"/>
    <cellStyle name="Normal 84 5 2" xfId="6185"/>
    <cellStyle name="Normal 84 5 3" xfId="6598"/>
    <cellStyle name="Normal 84 6" xfId="4332"/>
    <cellStyle name="Normal 84 6 2" xfId="6182"/>
    <cellStyle name="Normal 84 6 3" xfId="6595"/>
    <cellStyle name="Normal 84_INST $" xfId="4337"/>
    <cellStyle name="Normal 85" xfId="2739"/>
    <cellStyle name="Normal 85 2" xfId="2740"/>
    <cellStyle name="Normal 85 2 2" xfId="4339"/>
    <cellStyle name="Normal 85 2 2 2" xfId="6187"/>
    <cellStyle name="Normal 85 2 2 3" xfId="6600"/>
    <cellStyle name="Normal 85 2 3" xfId="5685"/>
    <cellStyle name="Normal 85 3" xfId="2741"/>
    <cellStyle name="Normal 85 3 2" xfId="4340"/>
    <cellStyle name="Normal 85 4" xfId="2742"/>
    <cellStyle name="Normal 85 4 2" xfId="4341"/>
    <cellStyle name="Normal 85 4 2 2" xfId="6188"/>
    <cellStyle name="Normal 85 4 2 3" xfId="6601"/>
    <cellStyle name="Normal 85 4 3" xfId="5686"/>
    <cellStyle name="Normal 85 5" xfId="4342"/>
    <cellStyle name="Normal 85 5 2" xfId="6189"/>
    <cellStyle name="Normal 85 5 3" xfId="6602"/>
    <cellStyle name="Normal 85 6" xfId="4338"/>
    <cellStyle name="Normal 85 6 2" xfId="6186"/>
    <cellStyle name="Normal 85 6 3" xfId="6599"/>
    <cellStyle name="Normal 85_INST $" xfId="4343"/>
    <cellStyle name="Normal 86" xfId="2743"/>
    <cellStyle name="Normal 86 2" xfId="5687"/>
    <cellStyle name="Normal 87" xfId="2744"/>
    <cellStyle name="Normal 87 2" xfId="2745"/>
    <cellStyle name="Normal 87 2 2" xfId="4345"/>
    <cellStyle name="Normal 87 2 2 2" xfId="6191"/>
    <cellStyle name="Normal 87 2 2 3" xfId="6604"/>
    <cellStyle name="Normal 87 2 3" xfId="5688"/>
    <cellStyle name="Normal 87 3" xfId="2746"/>
    <cellStyle name="Normal 87 3 2" xfId="4346"/>
    <cellStyle name="Normal 87 4" xfId="2747"/>
    <cellStyle name="Normal 87 4 2" xfId="4347"/>
    <cellStyle name="Normal 87 4 2 2" xfId="6192"/>
    <cellStyle name="Normal 87 4 2 3" xfId="6605"/>
    <cellStyle name="Normal 87 4 3" xfId="5689"/>
    <cellStyle name="Normal 87 5" xfId="4348"/>
    <cellStyle name="Normal 87 5 2" xfId="6193"/>
    <cellStyle name="Normal 87 5 3" xfId="6606"/>
    <cellStyle name="Normal 87 6" xfId="4344"/>
    <cellStyle name="Normal 87 6 2" xfId="6190"/>
    <cellStyle name="Normal 87 6 3" xfId="6603"/>
    <cellStyle name="Normal 87_INST $" xfId="4349"/>
    <cellStyle name="Normal 88" xfId="2748"/>
    <cellStyle name="Normal 88 2" xfId="2749"/>
    <cellStyle name="Normal 88 2 2" xfId="4351"/>
    <cellStyle name="Normal 88 2 2 2" xfId="6195"/>
    <cellStyle name="Normal 88 2 2 3" xfId="6608"/>
    <cellStyle name="Normal 88 2 3" xfId="5690"/>
    <cellStyle name="Normal 88 3" xfId="2750"/>
    <cellStyle name="Normal 88 3 2" xfId="4352"/>
    <cellStyle name="Normal 88 4" xfId="2751"/>
    <cellStyle name="Normal 88 4 2" xfId="4353"/>
    <cellStyle name="Normal 88 4 2 2" xfId="6196"/>
    <cellStyle name="Normal 88 4 2 3" xfId="6609"/>
    <cellStyle name="Normal 88 4 3" xfId="5691"/>
    <cellStyle name="Normal 88 5" xfId="4354"/>
    <cellStyle name="Normal 88 5 2" xfId="6197"/>
    <cellStyle name="Normal 88 5 3" xfId="6610"/>
    <cellStyle name="Normal 88 6" xfId="4350"/>
    <cellStyle name="Normal 88 6 2" xfId="6194"/>
    <cellStyle name="Normal 88 6 3" xfId="6607"/>
    <cellStyle name="Normal 88_INST $" xfId="4355"/>
    <cellStyle name="Normal 89" xfId="2752"/>
    <cellStyle name="Normal 89 2" xfId="2753"/>
    <cellStyle name="Normal 89 2 2" xfId="5693"/>
    <cellStyle name="Normal 89 3" xfId="5692"/>
    <cellStyle name="Normal 89_AVANCE TOTAL" xfId="2754"/>
    <cellStyle name="Normal 9" xfId="2755"/>
    <cellStyle name="Normal 9 2" xfId="2756"/>
    <cellStyle name="Normal 9 2 2" xfId="4358"/>
    <cellStyle name="Normal 9 2 3" xfId="4357"/>
    <cellStyle name="Normal 9 3" xfId="2757"/>
    <cellStyle name="Normal 9 3 2" xfId="4360"/>
    <cellStyle name="Normal 9 3 3" xfId="4359"/>
    <cellStyle name="Normal 9 4" xfId="2758"/>
    <cellStyle name="Normal 9 4 2" xfId="4361"/>
    <cellStyle name="Normal 9 5" xfId="2759"/>
    <cellStyle name="Normal 9 5 2" xfId="4362"/>
    <cellStyle name="Normal 9 5 2 2" xfId="6198"/>
    <cellStyle name="Normal 9 5 2 3" xfId="6611"/>
    <cellStyle name="Normal 9 5 3" xfId="5694"/>
    <cellStyle name="Normal 9 6" xfId="4363"/>
    <cellStyle name="Normal 9 7" xfId="4364"/>
    <cellStyle name="Normal 9 8" xfId="4356"/>
    <cellStyle name="Normal 9_DET I REG" xfId="2760"/>
    <cellStyle name="Normal 90" xfId="2761"/>
    <cellStyle name="Normal 90 2" xfId="2762"/>
    <cellStyle name="Normal 90 2 2" xfId="4366"/>
    <cellStyle name="Normal 90 2 2 2" xfId="6200"/>
    <cellStyle name="Normal 90 2 2 3" xfId="6613"/>
    <cellStyle name="Normal 90 2 3" xfId="5695"/>
    <cellStyle name="Normal 90 3" xfId="2763"/>
    <cellStyle name="Normal 90 3 2" xfId="4367"/>
    <cellStyle name="Normal 90 4" xfId="2764"/>
    <cellStyle name="Normal 90 4 2" xfId="4368"/>
    <cellStyle name="Normal 90 4 2 2" xfId="6201"/>
    <cellStyle name="Normal 90 4 2 3" xfId="6614"/>
    <cellStyle name="Normal 90 4 3" xfId="5696"/>
    <cellStyle name="Normal 90 5" xfId="4369"/>
    <cellStyle name="Normal 90 5 2" xfId="6202"/>
    <cellStyle name="Normal 90 5 3" xfId="6615"/>
    <cellStyle name="Normal 90 6" xfId="4365"/>
    <cellStyle name="Normal 90 6 2" xfId="6199"/>
    <cellStyle name="Normal 90 6 3" xfId="6612"/>
    <cellStyle name="Normal 90_INST $" xfId="4370"/>
    <cellStyle name="Normal 91" xfId="2765"/>
    <cellStyle name="Normal 91 2" xfId="5697"/>
    <cellStyle name="Normal 92" xfId="2766"/>
    <cellStyle name="Normal 92 2" xfId="5698"/>
    <cellStyle name="Normal 93" xfId="2767"/>
    <cellStyle name="Normal 93 2" xfId="2768"/>
    <cellStyle name="Normal 93 2 2" xfId="4372"/>
    <cellStyle name="Normal 93 2 2 2" xfId="6204"/>
    <cellStyle name="Normal 93 2 2 3" xfId="6617"/>
    <cellStyle name="Normal 93 2 3" xfId="5699"/>
    <cellStyle name="Normal 93 3" xfId="2769"/>
    <cellStyle name="Normal 93 3 2" xfId="4373"/>
    <cellStyle name="Normal 93 4" xfId="2770"/>
    <cellStyle name="Normal 93 4 2" xfId="4374"/>
    <cellStyle name="Normal 93 4 2 2" xfId="6205"/>
    <cellStyle name="Normal 93 4 2 3" xfId="6618"/>
    <cellStyle name="Normal 93 4 3" xfId="5700"/>
    <cellStyle name="Normal 93 5" xfId="4375"/>
    <cellStyle name="Normal 93 5 2" xfId="6206"/>
    <cellStyle name="Normal 93 5 3" xfId="6619"/>
    <cellStyle name="Normal 93 6" xfId="4371"/>
    <cellStyle name="Normal 93 6 2" xfId="6203"/>
    <cellStyle name="Normal 93 6 3" xfId="6616"/>
    <cellStyle name="Normal 93_INST $" xfId="4376"/>
    <cellStyle name="Normal 94" xfId="2771"/>
    <cellStyle name="Normal 94 2" xfId="2772"/>
    <cellStyle name="Normal 94 2 2" xfId="4378"/>
    <cellStyle name="Normal 94 2 2 2" xfId="6208"/>
    <cellStyle name="Normal 94 2 2 3" xfId="6621"/>
    <cellStyle name="Normal 94 2 3" xfId="5701"/>
    <cellStyle name="Normal 94 3" xfId="2773"/>
    <cellStyle name="Normal 94 3 2" xfId="4379"/>
    <cellStyle name="Normal 94 4" xfId="2774"/>
    <cellStyle name="Normal 94 4 2" xfId="4380"/>
    <cellStyle name="Normal 94 4 2 2" xfId="6209"/>
    <cellStyle name="Normal 94 4 2 3" xfId="6622"/>
    <cellStyle name="Normal 94 4 3" xfId="5702"/>
    <cellStyle name="Normal 94 5" xfId="4381"/>
    <cellStyle name="Normal 94 5 2" xfId="6210"/>
    <cellStyle name="Normal 94 5 3" xfId="6623"/>
    <cellStyle name="Normal 94 6" xfId="4377"/>
    <cellStyle name="Normal 94 6 2" xfId="6207"/>
    <cellStyle name="Normal 94 6 3" xfId="6620"/>
    <cellStyle name="Normal 94_INST $" xfId="4382"/>
    <cellStyle name="Normal 95" xfId="2775"/>
    <cellStyle name="Normal 95 2" xfId="2776"/>
    <cellStyle name="Normal 95 2 2" xfId="4384"/>
    <cellStyle name="Normal 95 2 2 2" xfId="6212"/>
    <cellStyle name="Normal 95 2 2 3" xfId="6625"/>
    <cellStyle name="Normal 95 2 3" xfId="5703"/>
    <cellStyle name="Normal 95 3" xfId="2777"/>
    <cellStyle name="Normal 95 3 2" xfId="4385"/>
    <cellStyle name="Normal 95 4" xfId="2778"/>
    <cellStyle name="Normal 95 4 2" xfId="4386"/>
    <cellStyle name="Normal 95 4 2 2" xfId="6213"/>
    <cellStyle name="Normal 95 4 2 3" xfId="6626"/>
    <cellStyle name="Normal 95 4 3" xfId="5704"/>
    <cellStyle name="Normal 95 5" xfId="4387"/>
    <cellStyle name="Normal 95 5 2" xfId="6214"/>
    <cellStyle name="Normal 95 5 3" xfId="6627"/>
    <cellStyle name="Normal 95 6" xfId="4383"/>
    <cellStyle name="Normal 95 6 2" xfId="6211"/>
    <cellStyle name="Normal 95 6 3" xfId="6624"/>
    <cellStyle name="Normal 95_INST $" xfId="4388"/>
    <cellStyle name="Normal 96" xfId="2779"/>
    <cellStyle name="Normal 96 2" xfId="2780"/>
    <cellStyle name="Normal 96 2 2" xfId="4390"/>
    <cellStyle name="Normal 96 2 2 2" xfId="6216"/>
    <cellStyle name="Normal 96 2 2 3" xfId="6629"/>
    <cellStyle name="Normal 96 2 3" xfId="5705"/>
    <cellStyle name="Normal 96 3" xfId="2781"/>
    <cellStyle name="Normal 96 3 2" xfId="4391"/>
    <cellStyle name="Normal 96 4" xfId="2782"/>
    <cellStyle name="Normal 96 4 2" xfId="4392"/>
    <cellStyle name="Normal 96 4 2 2" xfId="6217"/>
    <cellStyle name="Normal 96 4 2 3" xfId="6630"/>
    <cellStyle name="Normal 96 4 3" xfId="5706"/>
    <cellStyle name="Normal 96 5" xfId="4393"/>
    <cellStyle name="Normal 96 5 2" xfId="6218"/>
    <cellStyle name="Normal 96 5 3" xfId="6631"/>
    <cellStyle name="Normal 96 6" xfId="4389"/>
    <cellStyle name="Normal 96 6 2" xfId="6215"/>
    <cellStyle name="Normal 96 6 3" xfId="6628"/>
    <cellStyle name="Normal 96_INST $" xfId="4394"/>
    <cellStyle name="Normal 97" xfId="2783"/>
    <cellStyle name="Normal 97 2" xfId="2784"/>
    <cellStyle name="Normal 97 2 2" xfId="4396"/>
    <cellStyle name="Normal 97 2 2 2" xfId="6220"/>
    <cellStyle name="Normal 97 2 2 3" xfId="6633"/>
    <cellStyle name="Normal 97 2 3" xfId="5707"/>
    <cellStyle name="Normal 97 3" xfId="2785"/>
    <cellStyle name="Normal 97 3 2" xfId="4397"/>
    <cellStyle name="Normal 97 4" xfId="2786"/>
    <cellStyle name="Normal 97 4 2" xfId="4398"/>
    <cellStyle name="Normal 97 4 2 2" xfId="6221"/>
    <cellStyle name="Normal 97 4 2 3" xfId="6634"/>
    <cellStyle name="Normal 97 4 3" xfId="5708"/>
    <cellStyle name="Normal 97 5" xfId="4399"/>
    <cellStyle name="Normal 97 5 2" xfId="6222"/>
    <cellStyle name="Normal 97 5 3" xfId="6635"/>
    <cellStyle name="Normal 97 6" xfId="4395"/>
    <cellStyle name="Normal 97 6 2" xfId="6219"/>
    <cellStyle name="Normal 97 6 3" xfId="6632"/>
    <cellStyle name="Normal 97_INST $" xfId="4400"/>
    <cellStyle name="Normal 98" xfId="2787"/>
    <cellStyle name="Normal 98 2" xfId="2788"/>
    <cellStyle name="Normal 98 2 2" xfId="5710"/>
    <cellStyle name="Normal 98 3" xfId="2789"/>
    <cellStyle name="Normal 98 3 2" xfId="2790"/>
    <cellStyle name="Normal 98 3 2 2" xfId="5712"/>
    <cellStyle name="Normal 98 3 3" xfId="5711"/>
    <cellStyle name="Normal 98 3_INST $" xfId="4401"/>
    <cellStyle name="Normal 98 4" xfId="4402"/>
    <cellStyle name="Normal 98 4 2" xfId="6223"/>
    <cellStyle name="Normal 98 5" xfId="5709"/>
    <cellStyle name="Normal 98_INST $" xfId="4403"/>
    <cellStyle name="Normal 99" xfId="2791"/>
    <cellStyle name="Normal 99 2" xfId="2792"/>
    <cellStyle name="Normal 99 2 2" xfId="5714"/>
    <cellStyle name="Normal 99 3" xfId="2793"/>
    <cellStyle name="Normal 99 3 2" xfId="2794"/>
    <cellStyle name="Normal 99 3 2 2" xfId="5716"/>
    <cellStyle name="Normal 99 3 3" xfId="5715"/>
    <cellStyle name="Normal 99 3_INST $" xfId="4404"/>
    <cellStyle name="Normal 99 4" xfId="4405"/>
    <cellStyle name="Normal 99 4 2" xfId="6224"/>
    <cellStyle name="Normal 99 5" xfId="5713"/>
    <cellStyle name="Normal 99_INST $" xfId="4406"/>
    <cellStyle name="Normal_AVANCE TOTAL_1" xfId="6642"/>
    <cellStyle name="Normal_Hoja1" xfId="2795"/>
    <cellStyle name="Normal_Hoja2" xfId="6646"/>
    <cellStyle name="Normal_Hoja7 2" xfId="6641"/>
    <cellStyle name="Normal_Listado_web" xfId="6643"/>
    <cellStyle name="Normal_OTROS" xfId="6645"/>
    <cellStyle name="Notas" xfId="2796" builtinId="10" customBuiltin="1"/>
    <cellStyle name="Notas 10" xfId="4931"/>
    <cellStyle name="Notas 2" xfId="2797"/>
    <cellStyle name="Notas 2 10" xfId="2798"/>
    <cellStyle name="Notas 2 10 2" xfId="4408"/>
    <cellStyle name="Notas 2 10 3" xfId="5718"/>
    <cellStyle name="Notas 2 11" xfId="4409"/>
    <cellStyle name="Notas 2 12" xfId="4410"/>
    <cellStyle name="Notas 2 13" xfId="4407"/>
    <cellStyle name="Notas 2 2" xfId="2799"/>
    <cellStyle name="Notas 2 2 10" xfId="4411"/>
    <cellStyle name="Notas 2 2 2" xfId="2800"/>
    <cellStyle name="Notas 2 2 2 2" xfId="2801"/>
    <cellStyle name="Notas 2 2 2 2 2" xfId="4414"/>
    <cellStyle name="Notas 2 2 2 2 3" xfId="4413"/>
    <cellStyle name="Notas 2 2 2 3" xfId="4415"/>
    <cellStyle name="Notas 2 2 2 4" xfId="4412"/>
    <cellStyle name="Notas 2 2 2_PAGO REMESAS" xfId="2802"/>
    <cellStyle name="Notas 2 2 3" xfId="2803"/>
    <cellStyle name="Notas 2 2 3 10" xfId="4416"/>
    <cellStyle name="Notas 2 2 3 2" xfId="2804"/>
    <cellStyle name="Notas 2 2 3 2 2" xfId="2805"/>
    <cellStyle name="Notas 2 2 3 2 2 2" xfId="4419"/>
    <cellStyle name="Notas 2 2 3 2 2 3" xfId="4418"/>
    <cellStyle name="Notas 2 2 3 2 3" xfId="4420"/>
    <cellStyle name="Notas 2 2 3 2 4" xfId="4417"/>
    <cellStyle name="Notas 2 2 3 2_PAGO REMESAS" xfId="2806"/>
    <cellStyle name="Notas 2 2 3 3" xfId="2807"/>
    <cellStyle name="Notas 2 2 3 3 2" xfId="4422"/>
    <cellStyle name="Notas 2 2 3 3 3" xfId="4421"/>
    <cellStyle name="Notas 2 2 3 4" xfId="2808"/>
    <cellStyle name="Notas 2 2 3 4 2" xfId="4424"/>
    <cellStyle name="Notas 2 2 3 4 3" xfId="4423"/>
    <cellStyle name="Notas 2 2 3 5" xfId="2809"/>
    <cellStyle name="Notas 2 2 3 5 2" xfId="2810"/>
    <cellStyle name="Notas 2 2 3 5 2 2" xfId="4426"/>
    <cellStyle name="Notas 2 2 3 5 2 3" xfId="5719"/>
    <cellStyle name="Notas 2 2 3 5 3" xfId="2811"/>
    <cellStyle name="Notas 2 2 3 5 3 2" xfId="4427"/>
    <cellStyle name="Notas 2 2 3 5 4" xfId="2812"/>
    <cellStyle name="Notas 2 2 3 5 4 2" xfId="4428"/>
    <cellStyle name="Notas 2 2 3 5 4 3" xfId="5720"/>
    <cellStyle name="Notas 2 2 3 5 5" xfId="4429"/>
    <cellStyle name="Notas 2 2 3 5 6" xfId="4425"/>
    <cellStyle name="Notas 2 2 3 5_INST $" xfId="4726"/>
    <cellStyle name="Notas 2 2 3 6" xfId="2813"/>
    <cellStyle name="Notas 2 2 3 6 2" xfId="2814"/>
    <cellStyle name="Notas 2 2 3 6 2 2" xfId="4431"/>
    <cellStyle name="Notas 2 2 3 6 2 3" xfId="5721"/>
    <cellStyle name="Notas 2 2 3 6 3" xfId="2815"/>
    <cellStyle name="Notas 2 2 3 6 3 2" xfId="4432"/>
    <cellStyle name="Notas 2 2 3 6 4" xfId="2816"/>
    <cellStyle name="Notas 2 2 3 6 4 2" xfId="4433"/>
    <cellStyle name="Notas 2 2 3 6 4 3" xfId="5722"/>
    <cellStyle name="Notas 2 2 3 6 5" xfId="4434"/>
    <cellStyle name="Notas 2 2 3 6 6" xfId="4430"/>
    <cellStyle name="Notas 2 2 3 6_INST $" xfId="4727"/>
    <cellStyle name="Notas 2 2 3 7" xfId="2817"/>
    <cellStyle name="Notas 2 2 3 7 2" xfId="4435"/>
    <cellStyle name="Notas 2 2 3 7 3" xfId="5723"/>
    <cellStyle name="Notas 2 2 3 8" xfId="2818"/>
    <cellStyle name="Notas 2 2 3 8 2" xfId="4436"/>
    <cellStyle name="Notas 2 2 3 8 3" xfId="5724"/>
    <cellStyle name="Notas 2 2 3 9" xfId="4437"/>
    <cellStyle name="Notas 2 2 3_AVANCE PROTECCIÓN" xfId="2819"/>
    <cellStyle name="Notas 2 2 4" xfId="2820"/>
    <cellStyle name="Notas 2 2 4 2" xfId="4439"/>
    <cellStyle name="Notas 2 2 4 3" xfId="4438"/>
    <cellStyle name="Notas 2 2 5" xfId="2821"/>
    <cellStyle name="Notas 2 2 5 2" xfId="4440"/>
    <cellStyle name="Notas 2 2 6" xfId="2822"/>
    <cellStyle name="Notas 2 2 6 2" xfId="4441"/>
    <cellStyle name="Notas 2 2 6 3" xfId="5725"/>
    <cellStyle name="Notas 2 2 7" xfId="2823"/>
    <cellStyle name="Notas 2 2 7 2" xfId="4442"/>
    <cellStyle name="Notas 2 2 7 3" xfId="5726"/>
    <cellStyle name="Notas 2 2 8" xfId="4443"/>
    <cellStyle name="Notas 2 2 9" xfId="4444"/>
    <cellStyle name="Notas 2 2_PAGO REMESAS" xfId="2824"/>
    <cellStyle name="Notas 2 3" xfId="2825"/>
    <cellStyle name="Notas 2 3 2" xfId="2826"/>
    <cellStyle name="Notas 2 3 2 2" xfId="4447"/>
    <cellStyle name="Notas 2 3 2 3" xfId="4446"/>
    <cellStyle name="Notas 2 3 3" xfId="4448"/>
    <cellStyle name="Notas 2 3 4" xfId="4445"/>
    <cellStyle name="Notas 2 3_PAGO REMESAS" xfId="2827"/>
    <cellStyle name="Notas 2 4" xfId="2828"/>
    <cellStyle name="Notas 2 4 2" xfId="2829"/>
    <cellStyle name="Notas 2 4 2 2" xfId="4451"/>
    <cellStyle name="Notas 2 4 2 3" xfId="4450"/>
    <cellStyle name="Notas 2 4 3" xfId="4452"/>
    <cellStyle name="Notas 2 4 4" xfId="4449"/>
    <cellStyle name="Notas 2 4_PAGO REMESAS" xfId="2830"/>
    <cellStyle name="Notas 2 5" xfId="2831"/>
    <cellStyle name="Notas 2 5 10" xfId="4453"/>
    <cellStyle name="Notas 2 5 2" xfId="2832"/>
    <cellStyle name="Notas 2 5 3" xfId="2833"/>
    <cellStyle name="Notas 2 5 4" xfId="2834"/>
    <cellStyle name="Notas 2 5 5" xfId="2835"/>
    <cellStyle name="Notas 2 5 5 2" xfId="2836"/>
    <cellStyle name="Notas 2 5 5 2 2" xfId="4455"/>
    <cellStyle name="Notas 2 5 5 3" xfId="2837"/>
    <cellStyle name="Notas 2 5 5 4" xfId="2838"/>
    <cellStyle name="Notas 2 5 5 4 2" xfId="4456"/>
    <cellStyle name="Notas 2 5 5 5" xfId="4457"/>
    <cellStyle name="Notas 2 5 5 6" xfId="4454"/>
    <cellStyle name="Notas 2 5 5_INST $" xfId="4728"/>
    <cellStyle name="Notas 2 5 6" xfId="2839"/>
    <cellStyle name="Notas 2 5 6 2" xfId="2840"/>
    <cellStyle name="Notas 2 5 6 2 2" xfId="4459"/>
    <cellStyle name="Notas 2 5 6 3" xfId="2841"/>
    <cellStyle name="Notas 2 5 6 4" xfId="2842"/>
    <cellStyle name="Notas 2 5 6 4 2" xfId="4460"/>
    <cellStyle name="Notas 2 5 6 5" xfId="4461"/>
    <cellStyle name="Notas 2 5 6 6" xfId="4458"/>
    <cellStyle name="Notas 2 5 6_INST $" xfId="4729"/>
    <cellStyle name="Notas 2 5 7" xfId="2843"/>
    <cellStyle name="Notas 2 5 7 2" xfId="4462"/>
    <cellStyle name="Notas 2 5 8" xfId="2844"/>
    <cellStyle name="Notas 2 5 8 2" xfId="4463"/>
    <cellStyle name="Notas 2 5 9" xfId="4464"/>
    <cellStyle name="Notas 2 5_AVANCE PROTECCIÓN" xfId="2845"/>
    <cellStyle name="Notas 2 6" xfId="2846"/>
    <cellStyle name="Notas 2 6 2" xfId="4466"/>
    <cellStyle name="Notas 2 6 3" xfId="4465"/>
    <cellStyle name="Notas 2 7" xfId="2847"/>
    <cellStyle name="Notas 2 7 2" xfId="4468"/>
    <cellStyle name="Notas 2 7 3" xfId="4467"/>
    <cellStyle name="Notas 2 8" xfId="2848"/>
    <cellStyle name="Notas 2 8 2" xfId="4469"/>
    <cellStyle name="Notas 2 9" xfId="2849"/>
    <cellStyle name="Notas 2 9 2" xfId="4470"/>
    <cellStyle name="Notas 2 9 3" xfId="5727"/>
    <cellStyle name="Notas 2_AVANCE JUSTICIA JUVENIL" xfId="2850"/>
    <cellStyle name="Notas 3" xfId="2851"/>
    <cellStyle name="Notas 3 10" xfId="4472"/>
    <cellStyle name="Notas 3 11" xfId="4473"/>
    <cellStyle name="Notas 3 12" xfId="4471"/>
    <cellStyle name="Notas 3 2" xfId="2852"/>
    <cellStyle name="Notas 3 2 2" xfId="2853"/>
    <cellStyle name="Notas 3 2 2 2" xfId="4476"/>
    <cellStyle name="Notas 3 2 2 3" xfId="4475"/>
    <cellStyle name="Notas 3 2 3" xfId="2854"/>
    <cellStyle name="Notas 3 2 3 2" xfId="4477"/>
    <cellStyle name="Notas 3 2 4" xfId="2855"/>
    <cellStyle name="Notas 3 2 4 2" xfId="4478"/>
    <cellStyle name="Notas 3 2 4 3" xfId="5728"/>
    <cellStyle name="Notas 3 2 5" xfId="4479"/>
    <cellStyle name="Notas 3 2 6" xfId="4480"/>
    <cellStyle name="Notas 3 2 7" xfId="4474"/>
    <cellStyle name="Notas 3 2_PAGO REMESAS" xfId="2856"/>
    <cellStyle name="Notas 3 3" xfId="2857"/>
    <cellStyle name="Notas 3 3 2" xfId="2858"/>
    <cellStyle name="Notas 3 3 2 2" xfId="4483"/>
    <cellStyle name="Notas 3 3 2 3" xfId="4482"/>
    <cellStyle name="Notas 3 3 3" xfId="4484"/>
    <cellStyle name="Notas 3 3 4" xfId="4481"/>
    <cellStyle name="Notas 3 3_PAGO REMESAS" xfId="2859"/>
    <cellStyle name="Notas 3 4" xfId="2860"/>
    <cellStyle name="Notas 3 4 2" xfId="2861"/>
    <cellStyle name="Notas 3 4 2 2" xfId="4487"/>
    <cellStyle name="Notas 3 4 2 3" xfId="4486"/>
    <cellStyle name="Notas 3 4 3" xfId="4488"/>
    <cellStyle name="Notas 3 4 4" xfId="4485"/>
    <cellStyle name="Notas 3 4_PAGO REMESAS" xfId="2862"/>
    <cellStyle name="Notas 3 5" xfId="2863"/>
    <cellStyle name="Notas 3 5 10" xfId="4489"/>
    <cellStyle name="Notas 3 5 2" xfId="2864"/>
    <cellStyle name="Notas 3 5 2 2" xfId="2865"/>
    <cellStyle name="Notas 3 5 2 2 2" xfId="4492"/>
    <cellStyle name="Notas 3 5 2 2 3" xfId="4491"/>
    <cellStyle name="Notas 3 5 2 3" xfId="4493"/>
    <cellStyle name="Notas 3 5 2 4" xfId="4490"/>
    <cellStyle name="Notas 3 5 2_PAGO REMESAS" xfId="2866"/>
    <cellStyle name="Notas 3 5 3" xfId="2867"/>
    <cellStyle name="Notas 3 5 3 2" xfId="4495"/>
    <cellStyle name="Notas 3 5 3 3" xfId="4494"/>
    <cellStyle name="Notas 3 5 4" xfId="2868"/>
    <cellStyle name="Notas 3 5 4 2" xfId="4497"/>
    <cellStyle name="Notas 3 5 4 3" xfId="4496"/>
    <cellStyle name="Notas 3 5 5" xfId="2869"/>
    <cellStyle name="Notas 3 5 5 2" xfId="2870"/>
    <cellStyle name="Notas 3 5 5 2 2" xfId="4499"/>
    <cellStyle name="Notas 3 5 5 2 3" xfId="5729"/>
    <cellStyle name="Notas 3 5 5 3" xfId="2871"/>
    <cellStyle name="Notas 3 5 5 3 2" xfId="4500"/>
    <cellStyle name="Notas 3 5 5 4" xfId="2872"/>
    <cellStyle name="Notas 3 5 5 4 2" xfId="4501"/>
    <cellStyle name="Notas 3 5 5 4 3" xfId="5730"/>
    <cellStyle name="Notas 3 5 5 5" xfId="4502"/>
    <cellStyle name="Notas 3 5 5 6" xfId="4498"/>
    <cellStyle name="Notas 3 5 5_INST $" xfId="4730"/>
    <cellStyle name="Notas 3 5 6" xfId="2873"/>
    <cellStyle name="Notas 3 5 6 2" xfId="2874"/>
    <cellStyle name="Notas 3 5 6 2 2" xfId="4504"/>
    <cellStyle name="Notas 3 5 6 2 3" xfId="5731"/>
    <cellStyle name="Notas 3 5 6 3" xfId="2875"/>
    <cellStyle name="Notas 3 5 6 3 2" xfId="4505"/>
    <cellStyle name="Notas 3 5 6 4" xfId="2876"/>
    <cellStyle name="Notas 3 5 6 4 2" xfId="4506"/>
    <cellStyle name="Notas 3 5 6 4 3" xfId="5732"/>
    <cellStyle name="Notas 3 5 6 5" xfId="4507"/>
    <cellStyle name="Notas 3 5 6 6" xfId="4503"/>
    <cellStyle name="Notas 3 5 6_INST $" xfId="4731"/>
    <cellStyle name="Notas 3 5 7" xfId="2877"/>
    <cellStyle name="Notas 3 5 7 2" xfId="4508"/>
    <cellStyle name="Notas 3 5 7 3" xfId="5733"/>
    <cellStyle name="Notas 3 5 8" xfId="2878"/>
    <cellStyle name="Notas 3 5 8 2" xfId="4509"/>
    <cellStyle name="Notas 3 5 8 3" xfId="5734"/>
    <cellStyle name="Notas 3 5 9" xfId="4510"/>
    <cellStyle name="Notas 3 5_AVANCE PROTECCIÓN" xfId="2879"/>
    <cellStyle name="Notas 3 6" xfId="2880"/>
    <cellStyle name="Notas 3 6 2" xfId="4512"/>
    <cellStyle name="Notas 3 6 3" xfId="4511"/>
    <cellStyle name="Notas 3 7" xfId="2881"/>
    <cellStyle name="Notas 3 7 2" xfId="4514"/>
    <cellStyle name="Notas 3 7 3" xfId="4513"/>
    <cellStyle name="Notas 3 8" xfId="2882"/>
    <cellStyle name="Notas 3 8 2" xfId="4515"/>
    <cellStyle name="Notas 3 9" xfId="2883"/>
    <cellStyle name="Notas 3 9 2" xfId="4516"/>
    <cellStyle name="Notas 3 9 3" xfId="5735"/>
    <cellStyle name="Notas 3_AVANCE JUSTICIA JUVENIL" xfId="2884"/>
    <cellStyle name="Notas 4" xfId="2885"/>
    <cellStyle name="Notas 4 2" xfId="4518"/>
    <cellStyle name="Notas 4 3" xfId="4517"/>
    <cellStyle name="Notas 5" xfId="4519"/>
    <cellStyle name="Notas 6" xfId="5717"/>
    <cellStyle name="Notas 7" xfId="5865"/>
    <cellStyle name="Notas 8" xfId="6245"/>
    <cellStyle name="Notas 9" xfId="4819"/>
    <cellStyle name="Porcentual 10" xfId="2886"/>
    <cellStyle name="Porcentual 10 2" xfId="5736"/>
    <cellStyle name="Porcentual 11" xfId="2887"/>
    <cellStyle name="Porcentual 11 2" xfId="5737"/>
    <cellStyle name="Porcentual 12" xfId="2888"/>
    <cellStyle name="Porcentual 12 2" xfId="2889"/>
    <cellStyle name="Porcentual 12 2 2" xfId="5739"/>
    <cellStyle name="Porcentual 12 3" xfId="5738"/>
    <cellStyle name="Porcentual 13" xfId="2890"/>
    <cellStyle name="Porcentual 13 2" xfId="5740"/>
    <cellStyle name="Porcentual 14" xfId="2891"/>
    <cellStyle name="Porcentual 14 2" xfId="2892"/>
    <cellStyle name="Porcentual 14 2 2" xfId="5742"/>
    <cellStyle name="Porcentual 14 3" xfId="2893"/>
    <cellStyle name="Porcentual 14 3 2" xfId="2894"/>
    <cellStyle name="Porcentual 14 3 2 2" xfId="5744"/>
    <cellStyle name="Porcentual 14 3 3" xfId="5743"/>
    <cellStyle name="Porcentual 14 4" xfId="4520"/>
    <cellStyle name="Porcentual 14 4 2" xfId="6225"/>
    <cellStyle name="Porcentual 14 5" xfId="5741"/>
    <cellStyle name="Porcentual 15" xfId="2895"/>
    <cellStyle name="Porcentual 15 2" xfId="5745"/>
    <cellStyle name="Porcentual 16" xfId="2896"/>
    <cellStyle name="Porcentual 16 2" xfId="5746"/>
    <cellStyle name="Porcentual 17" xfId="2897"/>
    <cellStyle name="Porcentual 17 2" xfId="5747"/>
    <cellStyle name="Porcentual 18" xfId="2898"/>
    <cellStyle name="Porcentual 18 2" xfId="4521"/>
    <cellStyle name="Porcentual 18 2 2" xfId="6226"/>
    <cellStyle name="Porcentual 19" xfId="4522"/>
    <cellStyle name="Porcentual 19 2" xfId="4523"/>
    <cellStyle name="Porcentual 2" xfId="2899"/>
    <cellStyle name="Porcentual 2 2" xfId="2900"/>
    <cellStyle name="Porcentual 2 2 2" xfId="5749"/>
    <cellStyle name="Porcentual 2 3" xfId="2901"/>
    <cellStyle name="Porcentual 2 3 2" xfId="4524"/>
    <cellStyle name="Porcentual 2 4" xfId="4525"/>
    <cellStyle name="Porcentual 2 5" xfId="4526"/>
    <cellStyle name="Porcentual 2 5 2" xfId="6227"/>
    <cellStyle name="Porcentual 2 6" xfId="4527"/>
    <cellStyle name="Porcentual 2 6 2" xfId="6228"/>
    <cellStyle name="Porcentual 2 7" xfId="5748"/>
    <cellStyle name="Porcentual 20" xfId="4528"/>
    <cellStyle name="Porcentual 20 2" xfId="6229"/>
    <cellStyle name="Porcentual 21" xfId="4529"/>
    <cellStyle name="Porcentual 21 2" xfId="6230"/>
    <cellStyle name="Porcentual 3" xfId="2902"/>
    <cellStyle name="Porcentual 3 2" xfId="2903"/>
    <cellStyle name="Porcentual 3 2 2" xfId="4530"/>
    <cellStyle name="Porcentual 3 2 2 2" xfId="6231"/>
    <cellStyle name="Porcentual 3 2 3" xfId="5751"/>
    <cellStyle name="Porcentual 3 3" xfId="2904"/>
    <cellStyle name="Porcentual 3 3 2" xfId="4531"/>
    <cellStyle name="Porcentual 3 3 2 2" xfId="6232"/>
    <cellStyle name="Porcentual 3 3 3" xfId="5752"/>
    <cellStyle name="Porcentual 3 4" xfId="2905"/>
    <cellStyle name="Porcentual 3 4 2" xfId="2906"/>
    <cellStyle name="Porcentual 3 4 2 2" xfId="4532"/>
    <cellStyle name="Porcentual 3 4 2 2 2" xfId="6233"/>
    <cellStyle name="Porcentual 3 4 2 3" xfId="5754"/>
    <cellStyle name="Porcentual 3 4 3" xfId="4533"/>
    <cellStyle name="Porcentual 3 4 3 2" xfId="6234"/>
    <cellStyle name="Porcentual 3 4 4" xfId="5753"/>
    <cellStyle name="Porcentual 3 5" xfId="4534"/>
    <cellStyle name="Porcentual 3 5 2" xfId="6235"/>
    <cellStyle name="Porcentual 3 6" xfId="5750"/>
    <cellStyle name="Porcentual 4" xfId="2907"/>
    <cellStyle name="Porcentual 4 10" xfId="4535"/>
    <cellStyle name="Porcentual 4 10 2" xfId="6236"/>
    <cellStyle name="Porcentual 4 2" xfId="2908"/>
    <cellStyle name="Porcentual 4 2 2" xfId="4536"/>
    <cellStyle name="Porcentual 4 2 2 2" xfId="6237"/>
    <cellStyle name="Porcentual 4 2 3" xfId="5755"/>
    <cellStyle name="Porcentual 4 3" xfId="2909"/>
    <cellStyle name="Porcentual 4 3 2" xfId="2910"/>
    <cellStyle name="Porcentual 4 3 2 2" xfId="5757"/>
    <cellStyle name="Porcentual 4 3 3" xfId="5756"/>
    <cellStyle name="Porcentual 4 4" xfId="2911"/>
    <cellStyle name="Porcentual 4 4 2" xfId="5758"/>
    <cellStyle name="Porcentual 4 5" xfId="2912"/>
    <cellStyle name="Porcentual 4 5 2" xfId="5759"/>
    <cellStyle name="Porcentual 4 6" xfId="2913"/>
    <cellStyle name="Porcentual 4 6 2" xfId="5760"/>
    <cellStyle name="Porcentual 4 7" xfId="2914"/>
    <cellStyle name="Porcentual 4 7 2" xfId="2915"/>
    <cellStyle name="Porcentual 4 7 2 2" xfId="5762"/>
    <cellStyle name="Porcentual 4 7 3" xfId="5761"/>
    <cellStyle name="Porcentual 4 8" xfId="2916"/>
    <cellStyle name="Porcentual 4 8 2" xfId="2917"/>
    <cellStyle name="Porcentual 4 8 2 2" xfId="5764"/>
    <cellStyle name="Porcentual 4 8 3" xfId="2918"/>
    <cellStyle name="Porcentual 4 8 3 2" xfId="2919"/>
    <cellStyle name="Porcentual 4 8 3 2 2" xfId="5766"/>
    <cellStyle name="Porcentual 4 8 3 3" xfId="5765"/>
    <cellStyle name="Porcentual 4 8 4" xfId="4537"/>
    <cellStyle name="Porcentual 4 8 4 2" xfId="6238"/>
    <cellStyle name="Porcentual 4 8 5" xfId="5763"/>
    <cellStyle name="Porcentual 4 9" xfId="2920"/>
    <cellStyle name="Porcentual 4 9 2" xfId="5767"/>
    <cellStyle name="Porcentual 5" xfId="2921"/>
    <cellStyle name="Porcentual 5 2" xfId="4538"/>
    <cellStyle name="Porcentual 5 2 2" xfId="6239"/>
    <cellStyle name="Porcentual 5 3" xfId="5768"/>
    <cellStyle name="Porcentual 6" xfId="2922"/>
    <cellStyle name="Porcentual 6 2" xfId="4539"/>
    <cellStyle name="Porcentual 6 2 2" xfId="6240"/>
    <cellStyle name="Porcentual 6 3" xfId="5769"/>
    <cellStyle name="Porcentual 7" xfId="2923"/>
    <cellStyle name="Porcentual 7 2" xfId="5770"/>
    <cellStyle name="Porcentual 8" xfId="2924"/>
    <cellStyle name="Porcentual 8 2" xfId="2925"/>
    <cellStyle name="Porcentual 8 2 2" xfId="5772"/>
    <cellStyle name="Porcentual 8 3" xfId="5771"/>
    <cellStyle name="Porcentual 9" xfId="2926"/>
    <cellStyle name="Porcentual 9 2" xfId="5773"/>
    <cellStyle name="Salida" xfId="2927" builtinId="21" customBuiltin="1"/>
    <cellStyle name="Salida 10" xfId="2928"/>
    <cellStyle name="Salida 10 2" xfId="4541"/>
    <cellStyle name="Salida 11" xfId="2929"/>
    <cellStyle name="Salida 11 2" xfId="4542"/>
    <cellStyle name="Salida 12" xfId="4540"/>
    <cellStyle name="Salida 2" xfId="2930"/>
    <cellStyle name="Salida 2 2" xfId="2931"/>
    <cellStyle name="Salida 2 2 2" xfId="4544"/>
    <cellStyle name="Salida 2 3" xfId="2932"/>
    <cellStyle name="Salida 2 3 10" xfId="4545"/>
    <cellStyle name="Salida 2 3 2" xfId="2933"/>
    <cellStyle name="Salida 2 3 3" xfId="2934"/>
    <cellStyle name="Salida 2 3 4" xfId="2935"/>
    <cellStyle name="Salida 2 3 5" xfId="2936"/>
    <cellStyle name="Salida 2 3 5 2" xfId="2937"/>
    <cellStyle name="Salida 2 3 5 2 2" xfId="4547"/>
    <cellStyle name="Salida 2 3 5 2 3" xfId="5774"/>
    <cellStyle name="Salida 2 3 5 3" xfId="2938"/>
    <cellStyle name="Salida 2 3 5 4" xfId="2939"/>
    <cellStyle name="Salida 2 3 5 4 2" xfId="4548"/>
    <cellStyle name="Salida 2 3 5 4 3" xfId="5775"/>
    <cellStyle name="Salida 2 3 5 5" xfId="4549"/>
    <cellStyle name="Salida 2 3 5 6" xfId="4546"/>
    <cellStyle name="Salida 2 3 5_INST $" xfId="4550"/>
    <cellStyle name="Salida 2 3 6" xfId="2940"/>
    <cellStyle name="Salida 2 3 6 2" xfId="2941"/>
    <cellStyle name="Salida 2 3 6 2 2" xfId="4552"/>
    <cellStyle name="Salida 2 3 6 2 3" xfId="5776"/>
    <cellStyle name="Salida 2 3 6 3" xfId="2942"/>
    <cellStyle name="Salida 2 3 6 4" xfId="2943"/>
    <cellStyle name="Salida 2 3 6 4 2" xfId="4553"/>
    <cellStyle name="Salida 2 3 6 4 3" xfId="5777"/>
    <cellStyle name="Salida 2 3 6 5" xfId="4554"/>
    <cellStyle name="Salida 2 3 6 6" xfId="4551"/>
    <cellStyle name="Salida 2 3 6_INST $" xfId="4555"/>
    <cellStyle name="Salida 2 3 7" xfId="2944"/>
    <cellStyle name="Salida 2 3 7 2" xfId="4556"/>
    <cellStyle name="Salida 2 3 7 3" xfId="5778"/>
    <cellStyle name="Salida 2 3 8" xfId="2945"/>
    <cellStyle name="Salida 2 3 8 2" xfId="4557"/>
    <cellStyle name="Salida 2 3 8 3" xfId="5779"/>
    <cellStyle name="Salida 2 3 9" xfId="4558"/>
    <cellStyle name="Salida 2 3_AVANCE PROTECCIÓN" xfId="2946"/>
    <cellStyle name="Salida 2 4" xfId="4543"/>
    <cellStyle name="Salida 2_PAGO REMESAS" xfId="2947"/>
    <cellStyle name="Salida 3" xfId="2948"/>
    <cellStyle name="Salida 3 2" xfId="4559"/>
    <cellStyle name="Salida 4" xfId="2949"/>
    <cellStyle name="Salida 4 2" xfId="4560"/>
    <cellStyle name="Salida 5" xfId="2950"/>
    <cellStyle name="Salida 5 2" xfId="4561"/>
    <cellStyle name="Salida 6" xfId="2951"/>
    <cellStyle name="Salida 6 2" xfId="4562"/>
    <cellStyle name="Salida 7" xfId="2952"/>
    <cellStyle name="Salida 7 2" xfId="4563"/>
    <cellStyle name="Salida 8" xfId="2953"/>
    <cellStyle name="Salida 8 2" xfId="4564"/>
    <cellStyle name="Salida 9" xfId="2954"/>
    <cellStyle name="Salida 9 2" xfId="4565"/>
    <cellStyle name="TableStyleLight1" xfId="2955"/>
    <cellStyle name="TableStyleLight1 2" xfId="2956"/>
    <cellStyle name="TableStyleLight1 2 2" xfId="4567"/>
    <cellStyle name="TableStyleLight1 2 3" xfId="4568"/>
    <cellStyle name="TableStyleLight1 2 4" xfId="4566"/>
    <cellStyle name="TableStyleLight1 2_INST $" xfId="4732"/>
    <cellStyle name="Texto de advertencia" xfId="2957" builtinId="11" customBuiltin="1"/>
    <cellStyle name="Texto de advertencia 10" xfId="2958"/>
    <cellStyle name="Texto de advertencia 10 2" xfId="4570"/>
    <cellStyle name="Texto de advertencia 11" xfId="2959"/>
    <cellStyle name="Texto de advertencia 11 2" xfId="4571"/>
    <cellStyle name="Texto de advertencia 12" xfId="4569"/>
    <cellStyle name="Texto de advertencia 2" xfId="2960"/>
    <cellStyle name="Texto de advertencia 2 2" xfId="2961"/>
    <cellStyle name="Texto de advertencia 2 2 2" xfId="4573"/>
    <cellStyle name="Texto de advertencia 2 3" xfId="2962"/>
    <cellStyle name="Texto de advertencia 2 3 10" xfId="4574"/>
    <cellStyle name="Texto de advertencia 2 3 2" xfId="2963"/>
    <cellStyle name="Texto de advertencia 2 3 3" xfId="2964"/>
    <cellStyle name="Texto de advertencia 2 3 4" xfId="2965"/>
    <cellStyle name="Texto de advertencia 2 3 5" xfId="2966"/>
    <cellStyle name="Texto de advertencia 2 3 5 2" xfId="2967"/>
    <cellStyle name="Texto de advertencia 2 3 5 2 2" xfId="4576"/>
    <cellStyle name="Texto de advertencia 2 3 5 2 3" xfId="5780"/>
    <cellStyle name="Texto de advertencia 2 3 5 3" xfId="2968"/>
    <cellStyle name="Texto de advertencia 2 3 5 4" xfId="2969"/>
    <cellStyle name="Texto de advertencia 2 3 5 4 2" xfId="4577"/>
    <cellStyle name="Texto de advertencia 2 3 5 4 3" xfId="5781"/>
    <cellStyle name="Texto de advertencia 2 3 5 5" xfId="4578"/>
    <cellStyle name="Texto de advertencia 2 3 5 6" xfId="4575"/>
    <cellStyle name="Texto de advertencia 2 3 5_INST $" xfId="4579"/>
    <cellStyle name="Texto de advertencia 2 3 6" xfId="2970"/>
    <cellStyle name="Texto de advertencia 2 3 6 2" xfId="2971"/>
    <cellStyle name="Texto de advertencia 2 3 6 2 2" xfId="4581"/>
    <cellStyle name="Texto de advertencia 2 3 6 2 3" xfId="5782"/>
    <cellStyle name="Texto de advertencia 2 3 6 3" xfId="2972"/>
    <cellStyle name="Texto de advertencia 2 3 6 4" xfId="2973"/>
    <cellStyle name="Texto de advertencia 2 3 6 4 2" xfId="4582"/>
    <cellStyle name="Texto de advertencia 2 3 6 4 3" xfId="5783"/>
    <cellStyle name="Texto de advertencia 2 3 6 5" xfId="4583"/>
    <cellStyle name="Texto de advertencia 2 3 6 6" xfId="4580"/>
    <cellStyle name="Texto de advertencia 2 3 6_INST $" xfId="4584"/>
    <cellStyle name="Texto de advertencia 2 3 7" xfId="2974"/>
    <cellStyle name="Texto de advertencia 2 3 7 2" xfId="4585"/>
    <cellStyle name="Texto de advertencia 2 3 7 3" xfId="5784"/>
    <cellStyle name="Texto de advertencia 2 3 8" xfId="2975"/>
    <cellStyle name="Texto de advertencia 2 3 8 2" xfId="4586"/>
    <cellStyle name="Texto de advertencia 2 3 8 3" xfId="5785"/>
    <cellStyle name="Texto de advertencia 2 3 9" xfId="4587"/>
    <cellStyle name="Texto de advertencia 2 3_AVANCE PROTECCIÓN" xfId="2976"/>
    <cellStyle name="Texto de advertencia 2 4" xfId="4572"/>
    <cellStyle name="Texto de advertencia 3" xfId="2977"/>
    <cellStyle name="Texto de advertencia 3 2" xfId="4588"/>
    <cellStyle name="Texto de advertencia 4" xfId="2978"/>
    <cellStyle name="Texto de advertencia 4 2" xfId="4589"/>
    <cellStyle name="Texto de advertencia 5" xfId="2979"/>
    <cellStyle name="Texto de advertencia 5 2" xfId="4590"/>
    <cellStyle name="Texto de advertencia 6" xfId="2980"/>
    <cellStyle name="Texto de advertencia 6 2" xfId="4591"/>
    <cellStyle name="Texto de advertencia 7" xfId="2981"/>
    <cellStyle name="Texto de advertencia 7 2" xfId="4592"/>
    <cellStyle name="Texto de advertencia 8" xfId="2982"/>
    <cellStyle name="Texto de advertencia 8 2" xfId="4593"/>
    <cellStyle name="Texto de advertencia 9" xfId="2983"/>
    <cellStyle name="Texto de advertencia 9 2" xfId="4594"/>
    <cellStyle name="Texto explicativo" xfId="2984" builtinId="53" customBuiltin="1"/>
    <cellStyle name="Texto explicativo 10" xfId="2985"/>
    <cellStyle name="Texto explicativo 10 2" xfId="4596"/>
    <cellStyle name="Texto explicativo 11" xfId="2986"/>
    <cellStyle name="Texto explicativo 11 2" xfId="4597"/>
    <cellStyle name="Texto explicativo 12" xfId="4595"/>
    <cellStyle name="Texto explicativo 2" xfId="2987"/>
    <cellStyle name="Texto explicativo 2 2" xfId="2988"/>
    <cellStyle name="Texto explicativo 2 2 2" xfId="4599"/>
    <cellStyle name="Texto explicativo 2 3" xfId="2989"/>
    <cellStyle name="Texto explicativo 2 3 10" xfId="4600"/>
    <cellStyle name="Texto explicativo 2 3 2" xfId="2990"/>
    <cellStyle name="Texto explicativo 2 3 3" xfId="2991"/>
    <cellStyle name="Texto explicativo 2 3 4" xfId="2992"/>
    <cellStyle name="Texto explicativo 2 3 5" xfId="2993"/>
    <cellStyle name="Texto explicativo 2 3 5 2" xfId="2994"/>
    <cellStyle name="Texto explicativo 2 3 5 2 2" xfId="4602"/>
    <cellStyle name="Texto explicativo 2 3 5 2 3" xfId="5786"/>
    <cellStyle name="Texto explicativo 2 3 5 3" xfId="2995"/>
    <cellStyle name="Texto explicativo 2 3 5 4" xfId="2996"/>
    <cellStyle name="Texto explicativo 2 3 5 4 2" xfId="4603"/>
    <cellStyle name="Texto explicativo 2 3 5 4 3" xfId="5787"/>
    <cellStyle name="Texto explicativo 2 3 5 5" xfId="4604"/>
    <cellStyle name="Texto explicativo 2 3 5 6" xfId="4601"/>
    <cellStyle name="Texto explicativo 2 3 5_INST $" xfId="4605"/>
    <cellStyle name="Texto explicativo 2 3 6" xfId="2997"/>
    <cellStyle name="Texto explicativo 2 3 6 2" xfId="2998"/>
    <cellStyle name="Texto explicativo 2 3 6 2 2" xfId="4607"/>
    <cellStyle name="Texto explicativo 2 3 6 2 3" xfId="5788"/>
    <cellStyle name="Texto explicativo 2 3 6 3" xfId="2999"/>
    <cellStyle name="Texto explicativo 2 3 6 4" xfId="3000"/>
    <cellStyle name="Texto explicativo 2 3 6 4 2" xfId="4608"/>
    <cellStyle name="Texto explicativo 2 3 6 4 3" xfId="5789"/>
    <cellStyle name="Texto explicativo 2 3 6 5" xfId="4609"/>
    <cellStyle name="Texto explicativo 2 3 6 6" xfId="4606"/>
    <cellStyle name="Texto explicativo 2 3 6_INST $" xfId="4610"/>
    <cellStyle name="Texto explicativo 2 3 7" xfId="3001"/>
    <cellStyle name="Texto explicativo 2 3 7 2" xfId="4611"/>
    <cellStyle name="Texto explicativo 2 3 7 3" xfId="5790"/>
    <cellStyle name="Texto explicativo 2 3 8" xfId="3002"/>
    <cellStyle name="Texto explicativo 2 3 8 2" xfId="4612"/>
    <cellStyle name="Texto explicativo 2 3 8 3" xfId="5791"/>
    <cellStyle name="Texto explicativo 2 3 9" xfId="4613"/>
    <cellStyle name="Texto explicativo 2 3_AVANCE PROTECCIÓN" xfId="3003"/>
    <cellStyle name="Texto explicativo 2 4" xfId="4598"/>
    <cellStyle name="Texto explicativo 3" xfId="3004"/>
    <cellStyle name="Texto explicativo 3 2" xfId="4614"/>
    <cellStyle name="Texto explicativo 4" xfId="3005"/>
    <cellStyle name="Texto explicativo 4 2" xfId="4615"/>
    <cellStyle name="Texto explicativo 5" xfId="3006"/>
    <cellStyle name="Texto explicativo 5 2" xfId="4616"/>
    <cellStyle name="Texto explicativo 6" xfId="3007"/>
    <cellStyle name="Texto explicativo 6 2" xfId="4617"/>
    <cellStyle name="Texto explicativo 7" xfId="3008"/>
    <cellStyle name="Texto explicativo 7 2" xfId="4618"/>
    <cellStyle name="Texto explicativo 8" xfId="3009"/>
    <cellStyle name="Texto explicativo 8 2" xfId="4619"/>
    <cellStyle name="Texto explicativo 9" xfId="3010"/>
    <cellStyle name="Texto explicativo 9 2" xfId="4620"/>
    <cellStyle name="Título" xfId="3011" builtinId="15" customBuiltin="1"/>
    <cellStyle name="Título 1 10" xfId="3013"/>
    <cellStyle name="Título 1 11" xfId="3014"/>
    <cellStyle name="Título 1 12" xfId="4622"/>
    <cellStyle name="Título 1 2" xfId="3015"/>
    <cellStyle name="Título 1 2 2" xfId="3016"/>
    <cellStyle name="Título 1 2 3" xfId="3017"/>
    <cellStyle name="Título 1 2 3 10" xfId="4623"/>
    <cellStyle name="Título 1 2 3 2" xfId="3018"/>
    <cellStyle name="Título 1 2 3 3" xfId="3019"/>
    <cellStyle name="Título 1 2 3 4" xfId="3020"/>
    <cellStyle name="Título 1 2 3 5" xfId="3021"/>
    <cellStyle name="Título 1 2 3 5 2" xfId="3022"/>
    <cellStyle name="Título 1 2 3 5 2 2" xfId="4625"/>
    <cellStyle name="Título 1 2 3 5 2 3" xfId="5794"/>
    <cellStyle name="Título 1 2 3 5 3" xfId="3023"/>
    <cellStyle name="Título 1 2 3 5 4" xfId="3024"/>
    <cellStyle name="Título 1 2 3 5 4 2" xfId="4626"/>
    <cellStyle name="Título 1 2 3 5 4 3" xfId="5795"/>
    <cellStyle name="Título 1 2 3 5 5" xfId="4627"/>
    <cellStyle name="Título 1 2 3 5 6" xfId="4624"/>
    <cellStyle name="Título 1 2 3 5_INST $" xfId="4628"/>
    <cellStyle name="Título 1 2 3 6" xfId="3025"/>
    <cellStyle name="Título 1 2 3 6 2" xfId="3026"/>
    <cellStyle name="Título 1 2 3 6 2 2" xfId="4630"/>
    <cellStyle name="Título 1 2 3 6 2 3" xfId="5796"/>
    <cellStyle name="Título 1 2 3 6 3" xfId="3027"/>
    <cellStyle name="Título 1 2 3 6 4" xfId="3028"/>
    <cellStyle name="Título 1 2 3 6 4 2" xfId="4631"/>
    <cellStyle name="Título 1 2 3 6 4 3" xfId="5797"/>
    <cellStyle name="Título 1 2 3 6 5" xfId="4632"/>
    <cellStyle name="Título 1 2 3 6 6" xfId="4629"/>
    <cellStyle name="Título 1 2 3 6_INST $" xfId="4633"/>
    <cellStyle name="Título 1 2 3 7" xfId="3029"/>
    <cellStyle name="Título 1 2 3 7 2" xfId="4634"/>
    <cellStyle name="Título 1 2 3 7 3" xfId="5798"/>
    <cellStyle name="Título 1 2 3 8" xfId="3030"/>
    <cellStyle name="Título 1 2 3 8 2" xfId="4635"/>
    <cellStyle name="Título 1 2 3 8 3" xfId="5799"/>
    <cellStyle name="Título 1 2 3 9" xfId="4636"/>
    <cellStyle name="Título 1 2 3_AVANCE PROTECCIÓN" xfId="3031"/>
    <cellStyle name="Título 1 2_PAGO REMESAS" xfId="3032"/>
    <cellStyle name="Título 1 3" xfId="3033"/>
    <cellStyle name="Título 1 4" xfId="3034"/>
    <cellStyle name="Título 1 5" xfId="3035"/>
    <cellStyle name="Título 1 6" xfId="3036"/>
    <cellStyle name="Título 1 7" xfId="3037"/>
    <cellStyle name="Título 1 8" xfId="3038"/>
    <cellStyle name="Título 1 9" xfId="3039"/>
    <cellStyle name="Título 10" xfId="3040"/>
    <cellStyle name="Título 11" xfId="3041"/>
    <cellStyle name="Título 12" xfId="3042"/>
    <cellStyle name="Título 13" xfId="3043"/>
    <cellStyle name="Título 14" xfId="3044"/>
    <cellStyle name="Título 15" xfId="3045"/>
    <cellStyle name="Título 16" xfId="3046"/>
    <cellStyle name="Título 17" xfId="3047"/>
    <cellStyle name="Título 18" xfId="3048"/>
    <cellStyle name="Título 19" xfId="3049"/>
    <cellStyle name="Título 2" xfId="3050" builtinId="17" customBuiltin="1"/>
    <cellStyle name="Título 2 10" xfId="3051"/>
    <cellStyle name="Título 2 10 2" xfId="4638"/>
    <cellStyle name="Título 2 11" xfId="3052"/>
    <cellStyle name="Título 2 11 2" xfId="4639"/>
    <cellStyle name="Título 2 12" xfId="4637"/>
    <cellStyle name="Título 2 2" xfId="3053"/>
    <cellStyle name="Título 2 2 2" xfId="3054"/>
    <cellStyle name="Título 2 2 2 2" xfId="4641"/>
    <cellStyle name="Título 2 2 3" xfId="3055"/>
    <cellStyle name="Título 2 2 3 10" xfId="4642"/>
    <cellStyle name="Título 2 2 3 2" xfId="3056"/>
    <cellStyle name="Título 2 2 3 3" xfId="3057"/>
    <cellStyle name="Título 2 2 3 4" xfId="3058"/>
    <cellStyle name="Título 2 2 3 5" xfId="3059"/>
    <cellStyle name="Título 2 2 3 5 2" xfId="3060"/>
    <cellStyle name="Título 2 2 3 5 2 2" xfId="4644"/>
    <cellStyle name="Título 2 2 3 5 2 3" xfId="5801"/>
    <cellStyle name="Título 2 2 3 5 3" xfId="3061"/>
    <cellStyle name="Título 2 2 3 5 4" xfId="3062"/>
    <cellStyle name="Título 2 2 3 5 4 2" xfId="4645"/>
    <cellStyle name="Título 2 2 3 5 4 3" xfId="5802"/>
    <cellStyle name="Título 2 2 3 5 5" xfId="4646"/>
    <cellStyle name="Título 2 2 3 5 6" xfId="4643"/>
    <cellStyle name="Título 2 2 3 5_INST $" xfId="4647"/>
    <cellStyle name="Título 2 2 3 6" xfId="3063"/>
    <cellStyle name="Título 2 2 3 6 2" xfId="3064"/>
    <cellStyle name="Título 2 2 3 6 2 2" xfId="4649"/>
    <cellStyle name="Título 2 2 3 6 2 3" xfId="5803"/>
    <cellStyle name="Título 2 2 3 6 3" xfId="3065"/>
    <cellStyle name="Título 2 2 3 6 4" xfId="3066"/>
    <cellStyle name="Título 2 2 3 6 4 2" xfId="4650"/>
    <cellStyle name="Título 2 2 3 6 4 3" xfId="5804"/>
    <cellStyle name="Título 2 2 3 6 5" xfId="4651"/>
    <cellStyle name="Título 2 2 3 6 6" xfId="4648"/>
    <cellStyle name="Título 2 2 3 6_INST $" xfId="4652"/>
    <cellStyle name="Título 2 2 3 7" xfId="3067"/>
    <cellStyle name="Título 2 2 3 7 2" xfId="4653"/>
    <cellStyle name="Título 2 2 3 7 3" xfId="5805"/>
    <cellStyle name="Título 2 2 3 8" xfId="3068"/>
    <cellStyle name="Título 2 2 3 8 2" xfId="4654"/>
    <cellStyle name="Título 2 2 3 8 3" xfId="5806"/>
    <cellStyle name="Título 2 2 3 9" xfId="4655"/>
    <cellStyle name="Título 2 2 3_AVANCE PROTECCIÓN" xfId="3069"/>
    <cellStyle name="Título 2 2 4" xfId="4640"/>
    <cellStyle name="Título 2 2_PAGO REMESAS" xfId="3070"/>
    <cellStyle name="Título 2 3" xfId="3071"/>
    <cellStyle name="Título 2 3 2" xfId="4656"/>
    <cellStyle name="Título 2 4" xfId="3072"/>
    <cellStyle name="Título 2 4 2" xfId="4657"/>
    <cellStyle name="Título 2 5" xfId="3073"/>
    <cellStyle name="Título 2 5 2" xfId="4658"/>
    <cellStyle name="Título 2 6" xfId="3074"/>
    <cellStyle name="Título 2 6 2" xfId="4659"/>
    <cellStyle name="Título 2 7" xfId="3075"/>
    <cellStyle name="Título 2 7 2" xfId="4660"/>
    <cellStyle name="Título 2 8" xfId="3076"/>
    <cellStyle name="Título 2 8 2" xfId="4661"/>
    <cellStyle name="Título 2 9" xfId="3077"/>
    <cellStyle name="Título 2 9 2" xfId="4662"/>
    <cellStyle name="Título 20" xfId="3078"/>
    <cellStyle name="Título 20 2" xfId="4663"/>
    <cellStyle name="Título 20 3" xfId="5807"/>
    <cellStyle name="Título 21" xfId="3079"/>
    <cellStyle name="Título 21 2" xfId="4664"/>
    <cellStyle name="Título 21 3" xfId="5808"/>
    <cellStyle name="Título 22" xfId="3080"/>
    <cellStyle name="Título 22 2" xfId="4665"/>
    <cellStyle name="Título 22 3" xfId="5809"/>
    <cellStyle name="Título 23" xfId="3081"/>
    <cellStyle name="Título 23 2" xfId="4666"/>
    <cellStyle name="Título 23 3" xfId="5810"/>
    <cellStyle name="Título 24" xfId="3082"/>
    <cellStyle name="Título 24 2" xfId="4667"/>
    <cellStyle name="Título 24 3" xfId="5811"/>
    <cellStyle name="Título 25" xfId="3083"/>
    <cellStyle name="Título 25 2" xfId="4668"/>
    <cellStyle name="Título 25 3" xfId="5812"/>
    <cellStyle name="Título 26" xfId="4621"/>
    <cellStyle name="Título 27" xfId="5792"/>
    <cellStyle name="Título 28" xfId="5842"/>
    <cellStyle name="Título 29" xfId="5891"/>
    <cellStyle name="Título 3" xfId="3084" builtinId="18" customBuiltin="1"/>
    <cellStyle name="Título 3 10" xfId="3085"/>
    <cellStyle name="Título 3 10 2" xfId="4670"/>
    <cellStyle name="Título 3 11" xfId="3086"/>
    <cellStyle name="Título 3 11 2" xfId="4671"/>
    <cellStyle name="Título 3 12" xfId="4669"/>
    <cellStyle name="Título 3 2" xfId="3087"/>
    <cellStyle name="Título 3 2 2" xfId="3088"/>
    <cellStyle name="Título 3 2 2 2" xfId="4673"/>
    <cellStyle name="Título 3 2 3" xfId="3089"/>
    <cellStyle name="Título 3 2 3 10" xfId="4674"/>
    <cellStyle name="Título 3 2 3 2" xfId="3090"/>
    <cellStyle name="Título 3 2 3 3" xfId="3091"/>
    <cellStyle name="Título 3 2 3 4" xfId="3092"/>
    <cellStyle name="Título 3 2 3 5" xfId="3093"/>
    <cellStyle name="Título 3 2 3 5 2" xfId="3094"/>
    <cellStyle name="Título 3 2 3 5 2 2" xfId="4676"/>
    <cellStyle name="Título 3 2 3 5 2 3" xfId="5813"/>
    <cellStyle name="Título 3 2 3 5 3" xfId="3095"/>
    <cellStyle name="Título 3 2 3 5 4" xfId="3096"/>
    <cellStyle name="Título 3 2 3 5 4 2" xfId="4677"/>
    <cellStyle name="Título 3 2 3 5 4 3" xfId="5814"/>
    <cellStyle name="Título 3 2 3 5 5" xfId="4678"/>
    <cellStyle name="Título 3 2 3 5 6" xfId="4675"/>
    <cellStyle name="Título 3 2 3 5_INST $" xfId="4679"/>
    <cellStyle name="Título 3 2 3 6" xfId="3097"/>
    <cellStyle name="Título 3 2 3 6 2" xfId="3098"/>
    <cellStyle name="Título 3 2 3 6 2 2" xfId="4681"/>
    <cellStyle name="Título 3 2 3 6 2 3" xfId="5815"/>
    <cellStyle name="Título 3 2 3 6 3" xfId="3099"/>
    <cellStyle name="Título 3 2 3 6 4" xfId="3100"/>
    <cellStyle name="Título 3 2 3 6 4 2" xfId="4682"/>
    <cellStyle name="Título 3 2 3 6 4 3" xfId="5816"/>
    <cellStyle name="Título 3 2 3 6 5" xfId="4683"/>
    <cellStyle name="Título 3 2 3 6 6" xfId="4680"/>
    <cellStyle name="Título 3 2 3 6_INST $" xfId="4684"/>
    <cellStyle name="Título 3 2 3 7" xfId="3101"/>
    <cellStyle name="Título 3 2 3 7 2" xfId="4685"/>
    <cellStyle name="Título 3 2 3 7 3" xfId="5817"/>
    <cellStyle name="Título 3 2 3 8" xfId="3102"/>
    <cellStyle name="Título 3 2 3 8 2" xfId="4686"/>
    <cellStyle name="Título 3 2 3 8 3" xfId="5818"/>
    <cellStyle name="Título 3 2 3 9" xfId="4687"/>
    <cellStyle name="Título 3 2 3_AVANCE PROTECCIÓN" xfId="3103"/>
    <cellStyle name="Título 3 2 4" xfId="4672"/>
    <cellStyle name="Título 3 2_PAGO REMESAS" xfId="3104"/>
    <cellStyle name="Título 3 3" xfId="3105"/>
    <cellStyle name="Título 3 3 2" xfId="4688"/>
    <cellStyle name="Título 3 4" xfId="3106"/>
    <cellStyle name="Título 3 4 2" xfId="4689"/>
    <cellStyle name="Título 3 5" xfId="3107"/>
    <cellStyle name="Título 3 5 2" xfId="4690"/>
    <cellStyle name="Título 3 6" xfId="3108"/>
    <cellStyle name="Título 3 6 2" xfId="4691"/>
    <cellStyle name="Título 3 7" xfId="3109"/>
    <cellStyle name="Título 3 7 2" xfId="4692"/>
    <cellStyle name="Título 3 8" xfId="3110"/>
    <cellStyle name="Título 3 8 2" xfId="4693"/>
    <cellStyle name="Título 3 9" xfId="3111"/>
    <cellStyle name="Título 3 9 2" xfId="4694"/>
    <cellStyle name="Título 30" xfId="4809"/>
    <cellStyle name="Título 31" xfId="4944"/>
    <cellStyle name="Título 32" xfId="4834"/>
    <cellStyle name="Título 33" xfId="4918"/>
    <cellStyle name="Título 34" xfId="4827"/>
    <cellStyle name="Título 35" xfId="6243"/>
    <cellStyle name="Título 36" xfId="6263"/>
    <cellStyle name="Título 37" xfId="6257"/>
    <cellStyle name="Título 38" xfId="6261"/>
    <cellStyle name="Título 39" xfId="6560"/>
    <cellStyle name="Título 4" xfId="3112"/>
    <cellStyle name="Título 4 2" xfId="3113"/>
    <cellStyle name="Título 4 3" xfId="3114"/>
    <cellStyle name="Título 4 3 2" xfId="4695"/>
    <cellStyle name="Título 4 3 3" xfId="5819"/>
    <cellStyle name="Título 40" xfId="6255"/>
    <cellStyle name="Título 41" xfId="6258"/>
    <cellStyle name="Título 42" xfId="6259"/>
    <cellStyle name="Título 43" xfId="6253"/>
    <cellStyle name="Título 44" xfId="6349"/>
    <cellStyle name="Título 45" xfId="6254"/>
    <cellStyle name="Título 46" xfId="6264"/>
    <cellStyle name="Título 47" xfId="6256"/>
    <cellStyle name="Título 48" xfId="6317"/>
    <cellStyle name="Título 49" xfId="6262"/>
    <cellStyle name="Título 5" xfId="3115"/>
    <cellStyle name="Título 50" xfId="6637"/>
    <cellStyle name="Título 51" xfId="6260"/>
    <cellStyle name="Título 52" xfId="6636"/>
    <cellStyle name="Título 6" xfId="3116"/>
    <cellStyle name="Título 7" xfId="3117"/>
    <cellStyle name="Título 8" xfId="3118"/>
    <cellStyle name="Título 9" xfId="3119"/>
    <cellStyle name="Total" xfId="3120" builtinId="25" customBuiltin="1"/>
    <cellStyle name="Total 10" xfId="3121"/>
    <cellStyle name="Total 10 2" xfId="4697"/>
    <cellStyle name="Total 11" xfId="3122"/>
    <cellStyle name="Total 11 2" xfId="4698"/>
    <cellStyle name="Total 12" xfId="4696"/>
    <cellStyle name="Total 2" xfId="3123"/>
    <cellStyle name="Total 2 2" xfId="3124"/>
    <cellStyle name="Total 2 2 2" xfId="3125"/>
    <cellStyle name="Total 2 2 2 2" xfId="4701"/>
    <cellStyle name="Total 2 2 3" xfId="4700"/>
    <cellStyle name="Total 2 2_PAGO REMESAS" xfId="3126"/>
    <cellStyle name="Total 2 3" xfId="3127"/>
    <cellStyle name="Total 2 3 10" xfId="4702"/>
    <cellStyle name="Total 2 3 2" xfId="3128"/>
    <cellStyle name="Total 2 3 3" xfId="3129"/>
    <cellStyle name="Total 2 3 4" xfId="3130"/>
    <cellStyle name="Total 2 3 5" xfId="3131"/>
    <cellStyle name="Total 2 3 5 2" xfId="3132"/>
    <cellStyle name="Total 2 3 5 2 2" xfId="4704"/>
    <cellStyle name="Total 2 3 5 2 3" xfId="5820"/>
    <cellStyle name="Total 2 3 5 3" xfId="3133"/>
    <cellStyle name="Total 2 3 5 4" xfId="3134"/>
    <cellStyle name="Total 2 3 5 4 2" xfId="4705"/>
    <cellStyle name="Total 2 3 5 4 3" xfId="5821"/>
    <cellStyle name="Total 2 3 5 5" xfId="4706"/>
    <cellStyle name="Total 2 3 5 6" xfId="4703"/>
    <cellStyle name="Total 2 3 5_INST $" xfId="4707"/>
    <cellStyle name="Total 2 3 6" xfId="3135"/>
    <cellStyle name="Total 2 3 6 2" xfId="3136"/>
    <cellStyle name="Total 2 3 6 2 2" xfId="4709"/>
    <cellStyle name="Total 2 3 6 2 3" xfId="5822"/>
    <cellStyle name="Total 2 3 6 3" xfId="3137"/>
    <cellStyle name="Total 2 3 6 4" xfId="3138"/>
    <cellStyle name="Total 2 3 6 4 2" xfId="4710"/>
    <cellStyle name="Total 2 3 6 4 3" xfId="5823"/>
    <cellStyle name="Total 2 3 6 5" xfId="4711"/>
    <cellStyle name="Total 2 3 6 6" xfId="4708"/>
    <cellStyle name="Total 2 3 6_INST $" xfId="4712"/>
    <cellStyle name="Total 2 3 7" xfId="3139"/>
    <cellStyle name="Total 2 3 7 2" xfId="4713"/>
    <cellStyle name="Total 2 3 7 3" xfId="5824"/>
    <cellStyle name="Total 2 3 8" xfId="3140"/>
    <cellStyle name="Total 2 3 8 2" xfId="4714"/>
    <cellStyle name="Total 2 3 8 3" xfId="5825"/>
    <cellStyle name="Total 2 3 9" xfId="4715"/>
    <cellStyle name="Total 2 3_AVANCE PROTECCIÓN" xfId="3141"/>
    <cellStyle name="Total 2 4" xfId="3142"/>
    <cellStyle name="Total 2 4 2" xfId="4716"/>
    <cellStyle name="Total 2 5" xfId="4699"/>
    <cellStyle name="Total 2_PAGO REMESAS" xfId="3143"/>
    <cellStyle name="Total 3" xfId="3144"/>
    <cellStyle name="Total 3 2" xfId="4717"/>
    <cellStyle name="Total 4" xfId="3145"/>
    <cellStyle name="Total 4 2" xfId="4718"/>
    <cellStyle name="Total 5" xfId="3146"/>
    <cellStyle name="Total 5 2" xfId="4719"/>
    <cellStyle name="Total 6" xfId="3147"/>
    <cellStyle name="Total 6 2" xfId="4720"/>
    <cellStyle name="Total 7" xfId="3148"/>
    <cellStyle name="Total 7 2" xfId="4721"/>
    <cellStyle name="Total 8" xfId="3149"/>
    <cellStyle name="Total 8 2" xfId="4722"/>
    <cellStyle name="Total 9" xfId="3150"/>
    <cellStyle name="Total 9 2" xfId="4723"/>
  </cellStyles>
  <dxfs count="0"/>
  <tableStyles count="0" defaultTableStyle="TableStyleMedium9"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Gonzalez Inaipil, Gisella" refreshedDate="44907.430062847219" createdVersion="6" refreshedVersion="6" minRefreshableVersion="3" recordCount="285">
  <cacheSource type="worksheet">
    <worksheetSource ref="A1:AC286" sheet="CUADRATURA"/>
  </cacheSource>
  <cacheFields count="29">
    <cacheField name="REG" numFmtId="0">
      <sharedItems containsSemiMixedTypes="0" containsString="0" containsNumber="1" containsInteger="1" minValue="1" maxValue="16" count="16">
        <n v="1"/>
        <n v="2"/>
        <n v="3"/>
        <n v="4"/>
        <n v="5"/>
        <n v="6"/>
        <n v="7"/>
        <n v="8"/>
        <n v="9"/>
        <n v="10"/>
        <n v="11"/>
        <n v="12"/>
        <n v="13"/>
        <n v="14"/>
        <n v="15"/>
        <n v="16"/>
      </sharedItems>
    </cacheField>
    <cacheField name="DEPTO." numFmtId="0">
      <sharedItems/>
    </cacheField>
    <cacheField name="LEY" numFmtId="1">
      <sharedItems containsSemiMixedTypes="0" containsString="0" containsNumber="1" containsInteger="1" minValue="20032" maxValue="20032"/>
    </cacheField>
    <cacheField name="LINEA DE ACCION" numFmtId="0">
      <sharedItems/>
    </cacheField>
    <cacheField name="MOD" numFmtId="0">
      <sharedItems/>
    </cacheField>
    <cacheField name="RUT" numFmtId="0">
      <sharedItems containsMixedTypes="1" containsNumber="1" containsInteger="1" minValue="650165500" maxValue="818329008" count="27">
        <n v="717150007"/>
        <n v="721694003"/>
        <n v="725997000"/>
        <n v="738689003"/>
        <n v="704164009"/>
        <n v="650587340"/>
        <n v="713523003"/>
        <n v="650794826"/>
        <n v="700376001"/>
        <n v="818329008"/>
        <n v="728623004"/>
        <n v="690803003"/>
        <n v="719400000"/>
        <n v="725129009"/>
        <n v="719926002"/>
        <n v="817951724"/>
        <n v="716316009"/>
        <n v="800665612"/>
        <n v="650165500"/>
        <n v="713189006"/>
        <n v="735534009"/>
        <n v="741504006"/>
        <n v="650450957"/>
        <s v="65070018K"/>
        <s v="65087837K"/>
        <n v="731013004"/>
        <n v="717449002"/>
      </sharedItems>
    </cacheField>
    <cacheField name="NOMBRE INSTITUCION" numFmtId="1">
      <sharedItems containsBlank="1" count="36">
        <s v="CORPORACION DE OPORTUNIDAD Y ACCION SOLIDARIA OPCION"/>
        <s v="CORPORACION SERVICIO PAZ Y JUSTICIA - SERPAJ CHILE"/>
        <s v="CORPORACIÓN SERVICIO PAZ Y JUSTICIA - SERPAJ CHILE"/>
        <s v="CORPORACIÓN DE OPORTUNIDAD Y ACCION SOLIDARIA OPCION"/>
        <s v="CORPORACION DE REHABILITACION DE MENORES ADICTOS AMANECER DE CALAMA"/>
        <s v="FUNDACION TIERRA DE ESPERANZA"/>
        <s v="ASOCIACION CRISTIANA DE JOVENES DE ANTOFAGASTA"/>
        <s v="FUNDACION CRESERES"/>
        <s v="CORPORACION GABRIELA MISTRAL"/>
        <s v="CORPORACION SOCIAL Y EDUCACIONAL RENASCI"/>
        <s v="CORPORACIÓN GABRIELA MISTRAL"/>
        <s v="FUNDACION CIUDAD DEL NINO EX CONSEJO DE DEFENSA DEL NINO"/>
        <s v="FUNDACIÓN CIUDAD DEL NIÑO EX CONSEJO DE DEFENSA DEL NINO"/>
        <s v="ASOCIACION CRISTIANA DE JOVENES DE VALPARAISO"/>
        <s v="ORGANIZACION COMUNITARIA FUNCIONAL CENTRO CULTURAL Y EDUCACIONAL ARCADIA"/>
        <s v="ORGANIZACIÓN COMUNITARIA FUNCIONAL CENTRO CULTURAL Y EDUCACIONAL ARCADIA"/>
        <s v="ASOCIACIÓN CRISTIANA DE JÓVENES DE VALPARAÍSO"/>
        <s v="ILUSTRE MUNICIPALIDAD DE GRANEROS"/>
        <s v="CORP. DESARR.SOC.ASOC.CRIST.DE JOVENES"/>
        <s v="CORPORACION EDUCACIONAL ABATE MOLINA DE TALCA"/>
        <s v="CORPORACIÓN EDUCACIONAL ABATE MOLINA DE TALCA"/>
        <s v="CORPORACION DE APOYO A LA NINEZ Y JUVENTUD EN RIESGO SOCIAL CORPORACION LLEQUEN"/>
        <s v="CONGREGACION RELIGIOSOS TERCIARIOS CAPUCHINOS"/>
        <s v="FUNDACION NACIONAL PARA LA DEFENSA ECOLOGICA DEL MENOR DE EDAD FUNDACION (DEM)"/>
        <s v="PARROQUIA SAGRADO CORAZON DE JESUS DE CORONEL"/>
        <s v="FUNDACION SOCIAL NOVO MILLENNIO"/>
        <s v="MISION EVANGELICA SAN PABLO DE CHILE"/>
        <s v="CENTRO DE INICIATIVA EMPRESARIAL - CIEM VILLARRICA"/>
        <s v="ORGANIZACION NO GUBERNAMENTAL DE DESARROLLO HUMANO O O.N.G. PROYECTA"/>
        <s v="FUNDACION PROYECTO B"/>
        <s v="FUNDACION REINVENTARSE"/>
        <s v="FUNDACIÓN CREA EQUIDAD"/>
        <s v="CORPORACION ASOCIACION PRO DERECHOS DE LOS NINOS Y JOVENES - PRODENI"/>
        <s v="FUNDACIÓN TIERRA DE ESPERANZA"/>
        <s v="CORPORACION DE FORMACION LABORAL AL ADOLESCENTE - CORFAL"/>
        <m u="1"/>
      </sharedItems>
    </cacheField>
    <cacheField name="COD INST" numFmtId="1">
      <sharedItems containsSemiMixedTypes="0" containsString="0" containsNumber="1" containsInteger="1" minValue="225" maxValue="7510"/>
    </cacheField>
    <cacheField name="PPTO" numFmtId="1">
      <sharedItems/>
    </cacheField>
    <cacheField name="COMUNA" numFmtId="0">
      <sharedItems containsBlank="1" count="62">
        <s v="IQUIQUE"/>
        <s v="CALAMA"/>
        <s v="ANTOFAGASTA"/>
        <s v="TOCOPILLA"/>
        <s v="SIERRA GORDA"/>
        <s v="COPIAPO"/>
        <s v="VALLENAR"/>
        <s v="COQUIMBO"/>
        <s v="OVALLE"/>
        <s v="LA SERENA"/>
        <s v="ILLAPEL"/>
        <s v="VILLA ALEMANA"/>
        <s v="VINA DEL MAR"/>
        <s v="VALPARAISO"/>
        <s v="SAN FELIPE"/>
        <s v="QUILLOTA"/>
        <s v="CALERA"/>
        <s v="SAN ANTONIO"/>
        <s v="QUILPUE"/>
        <s v="GRANEROS"/>
        <s v="RANCAGUA"/>
        <s v="SAN FERNANDO"/>
        <s v="TALCA"/>
        <s v="LINARES"/>
        <s v="CURICO"/>
        <s v="CAUQUENES"/>
        <s v="CONCEPCION"/>
        <s v="SAN PEDRO DE LA PAZ"/>
        <s v="CORONEL"/>
        <s v="LOS ANGELES"/>
        <s v="TEMUCO"/>
        <s v="VILLARRICA"/>
        <s v="CHOLCHOL"/>
        <s v="ANGOL"/>
        <s v="PUERTO MONTT"/>
        <s v="CASTRO"/>
        <s v="OSORNO"/>
        <s v="COYHAIQUE"/>
        <s v="PUNTA ARENAS"/>
        <s v="SAN MIGUEL"/>
        <s v="CERRO NAVIA"/>
        <s v="PROVIDENCIA"/>
        <s v="QUILICURA"/>
        <s v="RECOLETA"/>
        <s v="SAN BERNARDO"/>
        <s v="SANTIAGO"/>
        <s v="TALAGANTE"/>
        <s v="SAN JOAQUIN"/>
        <s v="LA CISTERNA"/>
        <s v="PUDAHUEL"/>
        <s v="MAIPU"/>
        <s v="PUENTE ALTO"/>
        <s v="PENALOLEN"/>
        <s v="LA FLORIDA"/>
        <s v="LA REINA "/>
        <s v="ESTACION CENTRAL"/>
        <s v="INDEPENDENCIA"/>
        <s v="LA PINTANA"/>
        <s v="VALDIVIA"/>
        <s v="ARICA"/>
        <s v="CHILLAN"/>
        <m u="1"/>
      </sharedItems>
    </cacheField>
    <cacheField name="PLAZAS" numFmtId="0">
      <sharedItems containsSemiMixedTypes="0" containsString="0" containsNumber="1" containsInteger="1" minValue="10" maxValue="189"/>
    </cacheField>
    <cacheField name="CODIGO" numFmtId="0">
      <sharedItems containsSemiMixedTypes="0" containsString="0" containsNumber="1" containsInteger="1" minValue="1010194" maxValue="1160076" count="285">
        <n v="1010194"/>
        <n v="1010195"/>
        <n v="1010206"/>
        <n v="1010207"/>
        <n v="1010241"/>
        <n v="1010247"/>
        <n v="1010275"/>
        <n v="1010276"/>
        <n v="1010277"/>
        <n v="1010282"/>
        <n v="1010283"/>
        <n v="1010284"/>
        <n v="1010285"/>
        <n v="1020176"/>
        <n v="1020233"/>
        <n v="1020302"/>
        <n v="1020303"/>
        <n v="1020313"/>
        <n v="1020315"/>
        <n v="1020366"/>
        <n v="1020367"/>
        <n v="1020414"/>
        <n v="1020415"/>
        <n v="1020426"/>
        <n v="1020427"/>
        <n v="1020428"/>
        <n v="1020434"/>
        <n v="1030293"/>
        <n v="1030294"/>
        <n v="1030295"/>
        <n v="1030296"/>
        <n v="1030299"/>
        <n v="1030301"/>
        <n v="1030366"/>
        <n v="1030367"/>
        <n v="1030383"/>
        <n v="1030384"/>
        <n v="1030385"/>
        <n v="1030386"/>
        <n v="1030392"/>
        <n v="1040324"/>
        <n v="1040325"/>
        <n v="1040341"/>
        <n v="1040342"/>
        <n v="1040343"/>
        <n v="1040445"/>
        <n v="1040446"/>
        <n v="1040479"/>
        <n v="1040502"/>
        <n v="1040503"/>
        <n v="1040504"/>
        <n v="1040505"/>
        <n v="1040511"/>
        <n v="1040517"/>
        <n v="1050662"/>
        <n v="1050722"/>
        <n v="1050723"/>
        <n v="1050738"/>
        <n v="1050739"/>
        <n v="1050787"/>
        <n v="1050788"/>
        <n v="1050894"/>
        <n v="1050963"/>
        <n v="1050980"/>
        <n v="1050981"/>
        <n v="1050982"/>
        <n v="1050984"/>
        <n v="1050985"/>
        <n v="1050986"/>
        <n v="1050987"/>
        <n v="1050994"/>
        <n v="1051008"/>
        <n v="1051018"/>
        <n v="1051019"/>
        <n v="1051020"/>
        <n v="1051176"/>
        <n v="1051177"/>
        <n v="1051296"/>
        <n v="1051297"/>
        <n v="1051298"/>
        <n v="1051352"/>
        <n v="1051353"/>
        <n v="1051354"/>
        <n v="1051355"/>
        <n v="1051356"/>
        <n v="1051357"/>
        <n v="1051358"/>
        <n v="1051359"/>
        <n v="1051360"/>
        <n v="1051361"/>
        <n v="1051362"/>
        <n v="1051368"/>
        <n v="1060147"/>
        <n v="1060219"/>
        <n v="1060295"/>
        <n v="1060296"/>
        <n v="1060306"/>
        <n v="1060307"/>
        <n v="1060309"/>
        <n v="1060310"/>
        <n v="1060311"/>
        <n v="1060377"/>
        <n v="1060424"/>
        <n v="1060425"/>
        <n v="1060426"/>
        <n v="1060427"/>
        <n v="1060428"/>
        <n v="1060429"/>
        <n v="1060430"/>
        <n v="1060431"/>
        <n v="1060432"/>
        <n v="1060165"/>
        <n v="1060224"/>
        <n v="1060438"/>
        <n v="1060439"/>
        <n v="1070480"/>
        <n v="1070481"/>
        <n v="1070515"/>
        <n v="1070520"/>
        <n v="1070521"/>
        <n v="1070522"/>
        <n v="1070523"/>
        <n v="1070636"/>
        <n v="1070637"/>
        <n v="1070638"/>
        <n v="1070639"/>
        <n v="1070718"/>
        <n v="1070721"/>
        <n v="1070722"/>
        <n v="1070723"/>
        <n v="1070724"/>
        <n v="1070725"/>
        <n v="1070731"/>
        <n v="1070737"/>
        <n v="1070743"/>
        <n v="1080706"/>
        <n v="1080707"/>
        <n v="1080708"/>
        <n v="1080901"/>
        <n v="1080935"/>
        <n v="1080939"/>
        <n v="1080940"/>
        <n v="1080942"/>
        <n v="1080944"/>
        <n v="1080945"/>
        <n v="1081090"/>
        <n v="1081091"/>
        <n v="1081118"/>
        <n v="1081119"/>
        <n v="1081209"/>
        <n v="1081215"/>
        <n v="1081221"/>
        <n v="1081222"/>
        <n v="1081223"/>
        <n v="1081224"/>
        <n v="1081230"/>
        <n v="1090483"/>
        <n v="1090484"/>
        <n v="1090503"/>
        <n v="1090504"/>
        <n v="1090505"/>
        <n v="1090508"/>
        <n v="1090515"/>
        <n v="1090516"/>
        <n v="1090594"/>
        <n v="1090645"/>
        <n v="1090646"/>
        <n v="1090647"/>
        <n v="1090648"/>
        <n v="1090649"/>
        <n v="1090663"/>
        <n v="1090664"/>
        <n v="1090665"/>
        <n v="1090666"/>
        <n v="1090667"/>
        <n v="1090668"/>
        <n v="1090669"/>
        <n v="1100404"/>
        <n v="1100510"/>
        <n v="1100511"/>
        <n v="1100525"/>
        <n v="1100542"/>
        <n v="1100548"/>
        <n v="1100549"/>
        <n v="1100558"/>
        <n v="1100575"/>
        <n v="1100700"/>
        <n v="1100753"/>
        <n v="1100754"/>
        <n v="1100755"/>
        <n v="1100761"/>
        <n v="1100767"/>
        <n v="1110148"/>
        <n v="1110149"/>
        <n v="1110155"/>
        <n v="1110177"/>
        <n v="1110190"/>
        <n v="1110191"/>
        <n v="1120157"/>
        <n v="1120158"/>
        <n v="1120183"/>
        <n v="1120209"/>
        <n v="1131034"/>
        <n v="1131392"/>
        <n v="1131393"/>
        <n v="1131888"/>
        <n v="1131889"/>
        <n v="1131891"/>
        <n v="1131892"/>
        <n v="1131910"/>
        <n v="1131911"/>
        <n v="1131939"/>
        <n v="1131940"/>
        <n v="1131941"/>
        <n v="1131942"/>
        <n v="1131944"/>
        <n v="1131945"/>
        <n v="1131946"/>
        <n v="1131947"/>
        <n v="1131949"/>
        <n v="1131958"/>
        <n v="1131960"/>
        <n v="1131961"/>
        <n v="1131962"/>
        <n v="1131963"/>
        <n v="1131964"/>
        <n v="1131965"/>
        <n v="1131966"/>
        <n v="1131978"/>
        <n v="1131979"/>
        <n v="1131997"/>
        <n v="1132523"/>
        <n v="1132529"/>
        <n v="1132536"/>
        <n v="1132537"/>
        <n v="1132538"/>
        <n v="1132540"/>
        <n v="1132541"/>
        <n v="1132542"/>
        <n v="1132543"/>
        <n v="1132556"/>
        <n v="1132557"/>
        <n v="1132558"/>
        <n v="1132561"/>
        <n v="1132562"/>
        <n v="1132565"/>
        <n v="1132566"/>
        <n v="1132581"/>
        <n v="1132582"/>
        <n v="1132583"/>
        <n v="1132584"/>
        <n v="1132585"/>
        <n v="1132586"/>
        <n v="1132587"/>
        <n v="1132588"/>
        <n v="1132589"/>
        <n v="1132590"/>
        <n v="1132591"/>
        <n v="1132593"/>
        <n v="1132594"/>
        <n v="1132595"/>
        <n v="1132596"/>
        <n v="1132597"/>
        <n v="1140139"/>
        <n v="1140140"/>
        <n v="1140150"/>
        <n v="1140194"/>
        <n v="1140221"/>
        <n v="1140222"/>
        <n v="1150070"/>
        <n v="1150078"/>
        <n v="1150079"/>
        <n v="1150086"/>
        <n v="1150087"/>
        <n v="1150118"/>
        <n v="1150141"/>
        <n v="1150142"/>
        <n v="1150148"/>
        <n v="1080680"/>
        <n v="1080943"/>
        <n v="1160042"/>
        <n v="1160043"/>
        <n v="1160048"/>
        <n v="1160075"/>
        <n v="1160076"/>
      </sharedItems>
    </cacheField>
    <cacheField name="CODIGO SIGFE" numFmtId="1">
      <sharedItems containsString="0" containsBlank="1" containsNumber="1" containsInteger="1" minValue="0" maxValue="15"/>
    </cacheField>
    <cacheField name="ESTABLECIMIENTO" numFmtId="0">
      <sharedItems/>
    </cacheField>
    <cacheField name="BANCO" numFmtId="0">
      <sharedItems containsBlank="1"/>
    </cacheField>
    <cacheField name="CTA CTE" numFmtId="0">
      <sharedItems containsBlank="1" containsMixedTypes="1" containsNumber="1" containsInteger="1" minValue="5913284" maxValue="545000030294"/>
    </cacheField>
    <cacheField name="ENERO" numFmtId="41">
      <sharedItems containsString="0" containsBlank="1" containsNumber="1" containsInteger="1" minValue="190036" maxValue="26486762"/>
    </cacheField>
    <cacheField name="FEBRERO" numFmtId="41">
      <sharedItems containsString="0" containsBlank="1" containsNumber="1" containsInteger="1" minValue="218064" maxValue="41034892"/>
    </cacheField>
    <cacheField name="MARZO" numFmtId="41">
      <sharedItems containsString="0" containsBlank="1" containsNumber="1" containsInteger="1" minValue="218064" maxValue="26486762"/>
    </cacheField>
    <cacheField name="ABRIL" numFmtId="41">
      <sharedItems containsString="0" containsBlank="1" containsNumber="1" containsInteger="1" minValue="179292" maxValue="26277567"/>
    </cacheField>
    <cacheField name="MAYO" numFmtId="41">
      <sharedItems containsString="0" containsBlank="1" containsNumber="1" containsInteger="1" minValue="59763" maxValue="32006620"/>
    </cacheField>
    <cacheField name="JUNIO" numFmtId="41">
      <sharedItems containsString="0" containsBlank="1" containsNumber="1" containsInteger="1" minValue="109032" maxValue="27404361"/>
    </cacheField>
    <cacheField name="JULIO" numFmtId="41">
      <sharedItems containsString="0" containsBlank="1" containsNumber="1" containsInteger="1" minValue="113837" maxValue="65268402"/>
    </cacheField>
    <cacheField name="AGOSTO" numFmtId="41">
      <sharedItems containsString="0" containsBlank="1" containsNumber="1" containsInteger="1" minValue="336366" maxValue="42843944"/>
    </cacheField>
    <cacheField name="SEPTIEMBRE" numFmtId="41">
      <sharedItems containsString="0" containsBlank="1" containsNumber="1" containsInteger="1" minValue="162217" maxValue="34516944"/>
    </cacheField>
    <cacheField name="OCTUBRE" numFmtId="41">
      <sharedItems containsString="0" containsBlank="1" containsNumber="1" containsInteger="1" minValue="18973" maxValue="32425008"/>
    </cacheField>
    <cacheField name="NOVIEMBRE" numFmtId="41">
      <sharedItems containsString="0" containsBlank="1" containsNumber="1" containsInteger="1" minValue="-10752699" maxValue="33983501"/>
    </cacheField>
    <cacheField name="DICIEMBRE" numFmtId="0">
      <sharedItems containsNonDate="0" containsString="0" containsBlank="1"/>
    </cacheField>
    <cacheField name="ACUMULADO" numFmtId="41">
      <sharedItems containsSemiMixedTypes="0" containsString="0" containsNumber="1" containsInteger="1" minValue="218064" maxValue="33438645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5">
  <r>
    <x v="0"/>
    <s v="DJJ"/>
    <n v="20032"/>
    <s v="PROG"/>
    <s v="ASR"/>
    <x v="0"/>
    <x v="0"/>
    <n v="6570"/>
    <s v="JUSTICIA JUVENIL"/>
    <x v="0"/>
    <n v="15"/>
    <x v="0"/>
    <n v="11"/>
    <s v="ASR- PIL TARAPACA"/>
    <s v="BANCO DE CREDITO E INVERSIONES"/>
    <n v="10669426"/>
    <n v="1192182"/>
    <n v="1192182"/>
    <n v="1192182"/>
    <n v="1059717"/>
    <n v="1324647"/>
    <n v="662323"/>
    <n v="794788"/>
    <n v="1059717"/>
    <n v="927253"/>
    <n v="1192182"/>
    <n v="1457111"/>
    <m/>
    <n v="12054284"/>
  </r>
  <r>
    <x v="0"/>
    <s v="DJJ"/>
    <n v="20032"/>
    <s v="PROG"/>
    <s v="ALA"/>
    <x v="0"/>
    <x v="0"/>
    <n v="6570"/>
    <s v="JUSTICIA JUVENIL"/>
    <x v="0"/>
    <n v="15"/>
    <x v="1"/>
    <n v="11"/>
    <s v="ALA - PIL TARAPACA"/>
    <s v="BANCO DE CREDITO E INVERSIONES"/>
    <n v="10669426"/>
    <n v="1513645"/>
    <n v="840914"/>
    <n v="1009097"/>
    <n v="1009097"/>
    <n v="1177280"/>
    <n v="840914"/>
    <n v="1009097"/>
    <n v="672731"/>
    <n v="1177280"/>
    <n v="1345462"/>
    <n v="1681828"/>
    <m/>
    <n v="12277345"/>
  </r>
  <r>
    <x v="0"/>
    <s v="DJJ"/>
    <n v="20032"/>
    <s v="PROG"/>
    <s v="MCA"/>
    <x v="0"/>
    <x v="0"/>
    <n v="6570"/>
    <s v="JUSTICIA JUVENIL"/>
    <x v="0"/>
    <n v="55"/>
    <x v="2"/>
    <n v="13"/>
    <s v="MCA - MEDIDAS CAUTELARES IQUIQUE"/>
    <s v="BANCO DE CREDITO E INVERSIONES"/>
    <n v="10676210"/>
    <n v="4186829"/>
    <n v="5722000"/>
    <n v="5582439"/>
    <m/>
    <n v="6280243"/>
    <m/>
    <m/>
    <m/>
    <n v="5582439"/>
    <m/>
    <m/>
    <m/>
    <n v="27353950"/>
  </r>
  <r>
    <x v="0"/>
    <s v="DJJ"/>
    <n v="20032"/>
    <s v="PROG"/>
    <s v="ASE"/>
    <x v="1"/>
    <x v="1"/>
    <n v="6915"/>
    <s v="JUSTICIA JUVENIL"/>
    <x v="0"/>
    <n v="60"/>
    <x v="3"/>
    <n v="7"/>
    <s v="ASE - EDUCANDO PARA LA PAZ"/>
    <s v="BANCO SCOTIABANK"/>
    <n v="36036850"/>
    <m/>
    <m/>
    <m/>
    <n v="3023978"/>
    <m/>
    <n v="3023978"/>
    <m/>
    <m/>
    <m/>
    <m/>
    <m/>
    <m/>
    <n v="6047956"/>
  </r>
  <r>
    <x v="0"/>
    <s v="DJJ"/>
    <n v="20032"/>
    <s v="PROG"/>
    <s v="ASE"/>
    <x v="1"/>
    <x v="1"/>
    <n v="6915"/>
    <s v="JUSTICIA JUVENIL"/>
    <x v="0"/>
    <n v="60"/>
    <x v="4"/>
    <n v="7"/>
    <s v="ASE - IQUIQUE SERPAJ"/>
    <s v="BANCO DE CHILE"/>
    <n v="1012413201"/>
    <m/>
    <m/>
    <m/>
    <n v="4724966"/>
    <m/>
    <n v="21545847"/>
    <m/>
    <m/>
    <m/>
    <m/>
    <m/>
    <m/>
    <n v="26270813"/>
  </r>
  <r>
    <x v="0"/>
    <s v="DJJ"/>
    <n v="20032"/>
    <s v="PROG"/>
    <s v="PSA"/>
    <x v="1"/>
    <x v="1"/>
    <n v="6915"/>
    <s v="JUSTICIA JUVENIL"/>
    <x v="0"/>
    <n v="35"/>
    <x v="5"/>
    <n v="14"/>
    <s v="PSA - PROGRAMA DE SALIDAS ALTERNATIVAS SERPAJ"/>
    <s v="BANCO DE CHILE"/>
    <n v="1012602503"/>
    <m/>
    <m/>
    <m/>
    <n v="2185667"/>
    <n v="1821389"/>
    <n v="3460639"/>
    <m/>
    <m/>
    <m/>
    <m/>
    <m/>
    <m/>
    <n v="7467695"/>
  </r>
  <r>
    <x v="0"/>
    <s v="DJJ"/>
    <n v="20032"/>
    <s v="PROG"/>
    <s v="SBC"/>
    <x v="1"/>
    <x v="2"/>
    <n v="6915"/>
    <s v="JUSTICIA JUVENIL"/>
    <x v="0"/>
    <n v="78"/>
    <x v="6"/>
    <n v="15"/>
    <s v="SBC - LUIS PEREZ AGUIRRE"/>
    <s v="BANCO ESTADO"/>
    <n v="23900332700"/>
    <n v="12203305"/>
    <n v="11656889"/>
    <n v="12385444"/>
    <n v="12203305"/>
    <n v="11268831"/>
    <n v="11110472"/>
    <n v="10381916"/>
    <n v="10199778"/>
    <n v="10564055"/>
    <n v="10017638"/>
    <n v="10199778"/>
    <m/>
    <n v="122191411"/>
  </r>
  <r>
    <x v="0"/>
    <s v="DJJ"/>
    <n v="20032"/>
    <s v="PROG"/>
    <s v="PLE"/>
    <x v="0"/>
    <x v="0"/>
    <n v="6570"/>
    <s v="JUSTICIA JUVENIL"/>
    <x v="0"/>
    <n v="118"/>
    <x v="7"/>
    <n v="12"/>
    <s v="PLE - IQUIQUE"/>
    <s v="BANCO DE CREDITO E INVERSIONES"/>
    <n v="10704116"/>
    <n v="18650820"/>
    <n v="19186355"/>
    <n v="15973142"/>
    <n v="19989657"/>
    <n v="25437941"/>
    <n v="24099102"/>
    <n v="24634638"/>
    <n v="24099102"/>
    <n v="24634638"/>
    <n v="23295799"/>
    <n v="23831335"/>
    <m/>
    <n v="243832529"/>
  </r>
  <r>
    <x v="0"/>
    <s v="DJJ"/>
    <n v="20032"/>
    <s v="PROG"/>
    <s v="PLA"/>
    <x v="1"/>
    <x v="2"/>
    <n v="6915"/>
    <s v="JUSTICIA JUVENIL"/>
    <x v="0"/>
    <n v="22"/>
    <x v="8"/>
    <n v="12"/>
    <s v="PLA - PROGRAMA LIBERTAD ASISTIDA VIOLETA PARRA"/>
    <s v="BANCO ESTADO"/>
    <n v="23900332751"/>
    <n v="2797754"/>
    <n v="2591724"/>
    <n v="2591724"/>
    <n v="2797755"/>
    <n v="3502507"/>
    <n v="3914567"/>
    <n v="3708537"/>
    <n v="3914567"/>
    <n v="4120596"/>
    <n v="3914567"/>
    <n v="4326626"/>
    <m/>
    <n v="38180924"/>
  </r>
  <r>
    <x v="0"/>
    <s v="DJJ"/>
    <n v="20032"/>
    <s v="PROG"/>
    <s v="ASE"/>
    <x v="1"/>
    <x v="2"/>
    <n v="6915"/>
    <s v="JUSTICIA JUVENIL"/>
    <x v="0"/>
    <n v="45"/>
    <x v="9"/>
    <n v="7"/>
    <s v="ASE - GABRIELA MISTRAL"/>
    <s v="BANCO ESTADO"/>
    <n v="239000332718"/>
    <m/>
    <n v="4724967"/>
    <n v="7181950"/>
    <n v="2834980"/>
    <n v="4913965"/>
    <n v="4535968"/>
    <n v="4535968"/>
    <n v="3401976"/>
    <n v="5480961"/>
    <n v="4724967"/>
    <n v="4346969"/>
    <m/>
    <n v="46682671"/>
  </r>
  <r>
    <x v="0"/>
    <s v="DJJ"/>
    <n v="20032"/>
    <s v="PROG"/>
    <s v="ASE"/>
    <x v="1"/>
    <x v="2"/>
    <n v="6915"/>
    <s v="JUSTICIA JUVENIL"/>
    <x v="0"/>
    <n v="25"/>
    <x v="10"/>
    <n v="7"/>
    <s v="ASE - EDUCANDO PARA LA PAZ"/>
    <s v="BANCO ESTADO"/>
    <n v="239000332726"/>
    <m/>
    <n v="4724966"/>
    <n v="9260933"/>
    <n v="4535967"/>
    <n v="3779973"/>
    <n v="4157970"/>
    <n v="3779973"/>
    <n v="4157970"/>
    <n v="4346969"/>
    <n v="4724966"/>
    <n v="3401976"/>
    <m/>
    <n v="46871663"/>
  </r>
  <r>
    <x v="0"/>
    <s v="DJJ"/>
    <n v="20032"/>
    <s v="PROG"/>
    <s v="ASE"/>
    <x v="1"/>
    <x v="2"/>
    <n v="6915"/>
    <s v="JUSTICIA JUVENIL"/>
    <x v="0"/>
    <n v="15"/>
    <x v="11"/>
    <n v="7"/>
    <s v="PSA - IQUIQUE"/>
    <s v="BANCO DE CREDITO E INVERSIONES"/>
    <n v="10705155"/>
    <m/>
    <n v="4553472"/>
    <n v="819625"/>
    <n v="1001764"/>
    <n v="1366042"/>
    <n v="1366042"/>
    <n v="1366042"/>
    <n v="1912457"/>
    <n v="2367805"/>
    <n v="2732083"/>
    <n v="2732083"/>
    <m/>
    <n v="20217415"/>
  </r>
  <r>
    <x v="0"/>
    <s v="DJJ"/>
    <n v="20032"/>
    <s v="PROG"/>
    <s v="MCA"/>
    <x v="0"/>
    <x v="3"/>
    <n v="6570"/>
    <s v="JUSTICIA JUVENIL"/>
    <x v="0"/>
    <n v="55"/>
    <x v="12"/>
    <n v="13"/>
    <s v="MCA - IQUIQUE"/>
    <s v="BANCO DE CREDITO E INVERSIONES"/>
    <n v="10705244"/>
    <m/>
    <m/>
    <m/>
    <m/>
    <n v="7675853"/>
    <n v="4884634"/>
    <n v="4163569"/>
    <n v="5000934"/>
    <n v="6117422"/>
    <n v="5280056"/>
    <n v="6396544"/>
    <m/>
    <n v="39519012"/>
  </r>
  <r>
    <x v="1"/>
    <s v="DJJ"/>
    <n v="20032"/>
    <s v="PROG"/>
    <s v="MCA"/>
    <x v="2"/>
    <x v="4"/>
    <n v="6903"/>
    <s v="JUSTICIA JUVENIL"/>
    <x v="1"/>
    <n v="20"/>
    <x v="13"/>
    <n v="13"/>
    <s v="MCA - PROGRAMA DE MEDIDAS CAUTELARES AMBULATORIAS KUNZA YACKUS"/>
    <s v="BANCO DE CREDITO E INVERSIONES"/>
    <n v="81239904"/>
    <m/>
    <m/>
    <m/>
    <m/>
    <m/>
    <n v="1395610"/>
    <m/>
    <m/>
    <m/>
    <m/>
    <m/>
    <m/>
    <n v="1395610"/>
  </r>
  <r>
    <x v="1"/>
    <s v="DJJ"/>
    <n v="20032"/>
    <s v="PROG"/>
    <s v="PLE"/>
    <x v="3"/>
    <x v="5"/>
    <n v="6979"/>
    <s v="JUSTICIA JUVENIL"/>
    <x v="2"/>
    <n v="115"/>
    <x v="14"/>
    <n v="12"/>
    <s v="PLE - ANTOFAGASTA"/>
    <s v="BANCO SANTANDER-CHILE"/>
    <n v="73545900"/>
    <n v="23563567"/>
    <m/>
    <m/>
    <m/>
    <m/>
    <m/>
    <m/>
    <m/>
    <m/>
    <m/>
    <m/>
    <m/>
    <n v="23563567"/>
  </r>
  <r>
    <x v="1"/>
    <s v="DJJ"/>
    <n v="20032"/>
    <s v="PROG"/>
    <s v="ASR"/>
    <x v="3"/>
    <x v="5"/>
    <n v="6979"/>
    <s v="JUSTICIA JUVENIL"/>
    <x v="2"/>
    <n v="25"/>
    <x v="15"/>
    <n v="11"/>
    <s v="ASR - PIL ANTOFAGASTA"/>
    <s v="BANCO SANTANDER-CHILE"/>
    <n v="73546052"/>
    <n v="3311616"/>
    <m/>
    <n v="3046687"/>
    <n v="5960909"/>
    <n v="2781757"/>
    <n v="2516828"/>
    <n v="2914222"/>
    <n v="2649293"/>
    <n v="2649293"/>
    <n v="2649293"/>
    <n v="2649293"/>
    <m/>
    <n v="31129191"/>
  </r>
  <r>
    <x v="1"/>
    <s v="DJJ"/>
    <n v="20032"/>
    <s v="PROG"/>
    <s v="ALA"/>
    <x v="3"/>
    <x v="5"/>
    <n v="6979"/>
    <s v="JUSTICIA JUVENIL"/>
    <x v="2"/>
    <n v="25"/>
    <x v="16"/>
    <n v="11"/>
    <s v="ALA - PIL ANTOFAGASTA"/>
    <s v="BANCO SANTANDER-CHILE"/>
    <n v="73546052"/>
    <n v="4036387"/>
    <m/>
    <n v="3700022"/>
    <n v="7400043"/>
    <n v="3531839"/>
    <n v="3195473"/>
    <n v="3195473"/>
    <n v="3363656"/>
    <n v="3195473"/>
    <n v="3027290"/>
    <n v="3195473"/>
    <m/>
    <n v="37841129"/>
  </r>
  <r>
    <x v="1"/>
    <s v="DJJ"/>
    <n v="20032"/>
    <s v="PROG"/>
    <s v="MCA"/>
    <x v="4"/>
    <x v="6"/>
    <n v="225"/>
    <s v="JUSTICIA JUVENIL"/>
    <x v="2"/>
    <n v="60"/>
    <x v="17"/>
    <n v="13"/>
    <s v="MCA - PROGRAMA DE MEDIDAS CAUTELARES PACIFICO"/>
    <s v="BANCO SANTANDER-CHILE"/>
    <n v="6762522"/>
    <n v="6280244"/>
    <n v="6698926"/>
    <n v="5303317"/>
    <n v="5861561"/>
    <n v="6140683"/>
    <n v="5163756"/>
    <m/>
    <n v="10746195"/>
    <n v="4186829"/>
    <n v="4298478"/>
    <n v="4605512"/>
    <m/>
    <n v="59285501"/>
  </r>
  <r>
    <x v="1"/>
    <s v="DJJ"/>
    <n v="20032"/>
    <s v="PROG"/>
    <s v="SBC"/>
    <x v="1"/>
    <x v="2"/>
    <n v="6915"/>
    <s v="JUSTICIA JUVENIL"/>
    <x v="2"/>
    <n v="115"/>
    <x v="18"/>
    <n v="15"/>
    <s v="SBC - LUIS EMILIO RECABARREN"/>
    <s v="BANCO ESTADO"/>
    <n v="23900056150"/>
    <m/>
    <m/>
    <m/>
    <m/>
    <m/>
    <m/>
    <n v="8924805"/>
    <m/>
    <m/>
    <m/>
    <m/>
    <m/>
    <n v="8924805"/>
  </r>
  <r>
    <x v="1"/>
    <s v="DJJ"/>
    <n v="20032"/>
    <s v="PROG"/>
    <s v="PMM"/>
    <x v="1"/>
    <x v="1"/>
    <n v="6915"/>
    <s v="JUSTICIA JUVENIL"/>
    <x v="3"/>
    <n v="20"/>
    <x v="19"/>
    <n v="0"/>
    <s v="PMM - CARDENAL RAÚL SILVA HENRIQUEZ"/>
    <s v="BANCO ESTADO"/>
    <n v="1500001298"/>
    <n v="4024854"/>
    <n v="4371333"/>
    <n v="4059095"/>
    <n v="4052590"/>
    <n v="3184178"/>
    <n v="2605236"/>
    <m/>
    <n v="4976110"/>
    <n v="2894707"/>
    <m/>
    <n v="-1498385"/>
    <m/>
    <n v="28669718"/>
  </r>
  <r>
    <x v="1"/>
    <s v="DJJ"/>
    <n v="20032"/>
    <s v="PROG"/>
    <s v="PMM"/>
    <x v="4"/>
    <x v="6"/>
    <n v="225"/>
    <s v="JUSTICIA JUVENIL"/>
    <x v="1"/>
    <n v="60"/>
    <x v="20"/>
    <n v="0"/>
    <s v="PMM - PUKARA LICKANA"/>
    <s v="BANCO SANTANDER-CHILE"/>
    <n v="6762620"/>
    <n v="6800754"/>
    <n v="8326349"/>
    <n v="6973291"/>
    <n v="7910031"/>
    <n v="7389608"/>
    <n v="3154616"/>
    <m/>
    <n v="15265786"/>
    <n v="6799039"/>
    <m/>
    <m/>
    <m/>
    <n v="62619474"/>
  </r>
  <r>
    <x v="1"/>
    <s v="DJJ"/>
    <n v="20032"/>
    <s v="PROG"/>
    <s v="PLA"/>
    <x v="1"/>
    <x v="2"/>
    <n v="6915"/>
    <s v="JUSTICIA JUVENIL"/>
    <x v="2"/>
    <n v="35"/>
    <x v="21"/>
    <n v="12"/>
    <s v="PLA - SOLA SIERRA HENRIQUEZ"/>
    <s v="BANCO ESTADO"/>
    <n v="1500047549"/>
    <n v="5150746"/>
    <n v="3914567"/>
    <n v="3708537"/>
    <n v="4326626"/>
    <n v="4532656"/>
    <n v="4738686"/>
    <n v="4738686"/>
    <n v="6180895"/>
    <n v="5974865"/>
    <n v="6180895"/>
    <n v="5356776"/>
    <m/>
    <n v="54803935"/>
  </r>
  <r>
    <x v="1"/>
    <s v="DJJ"/>
    <n v="20032"/>
    <s v="PROG"/>
    <s v="SBC"/>
    <x v="1"/>
    <x v="2"/>
    <n v="6915"/>
    <s v="JUSTICIA JUVENIL"/>
    <x v="4"/>
    <n v="45"/>
    <x v="22"/>
    <n v="15"/>
    <s v="SBC - LUIS EMILIO RECABARREN"/>
    <s v="BANCO SCOTIABANK"/>
    <n v="30016173"/>
    <n v="7467694"/>
    <n v="6192722"/>
    <n v="7467694"/>
    <n v="6739139"/>
    <n v="8014111"/>
    <n v="8196250"/>
    <n v="7285556"/>
    <n v="6557000"/>
    <n v="4917750"/>
    <n v="4007056"/>
    <n v="3460639"/>
    <m/>
    <n v="70305611"/>
  </r>
  <r>
    <x v="1"/>
    <s v="DJJ"/>
    <n v="20032"/>
    <s v="PROG"/>
    <s v="ASE"/>
    <x v="5"/>
    <x v="7"/>
    <n v="7473"/>
    <s v="JUSTICIA JUVENIL"/>
    <x v="2"/>
    <n v="70"/>
    <x v="23"/>
    <n v="7"/>
    <s v="ASE - ANTOFAGASTA"/>
    <s v="BANCO SANTANDER-CHILE"/>
    <n v="73546176"/>
    <n v="8315941"/>
    <n v="5313917"/>
    <n v="6447909"/>
    <n v="7014905"/>
    <n v="5124918"/>
    <n v="7581901"/>
    <n v="9660887"/>
    <n v="11150921"/>
    <n v="11906915"/>
    <n v="16820879"/>
    <n v="10394926"/>
    <m/>
    <n v="99734019"/>
  </r>
  <r>
    <x v="1"/>
    <s v="DJJ"/>
    <n v="20032"/>
    <s v="PROG"/>
    <s v="PLE"/>
    <x v="3"/>
    <x v="5"/>
    <n v="6979"/>
    <s v="JUSTICIA JUVENIL"/>
    <x v="2"/>
    <n v="115"/>
    <x v="24"/>
    <n v="12"/>
    <s v="PLE - ANTOFAGASTA"/>
    <s v="BANCO SANTANDER-CHILE"/>
    <n v="73546184"/>
    <m/>
    <n v="39393842"/>
    <n v="15562506"/>
    <n v="17704649"/>
    <n v="18507952"/>
    <n v="19846791"/>
    <n v="17972419"/>
    <n v="23028032"/>
    <n v="21153657"/>
    <n v="21421425"/>
    <n v="21956960"/>
    <m/>
    <n v="216548233"/>
  </r>
  <r>
    <x v="1"/>
    <s v="DJJ"/>
    <n v="20032"/>
    <s v="PROG"/>
    <s v="PMM"/>
    <x v="1"/>
    <x v="2"/>
    <n v="6915"/>
    <s v="JUSTICIA JUVENIL"/>
    <x v="3"/>
    <n v="20"/>
    <x v="25"/>
    <n v="0"/>
    <s v="PMM - CARDENAL RAUL SILVA HENRIQUE"/>
    <s v="BANCO ESTADO"/>
    <n v="2100074365"/>
    <m/>
    <m/>
    <m/>
    <m/>
    <m/>
    <m/>
    <m/>
    <m/>
    <n v="5789414"/>
    <m/>
    <n v="4535041"/>
    <m/>
    <n v="10324455"/>
  </r>
  <r>
    <x v="1"/>
    <s v="DJJ"/>
    <n v="20032"/>
    <s v="PROG"/>
    <s v="PMM"/>
    <x v="4"/>
    <x v="6"/>
    <n v="225"/>
    <s v="JUSTICIA JUVENIL"/>
    <x v="1"/>
    <n v="45"/>
    <x v="26"/>
    <n v="0"/>
    <s v="PMM - PUKARA LICKANA"/>
    <s v="BANCO SANTANDER-CHILE"/>
    <n v="63843504"/>
    <m/>
    <m/>
    <m/>
    <m/>
    <m/>
    <m/>
    <m/>
    <m/>
    <n v="9367142"/>
    <n v="7910031"/>
    <n v="6557000"/>
    <m/>
    <n v="23834173"/>
  </r>
  <r>
    <x v="2"/>
    <s v="DJJ"/>
    <n v="20032"/>
    <s v="PROG"/>
    <s v="MCA"/>
    <x v="6"/>
    <x v="8"/>
    <n v="2330"/>
    <s v="JUSTICIA JUVENIL"/>
    <x v="5"/>
    <n v="29"/>
    <x v="27"/>
    <n v="13"/>
    <s v="MCA - PROGRAMA DE MEDIDAS CUATELARES AMBULATORIAS"/>
    <s v="BANCO DE CHILE"/>
    <n v="1180225908"/>
    <n v="2485930"/>
    <n v="2858819"/>
    <n v="2983116"/>
    <n v="3107412"/>
    <n v="2485930"/>
    <m/>
    <m/>
    <n v="1118668"/>
    <m/>
    <n v="372889"/>
    <m/>
    <m/>
    <n v="15412764"/>
  </r>
  <r>
    <x v="2"/>
    <s v="DJJ"/>
    <n v="20032"/>
    <s v="PROG"/>
    <s v="PLA"/>
    <x v="6"/>
    <x v="8"/>
    <n v="2330"/>
    <s v="JUSTICIA JUVENIL"/>
    <x v="5"/>
    <n v="52"/>
    <x v="28"/>
    <n v="12"/>
    <s v="PLA - PROGRAMA DE LIBERTAD ASISTIDA"/>
    <s v="BANCO DE CHILE"/>
    <n v="1180335300"/>
    <n v="2568934"/>
    <n v="3669906"/>
    <n v="3853401"/>
    <n v="3853402"/>
    <n v="3486411"/>
    <m/>
    <m/>
    <m/>
    <m/>
    <m/>
    <m/>
    <m/>
    <n v="17432054"/>
  </r>
  <r>
    <x v="2"/>
    <s v="DJJ"/>
    <n v="20032"/>
    <s v="PROG"/>
    <s v="ASR"/>
    <x v="7"/>
    <x v="9"/>
    <n v="7499"/>
    <s v="JUSTICIA JUVENIL"/>
    <x v="5"/>
    <n v="10"/>
    <x v="29"/>
    <n v="11"/>
    <s v="ASR - SUYAI"/>
    <s v="BANCO ESTADO"/>
    <n v="12100135017"/>
    <n v="471905"/>
    <n v="471905"/>
    <n v="471905"/>
    <n v="589882"/>
    <n v="589882"/>
    <n v="353929"/>
    <m/>
    <m/>
    <m/>
    <m/>
    <n v="1651669"/>
    <m/>
    <n v="4601077"/>
  </r>
  <r>
    <x v="2"/>
    <s v="DJJ"/>
    <n v="20032"/>
    <s v="PROG"/>
    <s v="ALA"/>
    <x v="7"/>
    <x v="9"/>
    <n v="7499"/>
    <s v="JUSTICIA JUVENIL"/>
    <x v="5"/>
    <n v="10"/>
    <x v="30"/>
    <n v="11"/>
    <s v="ALA - SUYAI"/>
    <s v="BANCO ESTADO"/>
    <n v="12100135017"/>
    <n v="599151"/>
    <n v="599151"/>
    <n v="599151"/>
    <n v="599151"/>
    <n v="449363"/>
    <n v="299576"/>
    <m/>
    <m/>
    <m/>
    <m/>
    <n v="1048515"/>
    <m/>
    <n v="4194058"/>
  </r>
  <r>
    <x v="2"/>
    <s v="DJJ"/>
    <n v="20032"/>
    <s v="PROG"/>
    <s v="SBC"/>
    <x v="6"/>
    <x v="8"/>
    <n v="2330"/>
    <s v="JUSTICIA JUVENIL"/>
    <x v="5"/>
    <n v="22"/>
    <x v="31"/>
    <n v="15"/>
    <s v="SBC - GABRIELA MISTRAL"/>
    <s v="BANCO DE CHILE"/>
    <n v="1202329110"/>
    <n v="1297740"/>
    <n v="1135522"/>
    <n v="811087"/>
    <n v="811087"/>
    <n v="648870"/>
    <n v="162217"/>
    <n v="162217"/>
    <m/>
    <n v="162217"/>
    <m/>
    <m/>
    <m/>
    <n v="5190957"/>
  </r>
  <r>
    <x v="2"/>
    <s v="DJJ"/>
    <n v="20032"/>
    <s v="PROG"/>
    <s v="ASE"/>
    <x v="7"/>
    <x v="9"/>
    <n v="7499"/>
    <s v="JUSTICIA JUVENIL"/>
    <x v="5"/>
    <n v="50"/>
    <x v="32"/>
    <n v="7"/>
    <s v="ASE - ALIWEN"/>
    <s v="BANCO ESTADO"/>
    <n v="12100134363"/>
    <m/>
    <n v="5554788"/>
    <m/>
    <m/>
    <m/>
    <m/>
    <m/>
    <m/>
    <m/>
    <m/>
    <m/>
    <m/>
    <n v="5554788"/>
  </r>
  <r>
    <x v="2"/>
    <s v="DJJ"/>
    <n v="20032"/>
    <s v="PROG"/>
    <s v="PLE"/>
    <x v="6"/>
    <x v="8"/>
    <n v="2330"/>
    <s v="JUSTICIA JUVENIL"/>
    <x v="5"/>
    <n v="59"/>
    <x v="33"/>
    <n v="12"/>
    <s v="PLE - ATACAMA"/>
    <s v="BANCO DE CHILE"/>
    <n v="1200831204"/>
    <n v="11405693"/>
    <n v="11405693"/>
    <n v="10928731"/>
    <n v="10690252"/>
    <n v="12877958"/>
    <n v="12400997"/>
    <n v="12400997"/>
    <n v="12400997"/>
    <n v="12162516"/>
    <n v="12877958"/>
    <n v="12877958"/>
    <m/>
    <n v="132429750"/>
  </r>
  <r>
    <x v="2"/>
    <s v="DJJ"/>
    <n v="20032"/>
    <s v="PROG"/>
    <s v="PSA"/>
    <x v="6"/>
    <x v="8"/>
    <n v="2330"/>
    <s v="JUSTICIA JUVENIL"/>
    <x v="5"/>
    <n v="40"/>
    <x v="34"/>
    <n v="14"/>
    <s v="PSA - ATACAMA"/>
    <s v="BANCO DE CHILE"/>
    <n v="1220325403"/>
    <n v="937724"/>
    <n v="775507"/>
    <n v="613290"/>
    <n v="937725"/>
    <n v="2271044"/>
    <n v="1946609"/>
    <n v="1946609"/>
    <n v="2108827"/>
    <n v="2271044"/>
    <m/>
    <m/>
    <m/>
    <n v="13808379"/>
  </r>
  <r>
    <x v="2"/>
    <s v="DJJ"/>
    <n v="20032"/>
    <s v="PROG"/>
    <s v="ASE"/>
    <x v="6"/>
    <x v="8"/>
    <n v="2330"/>
    <s v="JUSTICIA JUVENIL"/>
    <x v="5"/>
    <n v="50"/>
    <x v="35"/>
    <n v="7"/>
    <s v="ASE - ATACAMA"/>
    <s v="BANCO DE CHILE"/>
    <n v="1220307906"/>
    <n v="8416346"/>
    <n v="1683269"/>
    <n v="5330353"/>
    <n v="4488718"/>
    <n v="4657045"/>
    <n v="5162026"/>
    <n v="5330353"/>
    <n v="5667005"/>
    <n v="8079692"/>
    <n v="7911365"/>
    <n v="6901404"/>
    <m/>
    <n v="63627576"/>
  </r>
  <r>
    <x v="2"/>
    <s v="DJJ"/>
    <n v="20032"/>
    <s v="PROG"/>
    <s v="PLA"/>
    <x v="6"/>
    <x v="10"/>
    <n v="2330"/>
    <s v="JUSTICIA JUVENIL"/>
    <x v="5"/>
    <n v="35"/>
    <x v="36"/>
    <n v="12"/>
    <s v="PLA - ATACAMA"/>
    <s v="BANCO DE CHILE"/>
    <n v="1180335300"/>
    <m/>
    <m/>
    <m/>
    <m/>
    <n v="6422336"/>
    <n v="3853402"/>
    <n v="3150003"/>
    <n v="2783013"/>
    <n v="3516994"/>
    <n v="4067480"/>
    <n v="4067480"/>
    <m/>
    <n v="27860708"/>
  </r>
  <r>
    <x v="2"/>
    <s v="DJJ"/>
    <n v="20032"/>
    <s v="PROG"/>
    <s v="MCA"/>
    <x v="6"/>
    <x v="10"/>
    <n v="2330"/>
    <s v="JUSTICIA JUVENIL"/>
    <x v="5"/>
    <n v="29"/>
    <x v="37"/>
    <n v="13"/>
    <s v="MCA - ATACAMA"/>
    <s v="BANCO DE CHILE"/>
    <n v="1180225908"/>
    <m/>
    <m/>
    <m/>
    <m/>
    <n v="3604598"/>
    <n v="3107412"/>
    <n v="2506646"/>
    <n v="2755239"/>
    <n v="2755239"/>
    <n v="3003832"/>
    <n v="2879535"/>
    <m/>
    <n v="20612501"/>
  </r>
  <r>
    <x v="2"/>
    <s v="DJJ"/>
    <n v="20032"/>
    <s v="PROG"/>
    <s v="PMM"/>
    <x v="6"/>
    <x v="10"/>
    <n v="2330"/>
    <s v="JUSTICIA JUVENIL"/>
    <x v="5"/>
    <n v="30"/>
    <x v="38"/>
    <n v="0"/>
    <s v="PMM - COPIAPO CHAÑARAL"/>
    <s v="BANCO DE CHILE"/>
    <n v="1200831008"/>
    <m/>
    <m/>
    <m/>
    <m/>
    <m/>
    <m/>
    <m/>
    <m/>
    <n v="7269293"/>
    <m/>
    <n v="3392337"/>
    <m/>
    <n v="10661630"/>
  </r>
  <r>
    <x v="2"/>
    <s v="DJJ"/>
    <n v="20032"/>
    <s v="PROG"/>
    <s v="PMM"/>
    <x v="6"/>
    <x v="10"/>
    <n v="2330"/>
    <s v="JUSTICIA JUVENIL"/>
    <x v="6"/>
    <n v="20"/>
    <x v="39"/>
    <n v="0"/>
    <s v="PMM - HUASCO"/>
    <s v="BANCO DE CHILE"/>
    <n v="1200831705"/>
    <m/>
    <m/>
    <m/>
    <m/>
    <m/>
    <m/>
    <m/>
    <m/>
    <n v="5334067"/>
    <m/>
    <n v="2311429"/>
    <m/>
    <n v="7645496"/>
  </r>
  <r>
    <x v="3"/>
    <s v="DJJ"/>
    <n v="20032"/>
    <s v="PROG"/>
    <s v="ASR"/>
    <x v="0"/>
    <x v="0"/>
    <n v="6570"/>
    <s v="JUSTICIA JUVENIL"/>
    <x v="7"/>
    <n v="35"/>
    <x v="40"/>
    <n v="11"/>
    <s v="ASR - PIL COQUIMBO"/>
    <s v="BANCO DE CREDITO E INVERSIONES"/>
    <n v="10669388"/>
    <n v="2831432"/>
    <n v="2123574"/>
    <n v="2359526"/>
    <n v="2359526"/>
    <n v="2477503"/>
    <n v="2241550"/>
    <n v="2123574"/>
    <n v="2595479"/>
    <n v="2477503"/>
    <n v="2241550"/>
    <n v="2005597"/>
    <m/>
    <n v="25836814"/>
  </r>
  <r>
    <x v="3"/>
    <s v="DJJ"/>
    <n v="20032"/>
    <s v="PROG"/>
    <s v="ALA"/>
    <x v="0"/>
    <x v="0"/>
    <n v="6570"/>
    <s v="JUSTICIA JUVENIL"/>
    <x v="7"/>
    <n v="35"/>
    <x v="41"/>
    <n v="11"/>
    <s v="ALA - PIL COQUIMBO"/>
    <s v="BANCO DE CREDITO E INVERSIONES"/>
    <n v="10669388"/>
    <n v="2995756"/>
    <n v="2246817"/>
    <n v="2546393"/>
    <n v="2246817"/>
    <n v="2396605"/>
    <n v="2546393"/>
    <n v="2696180"/>
    <n v="2995756"/>
    <n v="2696180"/>
    <n v="2546393"/>
    <n v="2546393"/>
    <m/>
    <n v="28459683"/>
  </r>
  <r>
    <x v="3"/>
    <s v="DJJ"/>
    <n v="20032"/>
    <s v="PROG"/>
    <s v="ASE"/>
    <x v="6"/>
    <x v="8"/>
    <n v="2330"/>
    <s v="JUSTICIA JUVENIL"/>
    <x v="8"/>
    <n v="30"/>
    <x v="42"/>
    <n v="7"/>
    <s v="ASE - ATENCION SOCIOEDUCATIVA PARA ADOLESCENTES PRIVADO DE LIBERTAD"/>
    <s v="BANCO DE CHILE"/>
    <n v="1200831803"/>
    <n v="1009962"/>
    <m/>
    <m/>
    <m/>
    <m/>
    <m/>
    <m/>
    <m/>
    <m/>
    <m/>
    <m/>
    <m/>
    <n v="1009962"/>
  </r>
  <r>
    <x v="3"/>
    <s v="DJJ"/>
    <n v="20032"/>
    <s v="PROG"/>
    <s v="ASE"/>
    <x v="1"/>
    <x v="1"/>
    <n v="6915"/>
    <s v="JUSTICIA JUVENIL"/>
    <x v="9"/>
    <n v="60"/>
    <x v="43"/>
    <n v="7"/>
    <s v="ASE - PAULO FREIRE"/>
    <s v="BANCO SCOTIABANK"/>
    <n v="971736674"/>
    <n v="3366539"/>
    <m/>
    <m/>
    <m/>
    <m/>
    <m/>
    <m/>
    <m/>
    <m/>
    <m/>
    <m/>
    <m/>
    <n v="3366539"/>
  </r>
  <r>
    <x v="3"/>
    <s v="DJJ"/>
    <n v="20032"/>
    <s v="PROG"/>
    <s v="ASE"/>
    <x v="1"/>
    <x v="1"/>
    <n v="6915"/>
    <s v="JUSTICIA JUVENIL"/>
    <x v="9"/>
    <n v="50"/>
    <x v="44"/>
    <n v="7"/>
    <s v="ASE - EDUCANDO PARA LA PAZ"/>
    <s v="BANCO ESTADO"/>
    <n v="12700094420"/>
    <m/>
    <m/>
    <n v="2669548"/>
    <n v="1851596"/>
    <m/>
    <m/>
    <m/>
    <m/>
    <m/>
    <m/>
    <m/>
    <m/>
    <n v="4521144"/>
  </r>
  <r>
    <x v="3"/>
    <s v="DJJ"/>
    <n v="20032"/>
    <s v="PROG"/>
    <s v="PMM"/>
    <x v="6"/>
    <x v="8"/>
    <n v="2330"/>
    <s v="JUSTICIA JUVENIL"/>
    <x v="8"/>
    <n v="40"/>
    <x v="45"/>
    <n v="0"/>
    <s v="PMM - PROYECTO MULTIMODAL LRPA LIMARI CHOAPA"/>
    <s v="BANCO DE CHILE"/>
    <n v="1220308500"/>
    <n v="8454567"/>
    <n v="10011133"/>
    <n v="10011133"/>
    <n v="9692390"/>
    <n v="9692390"/>
    <n v="11286945"/>
    <n v="8706851"/>
    <n v="25764006"/>
    <m/>
    <n v="8791007"/>
    <m/>
    <m/>
    <n v="102410422"/>
  </r>
  <r>
    <x v="3"/>
    <s v="DJJ"/>
    <n v="20032"/>
    <s v="PROG"/>
    <s v="PMM"/>
    <x v="8"/>
    <x v="11"/>
    <n v="1800"/>
    <s v="JUSTICIA JUVENIL"/>
    <x v="9"/>
    <n v="150"/>
    <x v="46"/>
    <n v="0"/>
    <s v="PMM - CIUDAD DEL NIÑO LA SERENA"/>
    <s v="BANCO DE CREDITO E INVERSIONES"/>
    <n v="52292843"/>
    <n v="12732213"/>
    <n v="16870614"/>
    <n v="16870614"/>
    <n v="15943657"/>
    <n v="17056005"/>
    <n v="17241396"/>
    <n v="16499831"/>
    <n v="16499831"/>
    <m/>
    <n v="15387483"/>
    <m/>
    <m/>
    <n v="145101644"/>
  </r>
  <r>
    <x v="3"/>
    <s v="DJJ"/>
    <n v="20032"/>
    <s v="PROG"/>
    <s v="PLE"/>
    <x v="1"/>
    <x v="2"/>
    <n v="6915"/>
    <s v="JUSTICIA JUVENIL"/>
    <x v="9"/>
    <n v="48"/>
    <x v="47"/>
    <n v="12"/>
    <s v="PLE - PROGRAMA DE LIBERTAD ASISTIDA ESPECIAL"/>
    <s v="BANCO ESTADO"/>
    <n v="1310000771"/>
    <n v="11447074"/>
    <n v="11685555"/>
    <n v="12162516"/>
    <n v="10970113"/>
    <n v="11208593"/>
    <n v="11208593"/>
    <n v="12877958"/>
    <n v="12400997"/>
    <n v="10970113"/>
    <n v="9539228"/>
    <n v="10016190"/>
    <m/>
    <n v="124486930"/>
  </r>
  <r>
    <x v="3"/>
    <s v="DJJ"/>
    <n v="20032"/>
    <s v="PROG"/>
    <s v="ASE"/>
    <x v="1"/>
    <x v="1"/>
    <n v="6915"/>
    <s v="JUSTICIA JUVENIL"/>
    <x v="9"/>
    <n v="35"/>
    <x v="48"/>
    <n v="7"/>
    <s v="ASE - PAULO FREIRE"/>
    <s v="BANCO SCOTIABANK"/>
    <n v="973133489"/>
    <n v="5891442"/>
    <n v="3029884"/>
    <n v="1879651"/>
    <n v="1879651"/>
    <n v="2216304"/>
    <n v="2384631"/>
    <n v="2047978"/>
    <n v="1374670"/>
    <n v="2356577"/>
    <n v="1851596"/>
    <n v="2524904"/>
    <m/>
    <n v="27437288"/>
  </r>
  <r>
    <x v="3"/>
    <s v="DJJ"/>
    <n v="20032"/>
    <s v="PROG"/>
    <s v="ASE"/>
    <x v="1"/>
    <x v="1"/>
    <n v="6915"/>
    <s v="JUSTICIA JUVENIL"/>
    <x v="9"/>
    <n v="25"/>
    <x v="49"/>
    <n v="7"/>
    <s v="ASE - EDUCANDO PARA LA PAZ"/>
    <s v="BANCO SCOTIABANK"/>
    <n v="24011348"/>
    <n v="4208173"/>
    <n v="1851596"/>
    <n v="1486888"/>
    <n v="2833503"/>
    <n v="2328523"/>
    <n v="2833503"/>
    <n v="2496849"/>
    <n v="3001829"/>
    <n v="4039846"/>
    <n v="3871519"/>
    <n v="3703192"/>
    <m/>
    <n v="32655421"/>
  </r>
  <r>
    <x v="3"/>
    <s v="DJJ"/>
    <n v="20032"/>
    <s v="PROG"/>
    <s v="ASE"/>
    <x v="6"/>
    <x v="8"/>
    <n v="2330"/>
    <s v="JUSTICIA JUVENIL"/>
    <x v="8"/>
    <n v="25"/>
    <x v="50"/>
    <n v="7"/>
    <s v="ASE - LIMARI CHOAPA"/>
    <s v="BANCO DE CHILE"/>
    <n v="1200831803"/>
    <n v="4208173"/>
    <n v="2188250"/>
    <n v="2328523"/>
    <n v="1991869"/>
    <n v="1823542"/>
    <n v="1486888"/>
    <n v="1823542"/>
    <n v="1991868"/>
    <n v="3029885"/>
    <n v="2693231"/>
    <n v="2356577"/>
    <m/>
    <n v="25922348"/>
  </r>
  <r>
    <x v="3"/>
    <s v="DJJ"/>
    <n v="20032"/>
    <s v="PROG"/>
    <s v="PMM"/>
    <x v="8"/>
    <x v="12"/>
    <n v="1800"/>
    <s v="JUSTICIA JUVENIL"/>
    <x v="9"/>
    <n v="95"/>
    <x v="51"/>
    <n v="0"/>
    <s v="PMM - CIUDAD DEL NIÑO LA SERENA"/>
    <s v="BANCO DE CREDITO E INVERSIONES"/>
    <n v="52292843"/>
    <m/>
    <m/>
    <m/>
    <m/>
    <m/>
    <m/>
    <m/>
    <m/>
    <n v="17612180"/>
    <n v="15572874"/>
    <n v="12452120"/>
    <m/>
    <n v="45637174"/>
  </r>
  <r>
    <x v="3"/>
    <s v="DJJ"/>
    <n v="20032"/>
    <s v="PROG"/>
    <s v="PMM"/>
    <x v="6"/>
    <x v="10"/>
    <n v="2330"/>
    <s v="JUSTICIA JUVENIL"/>
    <x v="10"/>
    <n v="15"/>
    <x v="52"/>
    <n v="0"/>
    <s v="PMM - LRPA CHOAPA"/>
    <s v="BANCO DE CHILE"/>
    <n v="1200831302"/>
    <m/>
    <m/>
    <m/>
    <m/>
    <m/>
    <m/>
    <m/>
    <m/>
    <n v="4342061"/>
    <n v="3473649"/>
    <n v="2749972"/>
    <m/>
    <n v="10565682"/>
  </r>
  <r>
    <x v="3"/>
    <s v="DJJ"/>
    <n v="20032"/>
    <s v="PROG"/>
    <s v="PMM"/>
    <x v="6"/>
    <x v="10"/>
    <n v="2330"/>
    <s v="JUSTICIA JUVENIL"/>
    <x v="8"/>
    <n v="40"/>
    <x v="53"/>
    <n v="0"/>
    <s v="PMM - LRPA LIMARI"/>
    <s v="BANCO DE CHILE"/>
    <n v="1220308500"/>
    <m/>
    <m/>
    <m/>
    <m/>
    <m/>
    <m/>
    <m/>
    <m/>
    <n v="9692390"/>
    <n v="7026983"/>
    <n v="5169275"/>
    <m/>
    <n v="21888648"/>
  </r>
  <r>
    <x v="4"/>
    <s v="DJJ"/>
    <n v="20032"/>
    <s v="PROG"/>
    <s v="PLE"/>
    <x v="3"/>
    <x v="5"/>
    <n v="6979"/>
    <s v="JUSTICIA JUVENIL"/>
    <x v="11"/>
    <n v="84"/>
    <x v="54"/>
    <n v="12"/>
    <s v="PLE - VILLA ALEMANA Y QUILPUE"/>
    <s v="BANCO SANTANDER-CHILE"/>
    <n v="73546192"/>
    <m/>
    <n v="3347098"/>
    <m/>
    <m/>
    <m/>
    <m/>
    <m/>
    <m/>
    <m/>
    <m/>
    <m/>
    <m/>
    <n v="3347098"/>
  </r>
  <r>
    <x v="4"/>
    <s v="DJJ"/>
    <n v="20032"/>
    <s v="PROG"/>
    <s v="PLE"/>
    <x v="9"/>
    <x v="13"/>
    <n v="250"/>
    <s v="JUSTICIA JUVENIL"/>
    <x v="12"/>
    <n v="70"/>
    <x v="55"/>
    <n v="12"/>
    <s v="PLE - VINA DEL MAR"/>
    <s v="BANCO DE CREDITO E INVERSIONES"/>
    <n v="15150291"/>
    <n v="4393066"/>
    <n v="4393066"/>
    <m/>
    <m/>
    <m/>
    <m/>
    <m/>
    <m/>
    <m/>
    <m/>
    <m/>
    <m/>
    <n v="8786132"/>
  </r>
  <r>
    <x v="4"/>
    <s v="DJJ"/>
    <n v="20032"/>
    <s v="PROG"/>
    <s v="PLE"/>
    <x v="9"/>
    <x v="13"/>
    <n v="250"/>
    <s v="JUSTICIA JUVENIL"/>
    <x v="13"/>
    <n v="140"/>
    <x v="56"/>
    <n v="12"/>
    <s v="PLE - VALPARAISO CASABLANCA"/>
    <s v="BANCO DE CREDITO E INVERSIONES"/>
    <n v="15150267"/>
    <m/>
    <n v="9832099"/>
    <m/>
    <m/>
    <m/>
    <m/>
    <m/>
    <m/>
    <m/>
    <m/>
    <m/>
    <m/>
    <n v="9832099"/>
  </r>
  <r>
    <x v="4"/>
    <s v="DJJ"/>
    <n v="20032"/>
    <s v="PROG"/>
    <s v="PLE"/>
    <x v="9"/>
    <x v="13"/>
    <n v="250"/>
    <s v="JUSTICIA JUVENIL"/>
    <x v="14"/>
    <n v="40"/>
    <x v="57"/>
    <n v="12"/>
    <s v="PLE - SAN FELIPE LOS ANDES"/>
    <s v="BANCO DE CREDITO E INVERSIONES"/>
    <n v="15150402"/>
    <m/>
    <n v="2510323"/>
    <m/>
    <m/>
    <m/>
    <m/>
    <m/>
    <m/>
    <m/>
    <m/>
    <m/>
    <m/>
    <n v="2510323"/>
  </r>
  <r>
    <x v="4"/>
    <s v="DJJ"/>
    <n v="20032"/>
    <s v="PROG"/>
    <s v="PLE"/>
    <x v="9"/>
    <x v="13"/>
    <n v="250"/>
    <s v="JUSTICIA JUVENIL"/>
    <x v="15"/>
    <n v="45"/>
    <x v="58"/>
    <n v="12"/>
    <s v="PLE - QUILLOTA QUINTERO PUCHUNCAVI"/>
    <s v="BANCO DE CREDITO E INVERSIONES"/>
    <n v="15150437"/>
    <m/>
    <n v="6275808"/>
    <m/>
    <m/>
    <m/>
    <m/>
    <m/>
    <m/>
    <m/>
    <m/>
    <m/>
    <m/>
    <n v="6275808"/>
  </r>
  <r>
    <x v="4"/>
    <s v="DJJ"/>
    <n v="20032"/>
    <s v="PROG"/>
    <s v="PSA"/>
    <x v="9"/>
    <x v="13"/>
    <n v="250"/>
    <s v="JUSTICIA JUVENIL"/>
    <x v="15"/>
    <n v="40"/>
    <x v="59"/>
    <n v="14"/>
    <s v="PSA - QUILLOTA"/>
    <s v="BANCO DE CREDITO E INVERSIONES"/>
    <n v="15150470"/>
    <m/>
    <n v="2845920"/>
    <m/>
    <m/>
    <m/>
    <m/>
    <m/>
    <m/>
    <m/>
    <m/>
    <m/>
    <m/>
    <n v="2845920"/>
  </r>
  <r>
    <x v="4"/>
    <s v="DJJ"/>
    <n v="20032"/>
    <s v="PROG"/>
    <s v="PSA"/>
    <x v="9"/>
    <x v="13"/>
    <n v="250"/>
    <s v="JUSTICIA JUVENIL"/>
    <x v="14"/>
    <n v="30"/>
    <x v="60"/>
    <n v="14"/>
    <s v="PSA - SAN FELIPE"/>
    <s v="BANCO DE CREDITO E INVERSIONES"/>
    <n v="15150453"/>
    <m/>
    <n v="1280664"/>
    <m/>
    <m/>
    <m/>
    <m/>
    <m/>
    <m/>
    <m/>
    <m/>
    <m/>
    <m/>
    <n v="1280664"/>
  </r>
  <r>
    <x v="4"/>
    <s v="DJJ"/>
    <n v="20032"/>
    <s v="PROG"/>
    <s v="PLE"/>
    <x v="9"/>
    <x v="13"/>
    <n v="250"/>
    <s v="JUSTICIA JUVENIL"/>
    <x v="16"/>
    <n v="40"/>
    <x v="61"/>
    <n v="12"/>
    <s v="PLE - CALERA PETORCA"/>
    <s v="BANCO DE CREDITO E INVERSIONES"/>
    <n v="15150348"/>
    <n v="5020646"/>
    <m/>
    <m/>
    <m/>
    <m/>
    <m/>
    <m/>
    <m/>
    <m/>
    <m/>
    <m/>
    <m/>
    <n v="5020646"/>
  </r>
  <r>
    <x v="4"/>
    <s v="DJJ"/>
    <n v="20032"/>
    <s v="PROG"/>
    <s v="PLE"/>
    <x v="10"/>
    <x v="14"/>
    <n v="6931"/>
    <s v="JUSTICIA JUVENIL"/>
    <x v="17"/>
    <n v="40"/>
    <x v="62"/>
    <n v="12"/>
    <s v="PLE - PROGRAMA DE LIBERTAD ASISTIDA ESPECIAL SAN ANTONIO"/>
    <s v="BANCO ESTADO"/>
    <n v="36500007464"/>
    <n v="6694195"/>
    <n v="6485002"/>
    <n v="6275808"/>
    <n v="5439034"/>
    <n v="5439034"/>
    <n v="5439034"/>
    <m/>
    <n v="10789076"/>
    <n v="5439034"/>
    <n v="6066614"/>
    <n v="5648227"/>
    <m/>
    <n v="63715058"/>
  </r>
  <r>
    <x v="4"/>
    <s v="DJJ"/>
    <n v="20032"/>
    <s v="PROG"/>
    <s v="MCA"/>
    <x v="10"/>
    <x v="14"/>
    <n v="6931"/>
    <s v="JUSTICIA JUVENIL"/>
    <x v="17"/>
    <n v="40"/>
    <x v="63"/>
    <n v="13"/>
    <s v="MCA - SAN ANTONIO"/>
    <s v="BANCO ESTADO"/>
    <n v="36500007472"/>
    <n v="1526448"/>
    <n v="1308384"/>
    <n v="1199352"/>
    <n v="1199352"/>
    <n v="1308384"/>
    <m/>
    <m/>
    <m/>
    <m/>
    <m/>
    <n v="-26388"/>
    <m/>
    <n v="6515532"/>
  </r>
  <r>
    <x v="4"/>
    <s v="DJJ"/>
    <n v="20032"/>
    <s v="PROG"/>
    <s v="PLA"/>
    <x v="9"/>
    <x v="13"/>
    <n v="250"/>
    <s v="JUSTICIA JUVENIL"/>
    <x v="14"/>
    <n v="21"/>
    <x v="64"/>
    <n v="12"/>
    <s v="PLA - SAN FELIPE"/>
    <s v="BANCO DE CREDITO E INVERSIONES"/>
    <n v="15154581"/>
    <n v="1609608"/>
    <n v="1770569"/>
    <n v="1609608"/>
    <n v="1448647"/>
    <n v="1448647"/>
    <m/>
    <m/>
    <m/>
    <m/>
    <m/>
    <m/>
    <m/>
    <n v="7887079"/>
  </r>
  <r>
    <x v="4"/>
    <s v="DJJ"/>
    <n v="20032"/>
    <s v="PROG"/>
    <s v="PLA"/>
    <x v="9"/>
    <x v="13"/>
    <n v="250"/>
    <s v="JUSTICIA JUVENIL"/>
    <x v="15"/>
    <n v="50"/>
    <x v="65"/>
    <n v="12"/>
    <s v="PLA - QUILLOTA"/>
    <s v="BANCO DE CREDITO E INVERSIONES"/>
    <n v="15154572"/>
    <n v="6438432"/>
    <n v="6599393"/>
    <n v="7243236"/>
    <n v="7082275"/>
    <n v="7082275"/>
    <m/>
    <m/>
    <m/>
    <m/>
    <m/>
    <m/>
    <m/>
    <n v="34445611"/>
  </r>
  <r>
    <x v="4"/>
    <s v="DJJ"/>
    <n v="20032"/>
    <s v="PROG"/>
    <s v="PLA"/>
    <x v="10"/>
    <x v="14"/>
    <n v="6931"/>
    <s v="JUSTICIA JUVENIL"/>
    <x v="17"/>
    <n v="16"/>
    <x v="66"/>
    <n v="12"/>
    <s v="PLA - SAN ANTONIO"/>
    <s v="BANCO ESTADO"/>
    <n v="36500007456"/>
    <n v="1931530"/>
    <n v="2092491"/>
    <n v="2414412"/>
    <n v="1770569"/>
    <n v="1931530"/>
    <m/>
    <m/>
    <m/>
    <m/>
    <n v="160961"/>
    <n v="-218502"/>
    <m/>
    <n v="10082991"/>
  </r>
  <r>
    <x v="4"/>
    <s v="DJJ"/>
    <n v="20032"/>
    <s v="PROG"/>
    <s v="MCA"/>
    <x v="9"/>
    <x v="13"/>
    <n v="250"/>
    <s v="JUSTICIA JUVENIL"/>
    <x v="13"/>
    <n v="60"/>
    <x v="67"/>
    <n v="13"/>
    <s v="MCA - VALPARAISO"/>
    <s v="BANCO DE CREDITO E INVERSIONES"/>
    <n v="15073866"/>
    <n v="4252248"/>
    <n v="4688376"/>
    <n v="4579344"/>
    <n v="5342568"/>
    <n v="5015472"/>
    <m/>
    <m/>
    <m/>
    <m/>
    <m/>
    <m/>
    <m/>
    <n v="23878008"/>
  </r>
  <r>
    <x v="4"/>
    <s v="DJJ"/>
    <n v="20032"/>
    <s v="PROG"/>
    <s v="MCA"/>
    <x v="9"/>
    <x v="13"/>
    <n v="250"/>
    <s v="JUSTICIA JUVENIL"/>
    <x v="15"/>
    <n v="30"/>
    <x v="68"/>
    <n v="13"/>
    <s v="MCA - VILLA ALEMANA"/>
    <s v="BANCO DE CREDITO E INVERSIONES"/>
    <n v="15154548"/>
    <n v="2943864"/>
    <n v="2616768"/>
    <n v="2943864"/>
    <n v="3270960"/>
    <n v="3270960"/>
    <n v="109032"/>
    <m/>
    <m/>
    <m/>
    <n v="218064"/>
    <m/>
    <m/>
    <n v="15373512"/>
  </r>
  <r>
    <x v="4"/>
    <s v="DJJ"/>
    <n v="20032"/>
    <s v="PROG"/>
    <s v="MCA"/>
    <x v="9"/>
    <x v="13"/>
    <n v="250"/>
    <s v="JUSTICIA JUVENIL"/>
    <x v="14"/>
    <n v="14"/>
    <x v="69"/>
    <n v="13"/>
    <s v="MCA - SAN FELIPE"/>
    <s v="BANCO DE CREDITO E INVERSIONES"/>
    <n v="15154556"/>
    <n v="327096"/>
    <n v="218064"/>
    <n v="218064"/>
    <n v="327096"/>
    <n v="327096"/>
    <m/>
    <m/>
    <m/>
    <m/>
    <m/>
    <m/>
    <m/>
    <n v="1417416"/>
  </r>
  <r>
    <x v="4"/>
    <s v="DJJ"/>
    <n v="20032"/>
    <s v="PROG"/>
    <s v="SBC"/>
    <x v="9"/>
    <x v="13"/>
    <n v="250"/>
    <s v="JUSTICIA JUVENIL"/>
    <x v="14"/>
    <n v="45"/>
    <x v="70"/>
    <n v="15"/>
    <s v="SBC - SERVICIO EN BENEFICIO A LA COMUNIDAD"/>
    <s v="BANCO DE CREDITO E INVERSIONES"/>
    <n v="15058352"/>
    <n v="4411176"/>
    <n v="4126584"/>
    <n v="4411176"/>
    <n v="4268880"/>
    <n v="3984288"/>
    <n v="3841992"/>
    <m/>
    <n v="7114800"/>
    <n v="3415104"/>
    <n v="2845920"/>
    <n v="2845920"/>
    <m/>
    <n v="41265840"/>
  </r>
  <r>
    <x v="4"/>
    <s v="DJJ"/>
    <n v="20032"/>
    <s v="PROG"/>
    <s v="ASE"/>
    <x v="3"/>
    <x v="5"/>
    <n v="6979"/>
    <s v="JUSTICIA JUVENIL"/>
    <x v="12"/>
    <n v="50"/>
    <x v="71"/>
    <n v="7"/>
    <s v="ASE - VALPARAISO"/>
    <s v="BANCO SANTANDER-CHILE"/>
    <n v="73546290"/>
    <n v="4724966"/>
    <m/>
    <m/>
    <m/>
    <m/>
    <m/>
    <m/>
    <m/>
    <m/>
    <m/>
    <m/>
    <m/>
    <n v="4724966"/>
  </r>
  <r>
    <x v="4"/>
    <s v="DJJ"/>
    <n v="20032"/>
    <s v="PROG"/>
    <s v="SBC"/>
    <x v="9"/>
    <x v="13"/>
    <n v="250"/>
    <s v="JUSTICIA JUVENIL"/>
    <x v="13"/>
    <n v="50"/>
    <x v="72"/>
    <n v="15"/>
    <s v="SBC - VALPARAISO"/>
    <s v="BANCO DE CREDITO E INVERSIONES"/>
    <n v="15150216"/>
    <n v="2726575"/>
    <n v="1969193"/>
    <m/>
    <n v="3557400"/>
    <m/>
    <m/>
    <m/>
    <m/>
    <m/>
    <m/>
    <m/>
    <m/>
    <n v="8253168"/>
  </r>
  <r>
    <x v="4"/>
    <s v="DJJ"/>
    <n v="20032"/>
    <s v="PROG"/>
    <s v="SBC"/>
    <x v="9"/>
    <x v="13"/>
    <n v="250"/>
    <s v="JUSTICIA JUVENIL"/>
    <x v="12"/>
    <n v="50"/>
    <x v="73"/>
    <n v="15"/>
    <s v="SBC - VIÑA DEL MAR"/>
    <s v="BANCO DE CREDITO E INVERSIONES"/>
    <n v="15150208"/>
    <n v="2065587"/>
    <n v="8179725"/>
    <m/>
    <n v="3130512"/>
    <m/>
    <m/>
    <m/>
    <m/>
    <m/>
    <m/>
    <m/>
    <m/>
    <n v="13375824"/>
  </r>
  <r>
    <x v="4"/>
    <s v="DJJ"/>
    <n v="20032"/>
    <s v="PROG"/>
    <s v="PSA"/>
    <x v="9"/>
    <x v="13"/>
    <n v="250"/>
    <s v="JUSTICIA JUVENIL"/>
    <x v="18"/>
    <n v="35"/>
    <x v="74"/>
    <n v="14"/>
    <s v="PSA - QUILPUE"/>
    <s v="BANCO DE CREDITO E INVERSIONES"/>
    <n v="15150224"/>
    <n v="2134440"/>
    <m/>
    <m/>
    <m/>
    <m/>
    <m/>
    <m/>
    <m/>
    <m/>
    <m/>
    <m/>
    <m/>
    <n v="2134440"/>
  </r>
  <r>
    <x v="4"/>
    <s v="DJJ"/>
    <n v="20032"/>
    <s v="PROG"/>
    <s v="ASR"/>
    <x v="3"/>
    <x v="5"/>
    <n v="6979"/>
    <s v="JUSTICIA JUVENIL"/>
    <x v="12"/>
    <n v="50"/>
    <x v="75"/>
    <n v="11"/>
    <s v="ASR - PIL REGIONAL VALPARAISO"/>
    <s v="BANCO SANTANDER-CHILE"/>
    <n v="73547202"/>
    <n v="2587200"/>
    <m/>
    <m/>
    <m/>
    <n v="9313920"/>
    <n v="2099596"/>
    <n v="2162748"/>
    <n v="2380224"/>
    <n v="2380224"/>
    <n v="2690688"/>
    <n v="2794176"/>
    <m/>
    <n v="26408776"/>
  </r>
  <r>
    <x v="4"/>
    <s v="DJJ"/>
    <n v="20032"/>
    <s v="PROG"/>
    <s v="ALA"/>
    <x v="3"/>
    <x v="5"/>
    <n v="6979"/>
    <s v="JUSTICIA JUVENIL"/>
    <x v="12"/>
    <n v="50"/>
    <x v="76"/>
    <n v="11"/>
    <s v="ALA - PIL REGIONAL VALPARAISO"/>
    <s v="BANCO SANTANDER-CHILE"/>
    <n v="73547202"/>
    <n v="2759249"/>
    <m/>
    <m/>
    <m/>
    <n v="10117246"/>
    <n v="2365070"/>
    <n v="2627856"/>
    <n v="2627856"/>
    <n v="2496463"/>
    <n v="2890642"/>
    <n v="2759249"/>
    <m/>
    <n v="28643631"/>
  </r>
  <r>
    <x v="4"/>
    <s v="DJJ"/>
    <n v="20032"/>
    <s v="PROG"/>
    <s v="PSA"/>
    <x v="10"/>
    <x v="14"/>
    <n v="6931"/>
    <s v="JUSTICIA JUVENIL"/>
    <x v="17"/>
    <n v="20"/>
    <x v="77"/>
    <n v="14"/>
    <s v="PSA - SAN ANTONIO"/>
    <s v="BANCO ESTADO"/>
    <s v="10262568-4"/>
    <n v="1122763"/>
    <n v="1265059"/>
    <n v="1691947"/>
    <n v="1691945"/>
    <n v="2276736"/>
    <n v="2134440"/>
    <m/>
    <n v="3699696"/>
    <n v="1849848"/>
    <n v="1565256"/>
    <n v="1565256"/>
    <m/>
    <n v="18862946"/>
  </r>
  <r>
    <x v="4"/>
    <s v="DJJ"/>
    <n v="20032"/>
    <s v="PROG"/>
    <s v="PSA"/>
    <x v="9"/>
    <x v="13"/>
    <n v="250"/>
    <s v="JUSTICIA JUVENIL"/>
    <x v="13"/>
    <n v="77"/>
    <x v="78"/>
    <n v="14"/>
    <s v="PSA - VALPARAISO"/>
    <s v="BANCO DE CREDITO E INVERSIONES"/>
    <n v="15150313"/>
    <n v="7118753"/>
    <n v="6976457"/>
    <n v="7545641"/>
    <n v="7261047"/>
    <n v="8964648"/>
    <n v="8680056"/>
    <m/>
    <n v="16790928"/>
    <n v="8537760"/>
    <n v="8680056"/>
    <n v="7571044"/>
    <m/>
    <n v="88126390"/>
  </r>
  <r>
    <x v="4"/>
    <s v="DJJ"/>
    <n v="20032"/>
    <s v="PROG"/>
    <s v="PLA"/>
    <x v="9"/>
    <x v="13"/>
    <n v="250"/>
    <s v="JUSTICIA JUVENIL"/>
    <x v="13"/>
    <n v="40"/>
    <x v="79"/>
    <n v="12"/>
    <s v="PLA - VALPARAISO"/>
    <s v="BANCO DE CREDITO E INVERSIONES"/>
    <n v="15150321"/>
    <n v="3505833"/>
    <n v="2701029"/>
    <n v="2701029"/>
    <n v="2379106"/>
    <n v="3702098"/>
    <n v="4506902"/>
    <m/>
    <n v="8169962"/>
    <n v="4345942"/>
    <n v="4345942"/>
    <n v="3863059"/>
    <m/>
    <n v="40220902"/>
  </r>
  <r>
    <x v="4"/>
    <s v="DJJ"/>
    <n v="20032"/>
    <s v="PROG"/>
    <s v="PSA"/>
    <x v="9"/>
    <x v="13"/>
    <n v="250"/>
    <s v="JUSTICIA JUVENIL"/>
    <x v="15"/>
    <n v="55"/>
    <x v="80"/>
    <n v="14"/>
    <s v="PSA - QUILLOTA"/>
    <s v="BANCO DE CREDITO E INVERSIONES"/>
    <n v="15150305"/>
    <n v="7826280"/>
    <n v="6687912"/>
    <n v="5241236"/>
    <n v="4387460"/>
    <n v="4529756"/>
    <n v="4245164"/>
    <m/>
    <n v="7140113"/>
    <n v="5264952"/>
    <n v="5976432"/>
    <n v="6118728"/>
    <m/>
    <n v="57418033"/>
  </r>
  <r>
    <x v="4"/>
    <s v="DJJ"/>
    <n v="20032"/>
    <s v="PROG"/>
    <s v="PLE"/>
    <x v="9"/>
    <x v="13"/>
    <n v="250"/>
    <s v="JUSTICIA JUVENIL"/>
    <x v="15"/>
    <n v="70"/>
    <x v="81"/>
    <n v="12"/>
    <s v="PLE - QUILLOTA"/>
    <s v="BANCO DE CREDITO E INVERSIONES"/>
    <n v="15150259"/>
    <n v="14643552"/>
    <n v="10041293"/>
    <n v="7182314"/>
    <n v="7391507"/>
    <n v="7182314"/>
    <n v="7182314"/>
    <m/>
    <n v="14992208"/>
    <n v="9204518"/>
    <n v="9204518"/>
    <n v="8995325"/>
    <m/>
    <n v="96019863"/>
  </r>
  <r>
    <x v="4"/>
    <s v="DJJ"/>
    <n v="20032"/>
    <s v="PROG"/>
    <s v="PLE"/>
    <x v="9"/>
    <x v="13"/>
    <n v="250"/>
    <s v="JUSTICIA JUVENIL"/>
    <x v="13"/>
    <n v="100"/>
    <x v="82"/>
    <n v="12"/>
    <s v="PLE - VALPARAISO"/>
    <s v="BANCO DE CREDITO E INVERSIONES"/>
    <n v="15150283"/>
    <n v="20919360"/>
    <n v="17363069"/>
    <n v="14504090"/>
    <n v="15550058"/>
    <n v="14085702"/>
    <n v="14504090"/>
    <m/>
    <n v="32991568"/>
    <n v="22174522"/>
    <n v="20919360"/>
    <n v="23011296"/>
    <m/>
    <n v="196023115"/>
  </r>
  <r>
    <x v="4"/>
    <s v="DJJ"/>
    <n v="20032"/>
    <s v="PROG"/>
    <s v="ASE"/>
    <x v="3"/>
    <x v="5"/>
    <n v="6979"/>
    <s v="JUSTICIA JUVENIL"/>
    <x v="12"/>
    <n v="50"/>
    <x v="83"/>
    <n v="7"/>
    <s v="ASE - VALPARAISO"/>
    <s v="BANCO SANTANDER-CHILE"/>
    <n v="84881449"/>
    <n v="7382760"/>
    <n v="3839035"/>
    <n v="4380438"/>
    <n v="6152300"/>
    <n v="6152300"/>
    <n v="6004645"/>
    <n v="6152300"/>
    <n v="5856990"/>
    <n v="7044136"/>
    <n v="6644484"/>
    <n v="6496829"/>
    <m/>
    <n v="66106217"/>
  </r>
  <r>
    <x v="4"/>
    <s v="DJJ"/>
    <n v="20032"/>
    <s v="PROG"/>
    <s v="SBC"/>
    <x v="9"/>
    <x v="13"/>
    <n v="250"/>
    <s v="JUSTICIA JUVENIL"/>
    <x v="13"/>
    <n v="70"/>
    <x v="84"/>
    <n v="15"/>
    <s v="SBC - VALPARAISO"/>
    <s v="BANCO DE CREDITO E INVERSIONES"/>
    <n v="15150330"/>
    <m/>
    <m/>
    <n v="9960720"/>
    <n v="7683984"/>
    <n v="7399392"/>
    <n v="5454680"/>
    <m/>
    <n v="11193952"/>
    <n v="5739272"/>
    <n v="5596976"/>
    <n v="5027792"/>
    <m/>
    <n v="58056768"/>
  </r>
  <r>
    <x v="4"/>
    <s v="DJJ"/>
    <n v="20032"/>
    <s v="PROG"/>
    <s v="PLA"/>
    <x v="9"/>
    <x v="13"/>
    <n v="250"/>
    <s v="JUSTICIA JUVENIL"/>
    <x v="15"/>
    <n v="50"/>
    <x v="85"/>
    <n v="12"/>
    <s v="PLA - QUILLOTA"/>
    <s v="BANCO DE CREDITO E INVERSIONES"/>
    <n v="15150291"/>
    <m/>
    <m/>
    <m/>
    <m/>
    <n v="8048040"/>
    <n v="8048040"/>
    <m/>
    <n v="11802439"/>
    <n v="6223818"/>
    <n v="5419014"/>
    <n v="4936131"/>
    <m/>
    <n v="44477482"/>
  </r>
  <r>
    <x v="4"/>
    <s v="DJJ"/>
    <n v="20032"/>
    <s v="PROG"/>
    <s v="MCA"/>
    <x v="9"/>
    <x v="13"/>
    <n v="250"/>
    <s v="JUSTICIA JUVENIL"/>
    <x v="15"/>
    <n v="40"/>
    <x v="86"/>
    <n v="13"/>
    <s v="MCA - QUILLOTA"/>
    <s v="BANCO DE CREDITO E INVERSIONES"/>
    <n v="15150453"/>
    <m/>
    <m/>
    <m/>
    <m/>
    <n v="4361280"/>
    <n v="3707088"/>
    <m/>
    <n v="5851384"/>
    <n v="2653112"/>
    <n v="2435048"/>
    <n v="1998920"/>
    <m/>
    <n v="21006832"/>
  </r>
  <r>
    <x v="4"/>
    <s v="DJJ"/>
    <n v="20032"/>
    <s v="PROG"/>
    <s v="MCA"/>
    <x v="9"/>
    <x v="13"/>
    <n v="250"/>
    <s v="JUSTICIA JUVENIL"/>
    <x v="13"/>
    <n v="60"/>
    <x v="87"/>
    <n v="13"/>
    <s v="MCA - VALPARAISO"/>
    <s v="BANCO DE CREDITO E INVERSIONES"/>
    <n v="15154564"/>
    <m/>
    <m/>
    <m/>
    <m/>
    <n v="6541920"/>
    <n v="5233536"/>
    <m/>
    <n v="9485784"/>
    <n v="5451600"/>
    <n v="5015472"/>
    <n v="5015472"/>
    <m/>
    <n v="36743784"/>
  </r>
  <r>
    <x v="4"/>
    <s v="DJJ"/>
    <n v="20032"/>
    <s v="PROG"/>
    <s v="PLA"/>
    <x v="10"/>
    <x v="15"/>
    <n v="6931"/>
    <s v="JUSTICIA JUVENIL"/>
    <x v="17"/>
    <n v="16"/>
    <x v="88"/>
    <n v="12"/>
    <s v="PLA - SAN ANTONIO"/>
    <s v="BANCO ESTADO"/>
    <n v="36500007456"/>
    <m/>
    <m/>
    <m/>
    <m/>
    <n v="2575373"/>
    <n v="1609608"/>
    <m/>
    <n v="1933130"/>
    <n v="1663262"/>
    <n v="1180379"/>
    <n v="1019418"/>
    <m/>
    <n v="9981170"/>
  </r>
  <r>
    <x v="4"/>
    <s v="DJJ"/>
    <n v="20032"/>
    <s v="PROG"/>
    <s v="MCA"/>
    <x v="10"/>
    <x v="15"/>
    <n v="6931"/>
    <s v="JUSTICIA JUVENIL"/>
    <x v="17"/>
    <n v="25"/>
    <x v="89"/>
    <n v="13"/>
    <s v="MCA - SAN ANTONIO"/>
    <s v="BANCO ESTADO"/>
    <n v="36500007472"/>
    <m/>
    <m/>
    <m/>
    <m/>
    <n v="2725800"/>
    <n v="1199352"/>
    <m/>
    <n v="1635480"/>
    <n v="2362360"/>
    <n v="1399244"/>
    <n v="1508276"/>
    <m/>
    <n v="10830512"/>
  </r>
  <r>
    <x v="4"/>
    <s v="DJJ"/>
    <n v="20032"/>
    <s v="PROG"/>
    <s v="PMM"/>
    <x v="9"/>
    <x v="16"/>
    <n v="250"/>
    <s v="JUSTICIA JUVENIL"/>
    <x v="15"/>
    <n v="20"/>
    <x v="90"/>
    <n v="0"/>
    <s v="PMM - QUILLOTA"/>
    <s v="BANCO DE CREDITO E INVERSIONES"/>
    <n v="15150216"/>
    <m/>
    <m/>
    <m/>
    <m/>
    <m/>
    <m/>
    <m/>
    <m/>
    <m/>
    <m/>
    <n v="4878720"/>
    <m/>
    <n v="4878720"/>
  </r>
  <r>
    <x v="4"/>
    <s v="DJJ"/>
    <n v="20032"/>
    <s v="PROG"/>
    <s v="PMM"/>
    <x v="9"/>
    <x v="16"/>
    <n v="250"/>
    <s v="JUSTICIA JUVENIL"/>
    <x v="14"/>
    <n v="20"/>
    <x v="91"/>
    <n v="0"/>
    <s v="PMM - SAN FELIPE"/>
    <s v="BANCO DE CREDITO E INVERSIONES"/>
    <n v="15150208"/>
    <m/>
    <m/>
    <m/>
    <m/>
    <m/>
    <m/>
    <m/>
    <m/>
    <m/>
    <m/>
    <n v="4878720"/>
    <m/>
    <n v="4878720"/>
  </r>
  <r>
    <x v="5"/>
    <s v="DJJ"/>
    <n v="20032"/>
    <s v="PROG"/>
    <s v="ASR"/>
    <x v="11"/>
    <x v="17"/>
    <n v="7091"/>
    <s v="JUSTICIA JUVENIL"/>
    <x v="19"/>
    <n v="40"/>
    <x v="92"/>
    <n v="11"/>
    <s v="ASR - UN CAMINO DE ESPERANZAS EN LOS JOVENES DEL CIP-CRC GRANEROS"/>
    <s v="BANCO ESTADO"/>
    <n v="37909027307"/>
    <m/>
    <n v="1448832"/>
    <n v="931392"/>
    <n v="1034880"/>
    <m/>
    <m/>
    <n v="5484864"/>
    <m/>
    <n v="1759296"/>
    <m/>
    <m/>
    <m/>
    <n v="10659264"/>
  </r>
  <r>
    <x v="5"/>
    <s v="DJJ"/>
    <n v="20032"/>
    <s v="PROG"/>
    <s v="PSA"/>
    <x v="0"/>
    <x v="0"/>
    <n v="6570"/>
    <s v="JUSTICIA JUVENIL"/>
    <x v="20"/>
    <n v="30"/>
    <x v="93"/>
    <n v="14"/>
    <s v="PSA - COLCHAGUA"/>
    <s v="BANCO DE CREDITO E INVERSIONES"/>
    <n v="10651233"/>
    <m/>
    <m/>
    <n v="530992"/>
    <m/>
    <m/>
    <m/>
    <m/>
    <m/>
    <m/>
    <m/>
    <m/>
    <m/>
    <n v="530992"/>
  </r>
  <r>
    <x v="5"/>
    <s v="DJJ"/>
    <n v="20032"/>
    <s v="PROG"/>
    <s v="ASR"/>
    <x v="0"/>
    <x v="0"/>
    <n v="6570"/>
    <s v="JUSTICIA JUVENIL"/>
    <x v="20"/>
    <n v="35"/>
    <x v="94"/>
    <n v="11"/>
    <s v="ASR - PIL OHIGGINS"/>
    <s v="BANCO DE CREDITO E INVERSIONES"/>
    <n v="10669396"/>
    <n v="1448832"/>
    <n v="1448832"/>
    <n v="1241856"/>
    <n v="1552320"/>
    <n v="1552320"/>
    <n v="1552320"/>
    <n v="1552320"/>
    <n v="1655808"/>
    <n v="1655808"/>
    <m/>
    <n v="3311616"/>
    <m/>
    <n v="16972032"/>
  </r>
  <r>
    <x v="5"/>
    <s v="DJJ"/>
    <n v="20032"/>
    <s v="PROG"/>
    <s v="ALA"/>
    <x v="0"/>
    <x v="0"/>
    <n v="6570"/>
    <s v="JUSTICIA JUVENIL"/>
    <x v="20"/>
    <n v="35"/>
    <x v="95"/>
    <n v="11"/>
    <s v="ALA - PIL OHIGGINS"/>
    <s v="BANCO DE CREDITO E INVERSIONES"/>
    <n v="10669396"/>
    <n v="1708106"/>
    <n v="1839499"/>
    <n v="1576714"/>
    <n v="1970892"/>
    <n v="1576714"/>
    <n v="1839499"/>
    <n v="1970892"/>
    <n v="2102285"/>
    <n v="2102285"/>
    <n v="1970892"/>
    <n v="1839499"/>
    <m/>
    <n v="20497277"/>
  </r>
  <r>
    <x v="5"/>
    <s v="DJJ"/>
    <n v="20032"/>
    <s v="PROG"/>
    <s v="MCA"/>
    <x v="12"/>
    <x v="18"/>
    <n v="3842"/>
    <s v="JUSTICIA JUVENIL"/>
    <x v="21"/>
    <n v="19"/>
    <x v="96"/>
    <n v="13"/>
    <s v="MCA - HERNAN EMERES YEVENES"/>
    <s v="BANCO SCOTIABANK"/>
    <n v="970291792"/>
    <m/>
    <m/>
    <m/>
    <m/>
    <m/>
    <m/>
    <n v="218064"/>
    <m/>
    <m/>
    <m/>
    <m/>
    <m/>
    <n v="218064"/>
  </r>
  <r>
    <x v="5"/>
    <s v="DJJ"/>
    <n v="20032"/>
    <s v="PROG"/>
    <s v="MCA"/>
    <x v="0"/>
    <x v="0"/>
    <n v="6570"/>
    <s v="JUSTICIA JUVENIL"/>
    <x v="20"/>
    <n v="64"/>
    <x v="97"/>
    <n v="13"/>
    <s v="MCA - CACHAPOAL"/>
    <s v="BANCO DE CREDITO E INVERSIONES"/>
    <n v="10676163"/>
    <n v="4361280"/>
    <n v="3925152"/>
    <n v="3925152"/>
    <m/>
    <n v="8940624"/>
    <m/>
    <m/>
    <m/>
    <m/>
    <m/>
    <m/>
    <m/>
    <n v="21152208"/>
  </r>
  <r>
    <x v="5"/>
    <s v="DJJ"/>
    <n v="20032"/>
    <s v="PROG"/>
    <s v="PLA"/>
    <x v="0"/>
    <x v="0"/>
    <n v="6570"/>
    <s v="JUSTICIA JUVENIL"/>
    <x v="20"/>
    <n v="35"/>
    <x v="98"/>
    <n v="12"/>
    <s v="PLA - CACHAPOAL"/>
    <s v="BANCO DE CREDITO E INVERSIONES"/>
    <n v="10676074"/>
    <n v="4024020"/>
    <n v="4184981"/>
    <n v="3863059"/>
    <m/>
    <n v="7887079"/>
    <m/>
    <m/>
    <m/>
    <m/>
    <m/>
    <m/>
    <m/>
    <n v="19959139"/>
  </r>
  <r>
    <x v="5"/>
    <s v="DJJ"/>
    <n v="20032"/>
    <s v="PROG"/>
    <s v="ASE"/>
    <x v="0"/>
    <x v="3"/>
    <n v="6570"/>
    <s v="JUSTICIA JUVENIL"/>
    <x v="20"/>
    <n v="40"/>
    <x v="99"/>
    <n v="7"/>
    <s v="ASE - CACHAPOAL"/>
    <s v="BANCO DE CREDITO E INVERSIONES"/>
    <n v="10676244"/>
    <m/>
    <n v="4577311"/>
    <m/>
    <m/>
    <m/>
    <m/>
    <m/>
    <m/>
    <m/>
    <m/>
    <m/>
    <m/>
    <n v="4577311"/>
  </r>
  <r>
    <x v="5"/>
    <s v="DJJ"/>
    <n v="20032"/>
    <s v="PROG"/>
    <s v="ASE"/>
    <x v="12"/>
    <x v="18"/>
    <n v="3842"/>
    <s v="JUSTICIA JUVENIL"/>
    <x v="21"/>
    <n v="20"/>
    <x v="100"/>
    <n v="7"/>
    <s v="ASE - HERNAN EMERES YEVENES"/>
    <s v="BANCO SCOTIABANK"/>
    <n v="970721134"/>
    <m/>
    <n v="2953104"/>
    <n v="2805449"/>
    <m/>
    <m/>
    <m/>
    <m/>
    <m/>
    <m/>
    <m/>
    <m/>
    <m/>
    <n v="5758553"/>
  </r>
  <r>
    <x v="5"/>
    <s v="DJJ"/>
    <n v="20032"/>
    <s v="PROG"/>
    <s v="PMM"/>
    <x v="12"/>
    <x v="18"/>
    <n v="3842"/>
    <s v="JUSTICIA JUVENIL"/>
    <x v="21"/>
    <n v="90"/>
    <x v="101"/>
    <n v="0"/>
    <s v="PMM - PROGRAMA MULTIMODAL HERNAN EMERES YEVENES"/>
    <s v="BANCO SCOTIABANK"/>
    <n v="970328858"/>
    <n v="7319136"/>
    <n v="10733184"/>
    <n v="9594816"/>
    <n v="8944320"/>
    <n v="10082688"/>
    <n v="9757440"/>
    <n v="308986"/>
    <n v="8960582"/>
    <m/>
    <n v="10245312"/>
    <m/>
    <m/>
    <n v="75946464"/>
  </r>
  <r>
    <x v="5"/>
    <s v="DJJ"/>
    <n v="20032"/>
    <s v="PROG"/>
    <s v="PLE"/>
    <x v="0"/>
    <x v="3"/>
    <n v="6570"/>
    <s v="JUSTICIA JUVENIL"/>
    <x v="20"/>
    <n v="90"/>
    <x v="102"/>
    <n v="12"/>
    <s v="PLE - O HIGGINS"/>
    <s v="BANCO DE CREDITO E INVERSIONES"/>
    <n v="10704124"/>
    <n v="12134587"/>
    <n v="12762168"/>
    <n v="12552974"/>
    <n v="14644910"/>
    <n v="16735488"/>
    <n v="15480326"/>
    <n v="16107907"/>
    <n v="15480326"/>
    <n v="15480326"/>
    <n v="69731"/>
    <n v="30890922"/>
    <m/>
    <n v="162339665"/>
  </r>
  <r>
    <x v="5"/>
    <s v="DJJ"/>
    <n v="20032"/>
    <s v="PROG"/>
    <s v="PSA"/>
    <x v="0"/>
    <x v="3"/>
    <n v="6570"/>
    <s v="JUSTICIA JUVENIL"/>
    <x v="20"/>
    <n v="38"/>
    <x v="103"/>
    <n v="14"/>
    <s v="PSA - CACHAPOAL"/>
    <s v="BANCO DE CREDITO E INVERSIONES"/>
    <n v="10704132"/>
    <n v="1293703"/>
    <n v="1435999"/>
    <n v="1293703"/>
    <n v="1435997"/>
    <n v="2276736"/>
    <n v="2561328"/>
    <n v="2134440"/>
    <n v="1992144"/>
    <n v="2134440"/>
    <n v="18973"/>
    <n v="3396131"/>
    <m/>
    <n v="19973594"/>
  </r>
  <r>
    <x v="5"/>
    <s v="DJJ"/>
    <n v="20032"/>
    <s v="PROG"/>
    <s v="SBC"/>
    <x v="0"/>
    <x v="3"/>
    <n v="6570"/>
    <s v="JUSTICIA JUVENIL"/>
    <x v="20"/>
    <n v="30"/>
    <x v="104"/>
    <n v="15"/>
    <s v="SBC - CACHAPOAL"/>
    <s v="BANCO DE CREDITO E INVERSIONES"/>
    <n v="10704141"/>
    <n v="190036"/>
    <n v="474628"/>
    <n v="332332"/>
    <n v="616924"/>
    <n v="1280664"/>
    <n v="1280664"/>
    <n v="1280664"/>
    <n v="1138368"/>
    <n v="1422960"/>
    <m/>
    <n v="2845920"/>
    <m/>
    <n v="10863160"/>
  </r>
  <r>
    <x v="5"/>
    <s v="DJJ"/>
    <n v="20032"/>
    <s v="PROG"/>
    <s v="ASE"/>
    <x v="0"/>
    <x v="0"/>
    <n v="6570"/>
    <s v="JUSTICIA JUVENIL"/>
    <x v="20"/>
    <n v="40"/>
    <x v="105"/>
    <n v="7"/>
    <s v="ASE - CACHAPOAL"/>
    <s v="BANCO DE CREDITO E INVERSIONES"/>
    <n v="10705163"/>
    <n v="5906208"/>
    <n v="3839035"/>
    <n v="3149978"/>
    <n v="3740598"/>
    <n v="3592943"/>
    <n v="3740598"/>
    <n v="4478874"/>
    <n v="4331219"/>
    <n v="5463242"/>
    <n v="5463242"/>
    <n v="4724966"/>
    <m/>
    <n v="48430903"/>
  </r>
  <r>
    <x v="5"/>
    <s v="DJJ"/>
    <n v="20032"/>
    <s v="PROG"/>
    <s v="ASE"/>
    <x v="5"/>
    <x v="7"/>
    <n v="7473"/>
    <s v="JUSTICIA JUVENIL"/>
    <x v="19"/>
    <n v="25"/>
    <x v="106"/>
    <n v="7"/>
    <s v="ASE - CIP CRC CRESERES GRANEROS"/>
    <s v="BANCO SANTANDER-CHILE"/>
    <n v="85660861"/>
    <m/>
    <m/>
    <n v="3691380"/>
    <n v="2805449"/>
    <n v="1156632"/>
    <n v="1747253"/>
    <m/>
    <n v="5561679"/>
    <n v="3076150"/>
    <n v="3076150"/>
    <n v="3691380"/>
    <m/>
    <n v="24806073"/>
  </r>
  <r>
    <x v="5"/>
    <s v="DJJ"/>
    <n v="20032"/>
    <s v="PROG"/>
    <s v="ASE"/>
    <x v="5"/>
    <x v="7"/>
    <n v="7473"/>
    <s v="JUSTICIA JUVENIL"/>
    <x v="21"/>
    <n v="25"/>
    <x v="107"/>
    <n v="7"/>
    <s v="ASE - CRESERES SAN FERNANDO"/>
    <s v="BANCO SANTANDER-CHILE"/>
    <n v="85650530"/>
    <m/>
    <m/>
    <m/>
    <n v="6496829"/>
    <n v="1894908"/>
    <n v="2042564"/>
    <m/>
    <n v="3346852"/>
    <n v="1451943"/>
    <n v="1747253"/>
    <n v="2657794"/>
    <m/>
    <n v="19638143"/>
  </r>
  <r>
    <x v="5"/>
    <s v="DJJ"/>
    <n v="20032"/>
    <s v="PROG"/>
    <s v="PLA"/>
    <x v="0"/>
    <x v="3"/>
    <n v="6570"/>
    <s v="JUSTICIA JUVENIL"/>
    <x v="20"/>
    <n v="43"/>
    <x v="108"/>
    <n v="12"/>
    <s v="PLA - CACHAPOAL"/>
    <s v="BANCO DE CREDITO E INVERSIONES"/>
    <n v="10705228"/>
    <m/>
    <m/>
    <m/>
    <m/>
    <n v="6921314"/>
    <n v="3702098"/>
    <n v="2870468"/>
    <n v="2226625"/>
    <n v="2548546"/>
    <n v="2387585"/>
    <n v="2065664"/>
    <m/>
    <n v="22722300"/>
  </r>
  <r>
    <x v="5"/>
    <s v="DJJ"/>
    <n v="20032"/>
    <s v="PROG"/>
    <s v="MCA"/>
    <x v="0"/>
    <x v="3"/>
    <n v="6570"/>
    <s v="JUSTICIA JUVENIL"/>
    <x v="20"/>
    <n v="47"/>
    <x v="109"/>
    <n v="13"/>
    <s v="MCA - CACHAPOAL"/>
    <s v="BANCO DE CREDITO E INVERSIONES"/>
    <n v="10705236"/>
    <m/>
    <m/>
    <m/>
    <m/>
    <n v="5124504"/>
    <n v="4361280"/>
    <n v="4052356"/>
    <n v="3725260"/>
    <n v="4161388"/>
    <n v="4270420"/>
    <n v="4270420"/>
    <m/>
    <n v="29965628"/>
  </r>
  <r>
    <x v="5"/>
    <s v="DJJ"/>
    <n v="20032"/>
    <s v="PROG"/>
    <s v="PMM"/>
    <x v="12"/>
    <x v="18"/>
    <n v="3842"/>
    <s v="JUSTICIA JUVENIL"/>
    <x v="21"/>
    <n v="80"/>
    <x v="110"/>
    <n v="0"/>
    <s v="PMM - HERNAN EMERES YEVENES"/>
    <s v="BANCO SCOTIABANK"/>
    <n v="970291792"/>
    <m/>
    <m/>
    <m/>
    <m/>
    <m/>
    <m/>
    <m/>
    <m/>
    <n v="13009920"/>
    <n v="7914368"/>
    <n v="17509184"/>
    <m/>
    <n v="38433472"/>
  </r>
  <r>
    <x v="5"/>
    <s v="DJJ"/>
    <n v="20032"/>
    <s v="PROG"/>
    <s v="PLA"/>
    <x v="0"/>
    <x v="0"/>
    <n v="6570"/>
    <s v="JUSTICIA JUVENIL"/>
    <x v="21"/>
    <n v="28"/>
    <x v="111"/>
    <m/>
    <s v="PLA - LIBERTAD ASISTIDA CACHAPOAL"/>
    <m/>
    <m/>
    <m/>
    <m/>
    <m/>
    <m/>
    <m/>
    <m/>
    <m/>
    <m/>
    <m/>
    <n v="3219216"/>
    <m/>
    <m/>
    <n v="3219216"/>
  </r>
  <r>
    <x v="5"/>
    <s v="DJJ"/>
    <n v="20032"/>
    <s v="PROG"/>
    <s v="PLE"/>
    <x v="0"/>
    <x v="0"/>
    <n v="6570"/>
    <s v="JUSTICIA JUVENIL"/>
    <x v="20"/>
    <n v="60"/>
    <x v="112"/>
    <n v="12"/>
    <s v="PLE - RANCAGUA ORIENTE"/>
    <m/>
    <m/>
    <m/>
    <m/>
    <m/>
    <m/>
    <m/>
    <m/>
    <m/>
    <m/>
    <m/>
    <n v="3974678"/>
    <m/>
    <m/>
    <n v="3974678"/>
  </r>
  <r>
    <x v="5"/>
    <s v="DJJ"/>
    <n v="20032"/>
    <s v="PROG"/>
    <s v="PLE"/>
    <x v="0"/>
    <x v="3"/>
    <n v="6570"/>
    <s v="JUSTICIA JUVENIL"/>
    <x v="20"/>
    <n v="80"/>
    <x v="113"/>
    <n v="12"/>
    <s v="PLE - O´HIGGINS"/>
    <s v="BANCO DE CREDITO E INVERSIONES"/>
    <n v="10705309"/>
    <m/>
    <m/>
    <m/>
    <m/>
    <m/>
    <m/>
    <m/>
    <m/>
    <m/>
    <m/>
    <n v="16735488"/>
    <m/>
    <n v="16735488"/>
  </r>
  <r>
    <x v="5"/>
    <s v="DJJ"/>
    <n v="20032"/>
    <s v="PROG"/>
    <s v="PMM"/>
    <x v="0"/>
    <x v="3"/>
    <n v="6570"/>
    <s v="JUSTICIA JUVENIL"/>
    <x v="20"/>
    <n v="40"/>
    <x v="114"/>
    <n v="0"/>
    <s v="PMM - RANCAGUA"/>
    <s v="BANCO DE CREDITO E INVERSIONES"/>
    <n v="10705295"/>
    <m/>
    <m/>
    <m/>
    <m/>
    <m/>
    <m/>
    <m/>
    <m/>
    <m/>
    <m/>
    <n v="8781696"/>
    <m/>
    <n v="8781696"/>
  </r>
  <r>
    <x v="6"/>
    <s v="DJJ"/>
    <n v="20032"/>
    <s v="PROG"/>
    <s v="ASR"/>
    <x v="13"/>
    <x v="19"/>
    <n v="6926"/>
    <s v="JUSTICIA JUVENIL"/>
    <x v="22"/>
    <n v="25"/>
    <x v="115"/>
    <n v="11"/>
    <s v="ASR - PROGRAMA DE INTERMEDIACION LABORAL"/>
    <s v="BANCO SANTANDER-CHILE"/>
    <n v="69745253"/>
    <n v="498782"/>
    <n v="1241856"/>
    <n v="1448832"/>
    <n v="1655808"/>
    <n v="1552320"/>
    <n v="1148152"/>
    <m/>
    <n v="2483712"/>
    <n v="1448832"/>
    <n v="1519420"/>
    <n v="1448832"/>
    <m/>
    <n v="14446546"/>
  </r>
  <r>
    <x v="6"/>
    <s v="DJJ"/>
    <n v="20032"/>
    <s v="PROG"/>
    <s v="ALA"/>
    <x v="13"/>
    <x v="19"/>
    <n v="6926"/>
    <s v="JUSTICIA JUVENIL"/>
    <x v="22"/>
    <n v="25"/>
    <x v="116"/>
    <n v="11"/>
    <s v="ALA - PROGRAMA DE INTERMEDIACION LABORAL"/>
    <s v="BANCO SANTANDER-CHILE"/>
    <n v="69745253"/>
    <n v="788357"/>
    <n v="919750"/>
    <n v="656964"/>
    <n v="525571"/>
    <n v="788357"/>
    <n v="525571"/>
    <m/>
    <n v="2102285"/>
    <n v="788357"/>
    <n v="525571"/>
    <n v="1313928"/>
    <m/>
    <n v="8934711"/>
  </r>
  <r>
    <x v="6"/>
    <s v="DJJ"/>
    <n v="20032"/>
    <s v="PROG"/>
    <s v="MCA"/>
    <x v="13"/>
    <x v="20"/>
    <n v="6926"/>
    <s v="JUSTICIA JUVENIL"/>
    <x v="22"/>
    <n v="50"/>
    <x v="117"/>
    <n v="13"/>
    <s v="MCA - MAULE NORTE"/>
    <s v="BANCO SANTANDER-CHILE"/>
    <n v="6930816"/>
    <m/>
    <n v="218064"/>
    <m/>
    <m/>
    <m/>
    <m/>
    <m/>
    <m/>
    <m/>
    <m/>
    <m/>
    <m/>
    <n v="218064"/>
  </r>
  <r>
    <x v="6"/>
    <s v="DJJ"/>
    <n v="20032"/>
    <s v="PROG"/>
    <s v="ASE"/>
    <x v="0"/>
    <x v="0"/>
    <n v="6570"/>
    <s v="JUSTICIA JUVENIL"/>
    <x v="23"/>
    <n v="25"/>
    <x v="118"/>
    <n v="7"/>
    <s v="ASE - LINARES"/>
    <s v="BANCO DE CREDITO E INVERSIONES"/>
    <n v="10676236"/>
    <m/>
    <n v="2510138"/>
    <n v="5758553"/>
    <m/>
    <m/>
    <m/>
    <n v="1328897"/>
    <m/>
    <m/>
    <m/>
    <m/>
    <m/>
    <n v="9597588"/>
  </r>
  <r>
    <x v="6"/>
    <s v="DJJ"/>
    <n v="20032"/>
    <s v="PROG"/>
    <s v="ASE"/>
    <x v="1"/>
    <x v="1"/>
    <n v="6915"/>
    <s v="JUSTICIA JUVENIL"/>
    <x v="22"/>
    <n v="65"/>
    <x v="119"/>
    <n v="7"/>
    <s v="ASE - CIP CRC TALCA"/>
    <s v="BANCO ESTADO"/>
    <n v="5913284"/>
    <m/>
    <n v="4724966"/>
    <n v="4429656"/>
    <m/>
    <m/>
    <m/>
    <m/>
    <m/>
    <m/>
    <m/>
    <m/>
    <m/>
    <n v="9154622"/>
  </r>
  <r>
    <x v="6"/>
    <s v="DJJ"/>
    <n v="20032"/>
    <s v="PROG"/>
    <s v="ASE"/>
    <x v="1"/>
    <x v="1"/>
    <n v="6915"/>
    <s v="JUSTICIA JUVENIL"/>
    <x v="24"/>
    <n v="25"/>
    <x v="120"/>
    <n v="7"/>
    <s v="ASE - CURICO"/>
    <s v="BANCO ESTADO"/>
    <n v="23900311524"/>
    <m/>
    <n v="1328897"/>
    <n v="2214828"/>
    <m/>
    <m/>
    <m/>
    <n v="738276"/>
    <m/>
    <m/>
    <m/>
    <m/>
    <m/>
    <n v="4282001"/>
  </r>
  <r>
    <x v="6"/>
    <s v="DJJ"/>
    <n v="20032"/>
    <s v="PROG"/>
    <s v="ASE"/>
    <x v="1"/>
    <x v="1"/>
    <n v="6915"/>
    <s v="JUSTICIA JUVENIL"/>
    <x v="22"/>
    <n v="30"/>
    <x v="121"/>
    <n v="7"/>
    <s v="ASE - MEDIO LIBRE TALCA"/>
    <s v="BANCO ESTADO"/>
    <n v="23900114222"/>
    <m/>
    <n v="3839035"/>
    <n v="3691380"/>
    <m/>
    <m/>
    <m/>
    <m/>
    <m/>
    <m/>
    <m/>
    <m/>
    <m/>
    <n v="7530415"/>
  </r>
  <r>
    <x v="6"/>
    <s v="DJJ"/>
    <n v="20032"/>
    <s v="PROG"/>
    <s v="PMM"/>
    <x v="14"/>
    <x v="21"/>
    <n v="6866"/>
    <s v="JUSTICIA JUVENIL"/>
    <x v="22"/>
    <n v="100"/>
    <x v="122"/>
    <n v="0"/>
    <s v="PMM - LLEQUEN MAULE"/>
    <s v="BANCO DE CREDITO E INVERSIONES"/>
    <n v="67088864"/>
    <n v="5927913"/>
    <n v="7480704"/>
    <n v="6830208"/>
    <n v="7805952"/>
    <n v="7805952"/>
    <n v="7805952"/>
    <n v="113837"/>
    <n v="12928608"/>
    <n v="6017088"/>
    <m/>
    <n v="130099"/>
    <m/>
    <n v="62846313"/>
  </r>
  <r>
    <x v="6"/>
    <s v="DJJ"/>
    <n v="20032"/>
    <s v="PROG"/>
    <s v="PMM"/>
    <x v="1"/>
    <x v="1"/>
    <n v="6915"/>
    <s v="JUSTICIA JUVENIL"/>
    <x v="24"/>
    <n v="65"/>
    <x v="123"/>
    <n v="0"/>
    <s v="PMM - BALDOMERO LILLO"/>
    <s v="BANCO SCOTIABANK"/>
    <n v="20030399"/>
    <n v="7788647"/>
    <n v="9432192"/>
    <n v="8781696"/>
    <n v="9269568"/>
    <n v="9432192"/>
    <n v="9432192"/>
    <m/>
    <n v="17075520"/>
    <n v="8781696"/>
    <m/>
    <m/>
    <m/>
    <n v="79993703"/>
  </r>
  <r>
    <x v="6"/>
    <s v="DJJ"/>
    <n v="20032"/>
    <s v="PROG"/>
    <s v="PMM"/>
    <x v="0"/>
    <x v="0"/>
    <n v="6570"/>
    <s v="JUSTICIA JUVENIL"/>
    <x v="25"/>
    <n v="20"/>
    <x v="124"/>
    <n v="0"/>
    <s v="PMM - PROGRAMA MULTIMODAL CAUQUENES"/>
    <s v="BANCO DE CREDITO E INVERSIONES"/>
    <n v="10692096"/>
    <n v="3306546"/>
    <n v="4171306"/>
    <n v="5283654"/>
    <n v="4545341"/>
    <n v="4533957"/>
    <n v="4800660"/>
    <n v="177802"/>
    <n v="9097941"/>
    <n v="5600770"/>
    <m/>
    <m/>
    <m/>
    <n v="41517977"/>
  </r>
  <r>
    <x v="6"/>
    <s v="DJJ"/>
    <n v="20032"/>
    <s v="PROG"/>
    <s v="PMM"/>
    <x v="0"/>
    <x v="0"/>
    <n v="6570"/>
    <s v="JUSTICIA JUVENIL"/>
    <x v="23"/>
    <n v="120"/>
    <x v="125"/>
    <n v="0"/>
    <s v="PMM - PROGRAMA MULTIMODAL LINARES"/>
    <s v="BANCO DE CREDITO E INVERSIONES"/>
    <n v="10685022"/>
    <n v="9975680"/>
    <n v="13823040"/>
    <n v="12684672"/>
    <n v="12034176"/>
    <n v="12196800"/>
    <n v="12034176"/>
    <n v="439085"/>
    <n v="25906003"/>
    <n v="13172544"/>
    <m/>
    <m/>
    <m/>
    <n v="112266176"/>
  </r>
  <r>
    <x v="6"/>
    <s v="DJJ"/>
    <n v="20032"/>
    <s v="PROG"/>
    <s v="PLE"/>
    <x v="13"/>
    <x v="20"/>
    <n v="6926"/>
    <s v="JUSTICIA JUVENIL"/>
    <x v="22"/>
    <n v="80"/>
    <x v="126"/>
    <n v="12"/>
    <s v="PLE - PROGRAMA LIBERTAD ASISTIDA ESPECIAL TALCA"/>
    <s v="BANCO SANTANDER-CHILE"/>
    <n v="71994490"/>
    <n v="5538277"/>
    <n v="12342422"/>
    <n v="12760810"/>
    <n v="12551616"/>
    <n v="12342422"/>
    <n v="12551616"/>
    <m/>
    <n v="27032598"/>
    <n v="14015971"/>
    <m/>
    <m/>
    <m/>
    <n v="109135732"/>
  </r>
  <r>
    <x v="6"/>
    <s v="DJJ"/>
    <n v="20032"/>
    <s v="PROG"/>
    <s v="ASE"/>
    <x v="1"/>
    <x v="2"/>
    <n v="6915"/>
    <s v="JUSTICIA JUVENIL"/>
    <x v="22"/>
    <n v="40"/>
    <x v="127"/>
    <n v="7"/>
    <s v="ASE - CIP CRC TALCA"/>
    <s v="BANCO ESTADO"/>
    <n v="8500100"/>
    <m/>
    <m/>
    <n v="6792139"/>
    <n v="2953104"/>
    <m/>
    <n v="6644484"/>
    <n v="4577311"/>
    <n v="3543725"/>
    <n v="3839035"/>
    <n v="4134346"/>
    <n v="3839035"/>
    <m/>
    <n v="36323179"/>
  </r>
  <r>
    <x v="6"/>
    <s v="DJJ"/>
    <n v="20032"/>
    <s v="PROG"/>
    <s v="ASE"/>
    <x v="1"/>
    <x v="2"/>
    <n v="6915"/>
    <s v="JUSTICIA JUVENIL"/>
    <x v="22"/>
    <n v="30"/>
    <x v="128"/>
    <n v="7"/>
    <s v="ASE - MEDIO LIBRE TALCA"/>
    <s v="BANCO SCOTIABANK"/>
    <n v="20030380"/>
    <m/>
    <m/>
    <n v="6792139"/>
    <n v="3396070"/>
    <n v="3248414"/>
    <n v="3396070"/>
    <n v="3543725"/>
    <n v="3543725"/>
    <n v="4134346"/>
    <n v="4134346"/>
    <n v="4282001"/>
    <m/>
    <n v="36470836"/>
  </r>
  <r>
    <x v="6"/>
    <s v="DJJ"/>
    <n v="20032"/>
    <s v="PROG"/>
    <s v="ASE"/>
    <x v="5"/>
    <x v="7"/>
    <n v="7473"/>
    <s v="JUSTICIA JUVENIL"/>
    <x v="24"/>
    <n v="20"/>
    <x v="129"/>
    <n v="7"/>
    <s v="ASE - CRESERES CURICO"/>
    <s v="BANCO SANTANDER-CHILE"/>
    <n v="85732528"/>
    <m/>
    <m/>
    <m/>
    <n v="2953104"/>
    <m/>
    <n v="246092"/>
    <n v="442966"/>
    <n v="1525771"/>
    <n v="1574989"/>
    <n v="2313265"/>
    <n v="1574989"/>
    <m/>
    <n v="10631176"/>
  </r>
  <r>
    <x v="6"/>
    <s v="DJJ"/>
    <n v="20032"/>
    <s v="PROG"/>
    <s v="ASE"/>
    <x v="0"/>
    <x v="3"/>
    <n v="6570"/>
    <s v="JUSTICIA JUVENIL"/>
    <x v="23"/>
    <n v="25"/>
    <x v="130"/>
    <n v="7"/>
    <s v="ASE - LINARES"/>
    <s v="BANCO DE CREDITO E INVERSIONES"/>
    <n v="10705180"/>
    <m/>
    <m/>
    <m/>
    <n v="3691380"/>
    <n v="1476552"/>
    <n v="861322"/>
    <n v="2190219"/>
    <n v="2485529"/>
    <n v="2780840"/>
    <n v="2485529"/>
    <n v="2190219"/>
    <m/>
    <n v="18161590"/>
  </r>
  <r>
    <x v="6"/>
    <s v="DJJ"/>
    <n v="20032"/>
    <s v="PROG"/>
    <s v="PMM"/>
    <x v="0"/>
    <x v="3"/>
    <n v="6570"/>
    <s v="JUSTICIA JUVENIL"/>
    <x v="25"/>
    <n v="20"/>
    <x v="131"/>
    <n v="0"/>
    <s v="PMM - CAUQUENES"/>
    <s v="BANCO DE CREDITO E INVERSIONES"/>
    <n v="10705279"/>
    <m/>
    <m/>
    <m/>
    <m/>
    <m/>
    <m/>
    <m/>
    <m/>
    <n v="5334067"/>
    <n v="5334067"/>
    <n v="5778573"/>
    <m/>
    <n v="16446707"/>
  </r>
  <r>
    <x v="6"/>
    <s v="DJJ"/>
    <n v="20032"/>
    <s v="PROG"/>
    <s v="PMM"/>
    <x v="0"/>
    <x v="3"/>
    <n v="6570"/>
    <s v="JUSTICIA JUVENIL"/>
    <x v="23"/>
    <n v="90"/>
    <x v="132"/>
    <n v="0"/>
    <s v="PMM - LINARES"/>
    <s v="BANCO DE CREDITO E INVERSIONES"/>
    <n v="10705287"/>
    <m/>
    <m/>
    <m/>
    <m/>
    <m/>
    <m/>
    <m/>
    <m/>
    <n v="14636160"/>
    <n v="12847296"/>
    <n v="10895808"/>
    <m/>
    <n v="38379264"/>
  </r>
  <r>
    <x v="6"/>
    <s v="DJJ"/>
    <n v="20032"/>
    <s v="PROG"/>
    <s v="PMM"/>
    <x v="14"/>
    <x v="21"/>
    <n v="6866"/>
    <s v="JUSTICIA JUVENIL"/>
    <x v="22"/>
    <n v="50"/>
    <x v="133"/>
    <n v="0"/>
    <s v="PMM - LLEQUEN TALCA"/>
    <s v="BANCO DE CREDITO E INVERSIONES"/>
    <n v="67088864"/>
    <m/>
    <m/>
    <m/>
    <m/>
    <m/>
    <m/>
    <m/>
    <m/>
    <n v="8131200"/>
    <n v="6342336"/>
    <n v="5312384"/>
    <m/>
    <n v="19785920"/>
  </r>
  <r>
    <x v="6"/>
    <s v="DJJ"/>
    <n v="20032"/>
    <s v="PROG"/>
    <s v="PMM"/>
    <x v="1"/>
    <x v="2"/>
    <n v="6915"/>
    <s v="JUSTICIA JUVENIL"/>
    <x v="24"/>
    <n v="65"/>
    <x v="134"/>
    <n v="0"/>
    <s v="PMM - BALDOMERO LILLO"/>
    <s v="BANCO ESTADO"/>
    <n v="5913284"/>
    <m/>
    <m/>
    <m/>
    <m/>
    <m/>
    <m/>
    <m/>
    <m/>
    <n v="10570560"/>
    <n v="8619072"/>
    <n v="5718944"/>
    <m/>
    <n v="24908576"/>
  </r>
  <r>
    <x v="7"/>
    <s v="DJJ"/>
    <n v="20032"/>
    <s v="PROG"/>
    <s v="PLE"/>
    <x v="15"/>
    <x v="22"/>
    <n v="1750"/>
    <s v="JUSTICIA JUVENIL"/>
    <x v="26"/>
    <n v="40"/>
    <x v="135"/>
    <n v="12"/>
    <s v="PLE - PADRE LUIS AMIGO"/>
    <s v="BANCO DE CHILE"/>
    <n v="2280477202"/>
    <n v="2861768"/>
    <m/>
    <m/>
    <m/>
    <m/>
    <m/>
    <m/>
    <m/>
    <m/>
    <m/>
    <n v="-1541897"/>
    <m/>
    <n v="1319871"/>
  </r>
  <r>
    <x v="7"/>
    <s v="DJJ"/>
    <n v="20032"/>
    <s v="PROG"/>
    <s v="PLE"/>
    <x v="16"/>
    <x v="23"/>
    <n v="6470"/>
    <s v="JUSTICIA JUVENIL"/>
    <x v="27"/>
    <n v="55"/>
    <x v="136"/>
    <n v="12"/>
    <s v="PLE - SAN PEDRO DE LA PAZ Y OTRAS COMUNAS"/>
    <s v="BANCO DE CREDITO E INVERSIONES"/>
    <n v="10657291"/>
    <n v="7392902"/>
    <m/>
    <m/>
    <m/>
    <m/>
    <m/>
    <m/>
    <m/>
    <m/>
    <m/>
    <m/>
    <m/>
    <n v="7392902"/>
  </r>
  <r>
    <x v="7"/>
    <s v="DJJ"/>
    <n v="20032"/>
    <s v="PROG"/>
    <s v="PLE"/>
    <x v="17"/>
    <x v="24"/>
    <n v="3846"/>
    <s v="JUSTICIA JUVENIL"/>
    <x v="28"/>
    <n v="55"/>
    <x v="137"/>
    <n v="12"/>
    <s v="PLE â€“ TERESA DE CALCUTA PARA EL BORDE COSTERO"/>
    <s v="BANCO SANTANDER-CHILE"/>
    <n v="6884636"/>
    <n v="4292653"/>
    <m/>
    <m/>
    <m/>
    <m/>
    <m/>
    <m/>
    <m/>
    <m/>
    <m/>
    <m/>
    <m/>
    <n v="4292653"/>
  </r>
  <r>
    <x v="7"/>
    <s v="DJJ"/>
    <n v="20032"/>
    <s v="PROG"/>
    <s v="SBC"/>
    <x v="18"/>
    <x v="25"/>
    <n v="7141"/>
    <s v="JUSTICIA JUVENIL"/>
    <x v="26"/>
    <n v="40"/>
    <x v="138"/>
    <n v="15"/>
    <s v="SBC - PROGRAMA DE SERVICIO EN BENEFICIO DE LA COMUNIDAD Y REPARACION DEL DANO"/>
    <s v="BANCO ESTADO"/>
    <n v="53300076625"/>
    <n v="2433262"/>
    <m/>
    <m/>
    <m/>
    <m/>
    <m/>
    <m/>
    <m/>
    <m/>
    <m/>
    <m/>
    <m/>
    <n v="2433262"/>
  </r>
  <r>
    <x v="7"/>
    <s v="DJJ"/>
    <n v="20032"/>
    <s v="PROG"/>
    <s v="MCA"/>
    <x v="19"/>
    <x v="26"/>
    <n v="6911"/>
    <s v="JUSTICIA JUVENIL"/>
    <x v="26"/>
    <n v="100"/>
    <x v="139"/>
    <n v="13"/>
    <s v="MCA - CAMINADO JUNTOS"/>
    <s v="BANCO ESTADO"/>
    <n v="53900006370"/>
    <n v="6090528"/>
    <m/>
    <m/>
    <m/>
    <m/>
    <m/>
    <m/>
    <m/>
    <m/>
    <m/>
    <m/>
    <m/>
    <n v="6090528"/>
  </r>
  <r>
    <x v="7"/>
    <s v="DJJ"/>
    <n v="20032"/>
    <s v="PROG"/>
    <s v="PLA"/>
    <x v="19"/>
    <x v="26"/>
    <n v="6911"/>
    <s v="JUSTICIA JUVENIL"/>
    <x v="27"/>
    <n v="50"/>
    <x v="140"/>
    <n v="12"/>
    <s v="PLA - SEMBRANDO CAMINOS"/>
    <s v="BANCO ESTADO"/>
    <n v="53900005551"/>
    <n v="2935925"/>
    <m/>
    <m/>
    <m/>
    <m/>
    <m/>
    <m/>
    <m/>
    <m/>
    <m/>
    <m/>
    <m/>
    <n v="2935925"/>
  </r>
  <r>
    <x v="7"/>
    <s v="DJJ"/>
    <n v="20032"/>
    <s v="PROG"/>
    <s v="PLA"/>
    <x v="15"/>
    <x v="22"/>
    <n v="1750"/>
    <s v="JUSTICIA JUVENIL"/>
    <x v="26"/>
    <n v="55"/>
    <x v="141"/>
    <n v="12"/>
    <s v="PLA - PADRE LUIS AMIGO"/>
    <s v="BANCO DE CHILE"/>
    <n v="2280508309"/>
    <n v="917477"/>
    <m/>
    <m/>
    <m/>
    <m/>
    <m/>
    <m/>
    <m/>
    <m/>
    <m/>
    <n v="-632477"/>
    <m/>
    <n v="285000"/>
  </r>
  <r>
    <x v="7"/>
    <s v="DJJ"/>
    <n v="20032"/>
    <s v="PROG"/>
    <s v="ASE"/>
    <x v="19"/>
    <x v="26"/>
    <n v="6911"/>
    <s v="JUSTICIA JUVENIL"/>
    <x v="29"/>
    <n v="45"/>
    <x v="142"/>
    <n v="7"/>
    <s v="ASE - SAN PABLO BIOBIO"/>
    <s v="BANCO ESTADO"/>
    <n v="54500030294"/>
    <m/>
    <m/>
    <n v="4713154"/>
    <m/>
    <m/>
    <m/>
    <m/>
    <m/>
    <m/>
    <m/>
    <m/>
    <m/>
    <n v="4713154"/>
  </r>
  <r>
    <x v="7"/>
    <s v="DJJ"/>
    <n v="20032"/>
    <s v="PROG"/>
    <s v="ASE"/>
    <x v="3"/>
    <x v="5"/>
    <n v="6979"/>
    <s v="JUSTICIA JUVENIL"/>
    <x v="28"/>
    <n v="85"/>
    <x v="143"/>
    <n v="7"/>
    <s v="ASE - CIP CRC CORONEL"/>
    <s v="BANCO SANTANDER-CHILE"/>
    <n v="73546508"/>
    <n v="5723116"/>
    <m/>
    <m/>
    <m/>
    <m/>
    <m/>
    <m/>
    <m/>
    <m/>
    <m/>
    <m/>
    <m/>
    <n v="5723116"/>
  </r>
  <r>
    <x v="7"/>
    <s v="DJJ"/>
    <n v="20032"/>
    <s v="PROG"/>
    <s v="ASE"/>
    <x v="3"/>
    <x v="5"/>
    <n v="6979"/>
    <s v="JUSTICIA JUVENIL"/>
    <x v="26"/>
    <n v="100"/>
    <x v="144"/>
    <n v="7"/>
    <s v="ASE - CONCEPCION - ARAUCO"/>
    <s v="BANCO SANTANDER-CHILE"/>
    <n v="73546303"/>
    <n v="6564750"/>
    <m/>
    <m/>
    <m/>
    <m/>
    <m/>
    <m/>
    <m/>
    <m/>
    <m/>
    <m/>
    <m/>
    <n v="6564750"/>
  </r>
  <r>
    <x v="7"/>
    <s v="DJJ"/>
    <n v="20032"/>
    <s v="PROG"/>
    <s v="ASR"/>
    <x v="19"/>
    <x v="26"/>
    <n v="6911"/>
    <s v="JUSTICIA JUVENIL"/>
    <x v="27"/>
    <n v="20"/>
    <x v="145"/>
    <n v="11"/>
    <s v="ASR - PIL LA ESPERANZA"/>
    <s v="BANCO ESTADO"/>
    <n v="53900005560"/>
    <n v="2241550"/>
    <n v="2359526"/>
    <n v="2359526"/>
    <n v="2359526"/>
    <n v="2359526"/>
    <n v="2241550"/>
    <n v="2241550"/>
    <n v="2123573"/>
    <n v="2241550"/>
    <n v="2123573"/>
    <n v="2241550"/>
    <m/>
    <n v="24893000"/>
  </r>
  <r>
    <x v="7"/>
    <s v="DJJ"/>
    <n v="20032"/>
    <s v="PROG"/>
    <s v="ALA"/>
    <x v="19"/>
    <x v="26"/>
    <n v="6911"/>
    <s v="JUSTICIA JUVENIL"/>
    <x v="27"/>
    <n v="20"/>
    <x v="146"/>
    <n v="11"/>
    <s v="ALA - PIL LA ESPERANZA"/>
    <s v="BANCO ESTADO"/>
    <n v="53900005560"/>
    <n v="2246817"/>
    <n v="1647666"/>
    <n v="1947241"/>
    <n v="1647666"/>
    <n v="1348090"/>
    <n v="1647666"/>
    <n v="2396605"/>
    <n v="1797454"/>
    <n v="2097029"/>
    <n v="1797454"/>
    <n v="2246817"/>
    <m/>
    <n v="20820505"/>
  </r>
  <r>
    <x v="7"/>
    <s v="DJJ"/>
    <n v="20032"/>
    <s v="PROG"/>
    <s v="PMM"/>
    <x v="19"/>
    <x v="26"/>
    <n v="6911"/>
    <s v="JUSTICIA JUVENIL"/>
    <x v="28"/>
    <n v="90"/>
    <x v="147"/>
    <n v="0"/>
    <s v="PMM - PROGRAMA MULTIMODAL PROVINCIA LOTA Y CORONEL"/>
    <s v="BANCO ESTADO"/>
    <n v="53900098461"/>
    <n v="11866250"/>
    <n v="15202091"/>
    <n v="14831308"/>
    <n v="14460526"/>
    <n v="15016700"/>
    <n v="15758265"/>
    <n v="15906339"/>
    <n v="15758265"/>
    <n v="14460526"/>
    <m/>
    <m/>
    <m/>
    <n v="133260270"/>
  </r>
  <r>
    <x v="7"/>
    <s v="DJJ"/>
    <n v="20032"/>
    <s v="PROG"/>
    <s v="PMM"/>
    <x v="19"/>
    <x v="26"/>
    <n v="6911"/>
    <s v="JUSTICIA JUVENIL"/>
    <x v="29"/>
    <n v="85"/>
    <x v="148"/>
    <n v="0"/>
    <s v="PMM - PROGRAMA MULTIMODAL PROVINCIA DEL BIO BIO"/>
    <s v="BANCO ESTADO"/>
    <n v="53900005594"/>
    <n v="3482376"/>
    <n v="5561741"/>
    <n v="5190958"/>
    <n v="5005567"/>
    <n v="5376350"/>
    <n v="5190958"/>
    <n v="15758266"/>
    <n v="4512978"/>
    <m/>
    <n v="5127372"/>
    <n v="-10752699"/>
    <m/>
    <n v="44453867"/>
  </r>
  <r>
    <x v="7"/>
    <s v="DJJ"/>
    <n v="20032"/>
    <s v="PROG"/>
    <s v="PMM"/>
    <x v="3"/>
    <x v="5"/>
    <n v="6979"/>
    <s v="JUSTICIA JUVENIL"/>
    <x v="26"/>
    <n v="90"/>
    <x v="149"/>
    <n v="0"/>
    <s v="PMM - CONCEPCION COSTA"/>
    <s v="BANCO SANTANDER-CHILE"/>
    <n v="84881309"/>
    <n v="16685222"/>
    <n v="16685222"/>
    <n v="13904352"/>
    <n v="16685222"/>
    <n v="12977395"/>
    <n v="13904352"/>
    <n v="16129048"/>
    <n v="14275133"/>
    <n v="19651484"/>
    <n v="16685222"/>
    <n v="19836875"/>
    <m/>
    <n v="177419527"/>
  </r>
  <r>
    <x v="7"/>
    <s v="DJJ"/>
    <n v="20032"/>
    <s v="PROG"/>
    <s v="PMM"/>
    <x v="19"/>
    <x v="26"/>
    <n v="6911"/>
    <s v="JUSTICIA JUVENIL"/>
    <x v="27"/>
    <n v="80"/>
    <x v="150"/>
    <n v="0"/>
    <s v="PMM - SAN PEDRO DE LA PAZ"/>
    <s v="BANCO ESTADO"/>
    <n v="53900005551"/>
    <n v="14831309"/>
    <n v="14831309"/>
    <n v="12359424"/>
    <n v="12359424"/>
    <n v="11803250"/>
    <n v="11432467"/>
    <n v="14645917"/>
    <n v="12359425"/>
    <n v="14831309"/>
    <n v="14831309"/>
    <n v="15387483"/>
    <m/>
    <n v="149672626"/>
  </r>
  <r>
    <x v="7"/>
    <s v="DJJ"/>
    <n v="20032"/>
    <s v="PROG"/>
    <s v="ASE"/>
    <x v="3"/>
    <x v="5"/>
    <n v="6979"/>
    <s v="JUSTICIA JUVENIL"/>
    <x v="26"/>
    <n v="55"/>
    <x v="151"/>
    <n v="7"/>
    <s v="ASE - CONCEPCION ARAUCO"/>
    <s v="BANCO SANTANDER-CHILE"/>
    <n v="84881279"/>
    <n v="9257981"/>
    <n v="5723116"/>
    <n v="4180119"/>
    <n v="5190080"/>
    <n v="6200042"/>
    <n v="6031715"/>
    <n v="5695061"/>
    <n v="7378331"/>
    <n v="9089654"/>
    <n v="9089654"/>
    <n v="8921327"/>
    <m/>
    <n v="76757080"/>
  </r>
  <r>
    <x v="7"/>
    <s v="DJJ"/>
    <n v="20032"/>
    <s v="PROG"/>
    <s v="ASE"/>
    <x v="3"/>
    <x v="5"/>
    <n v="6979"/>
    <s v="JUSTICIA JUVENIL"/>
    <x v="28"/>
    <n v="35"/>
    <x v="152"/>
    <n v="7"/>
    <s v="ASE - CIP - CRC CORONEL"/>
    <s v="BANCO SANTANDER-CHILE"/>
    <n v="84881244"/>
    <n v="5891442"/>
    <n v="4039846"/>
    <n v="3057939"/>
    <n v="2721285"/>
    <n v="3057939"/>
    <n v="3731247"/>
    <n v="3899574"/>
    <n v="4236227"/>
    <n v="5218134"/>
    <n v="5891442"/>
    <n v="5891442"/>
    <m/>
    <n v="47636517"/>
  </r>
  <r>
    <x v="7"/>
    <s v="DJJ"/>
    <n v="20032"/>
    <s v="PROG"/>
    <s v="ASE"/>
    <x v="19"/>
    <x v="26"/>
    <n v="6911"/>
    <s v="JUSTICIA JUVENIL"/>
    <x v="29"/>
    <n v="35"/>
    <x v="153"/>
    <n v="7"/>
    <s v="ASE - SAN PABLO BIO BIO"/>
    <s v="BANCO ESTADO"/>
    <n v="545000030294"/>
    <n v="5891442"/>
    <n v="4544827"/>
    <n v="2552958"/>
    <n v="2384631"/>
    <n v="2384631"/>
    <n v="2552958"/>
    <n v="2384631"/>
    <n v="2047977"/>
    <n v="3029884"/>
    <n v="3198211"/>
    <n v="3029884"/>
    <m/>
    <n v="34002034"/>
  </r>
  <r>
    <x v="7"/>
    <s v="DJJ"/>
    <n v="20032"/>
    <s v="PROG"/>
    <s v="PMM"/>
    <x v="19"/>
    <x v="26"/>
    <n v="6911"/>
    <s v="JUSTICIA JUVENIL"/>
    <x v="29"/>
    <n v="50"/>
    <x v="154"/>
    <n v="0"/>
    <s v="PMM - PROVINCIA BIOBIO"/>
    <s v="BANCO ESTADO"/>
    <n v="53900005594"/>
    <m/>
    <m/>
    <m/>
    <m/>
    <m/>
    <m/>
    <m/>
    <m/>
    <n v="9269568"/>
    <n v="5376349"/>
    <n v="3460639"/>
    <m/>
    <n v="18106556"/>
  </r>
  <r>
    <x v="7"/>
    <s v="DJJ"/>
    <n v="20032"/>
    <s v="PROG"/>
    <s v="PMM"/>
    <x v="19"/>
    <x v="26"/>
    <n v="6911"/>
    <s v="JUSTICIA JUVENIL"/>
    <x v="28"/>
    <n v="90"/>
    <x v="155"/>
    <n v="0"/>
    <s v="PMM - PROVINCIA DE ARAUCO LOTA Y CORONEL"/>
    <s v="BANCO ESTADO"/>
    <n v="53900098461"/>
    <m/>
    <m/>
    <m/>
    <m/>
    <m/>
    <m/>
    <m/>
    <m/>
    <n v="16685222"/>
    <n v="15202091"/>
    <n v="12235830"/>
    <m/>
    <n v="44123143"/>
  </r>
  <r>
    <x v="8"/>
    <s v="DJJ"/>
    <n v="20032"/>
    <s v="PROG"/>
    <s v="ASR"/>
    <x v="20"/>
    <x v="27"/>
    <n v="6971"/>
    <s v="JUSTICIA JUVENIL"/>
    <x v="30"/>
    <n v="25"/>
    <x v="156"/>
    <n v="11"/>
    <s v="ASR - ARAUCANIA"/>
    <s v="BANCO DE CREDITO E INVERSIONES"/>
    <n v="70028621"/>
    <n v="1533692"/>
    <n v="1533692"/>
    <n v="1769645"/>
    <n v="1769645"/>
    <n v="1887621"/>
    <n v="2123574"/>
    <n v="2005597"/>
    <n v="1651668"/>
    <n v="1769645"/>
    <n v="2005597"/>
    <n v="1651668"/>
    <m/>
    <n v="19702044"/>
  </r>
  <r>
    <x v="8"/>
    <s v="DJJ"/>
    <n v="20032"/>
    <s v="PROG"/>
    <s v="ALA"/>
    <x v="20"/>
    <x v="27"/>
    <n v="6971"/>
    <s v="JUSTICIA JUVENIL"/>
    <x v="30"/>
    <n v="25"/>
    <x v="157"/>
    <n v="11"/>
    <s v="ALA - ARAUCANIA"/>
    <s v="BANCO DE CREDITO E INVERSIONES"/>
    <n v="70028621"/>
    <n v="1647666"/>
    <n v="1797454"/>
    <n v="1947241"/>
    <n v="1947241"/>
    <n v="2097029"/>
    <n v="2246817"/>
    <n v="2546393"/>
    <n v="2246817"/>
    <n v="2097029"/>
    <n v="2097029"/>
    <n v="1947241"/>
    <m/>
    <n v="22617957"/>
  </r>
  <r>
    <x v="8"/>
    <s v="DJJ"/>
    <n v="20032"/>
    <s v="PROG"/>
    <s v="MCA"/>
    <x v="20"/>
    <x v="27"/>
    <n v="6971"/>
    <s v="JUSTICIA JUVENIL"/>
    <x v="31"/>
    <n v="17"/>
    <x v="158"/>
    <n v="13"/>
    <s v="MCA - AMULEN"/>
    <s v="BANCO DE CREDITO E INVERSIONES"/>
    <n v="70041903"/>
    <n v="1988744"/>
    <n v="2113040"/>
    <n v="2361633"/>
    <m/>
    <n v="4474673"/>
    <m/>
    <m/>
    <m/>
    <m/>
    <m/>
    <m/>
    <m/>
    <n v="10938090"/>
  </r>
  <r>
    <x v="8"/>
    <s v="DJJ"/>
    <n v="20032"/>
    <s v="PROG"/>
    <s v="MCA"/>
    <x v="3"/>
    <x v="5"/>
    <n v="6979"/>
    <s v="JUSTICIA JUVENIL"/>
    <x v="30"/>
    <n v="37"/>
    <x v="159"/>
    <n v="13"/>
    <s v="MCA - CAUTIN"/>
    <s v="BANCO SANTANDER-CHILE"/>
    <n v="73546338"/>
    <n v="2734523"/>
    <n v="2858819"/>
    <n v="2983116"/>
    <m/>
    <n v="7333493"/>
    <m/>
    <m/>
    <m/>
    <m/>
    <m/>
    <m/>
    <m/>
    <n v="15909951"/>
  </r>
  <r>
    <x v="8"/>
    <s v="DJJ"/>
    <n v="20032"/>
    <s v="PROG"/>
    <s v="PLA"/>
    <x v="20"/>
    <x v="27"/>
    <n v="6971"/>
    <s v="JUSTICIA JUVENIL"/>
    <x v="31"/>
    <n v="10"/>
    <x v="160"/>
    <n v="12"/>
    <s v="PLA - KIMELTU"/>
    <s v="BANCO DE CREDITO E INVERSIONES"/>
    <n v="70043582"/>
    <n v="733981"/>
    <n v="733981"/>
    <n v="550486"/>
    <m/>
    <n v="1100972"/>
    <m/>
    <m/>
    <m/>
    <m/>
    <m/>
    <m/>
    <m/>
    <n v="3119420"/>
  </r>
  <r>
    <x v="8"/>
    <s v="DJJ"/>
    <n v="20032"/>
    <s v="PROG"/>
    <s v="ASE"/>
    <x v="3"/>
    <x v="5"/>
    <n v="6979"/>
    <s v="JUSTICIA JUVENIL"/>
    <x v="30"/>
    <n v="55"/>
    <x v="161"/>
    <n v="7"/>
    <s v="ASE - CAUTIN"/>
    <s v="BANCO SANTANDER-CHILE"/>
    <n v="73546494"/>
    <m/>
    <n v="7238058"/>
    <m/>
    <m/>
    <m/>
    <m/>
    <m/>
    <m/>
    <m/>
    <m/>
    <m/>
    <m/>
    <n v="7238058"/>
  </r>
  <r>
    <x v="8"/>
    <s v="DJJ"/>
    <n v="20032"/>
    <s v="PROG"/>
    <s v="ASE"/>
    <x v="5"/>
    <x v="7"/>
    <n v="7473"/>
    <s v="JUSTICIA JUVENIL"/>
    <x v="32"/>
    <n v="70"/>
    <x v="162"/>
    <n v="7"/>
    <s v="ASE - CIP CRC CHOL CHOL"/>
    <s v="BANCO SANTANDER-CHILE"/>
    <n v="73391598"/>
    <m/>
    <n v="2188250"/>
    <m/>
    <m/>
    <m/>
    <m/>
    <m/>
    <m/>
    <m/>
    <m/>
    <m/>
    <m/>
    <n v="2188250"/>
  </r>
  <r>
    <x v="8"/>
    <s v="DJJ"/>
    <n v="20032"/>
    <s v="PROG"/>
    <s v="ASE"/>
    <x v="5"/>
    <x v="7"/>
    <n v="7473"/>
    <s v="JUSTICIA JUVENIL"/>
    <x v="32"/>
    <n v="30"/>
    <x v="163"/>
    <n v="7"/>
    <s v="ASE - MALLECO FUNDACION CRESERES"/>
    <s v="BANCO SANTANDER-CHILE"/>
    <n v="73391610"/>
    <m/>
    <n v="2524904"/>
    <m/>
    <m/>
    <m/>
    <m/>
    <m/>
    <m/>
    <m/>
    <m/>
    <m/>
    <m/>
    <n v="2524904"/>
  </r>
  <r>
    <x v="8"/>
    <s v="DJJ"/>
    <n v="20032"/>
    <s v="PROG"/>
    <s v="PMM"/>
    <x v="8"/>
    <x v="11"/>
    <n v="1800"/>
    <s v="JUSTICIA JUVENIL"/>
    <x v="33"/>
    <n v="80"/>
    <x v="164"/>
    <n v="0"/>
    <s v="PMM - CUIDAD DEL NIÑO ANGOL"/>
    <s v="BANCO DE CREDITO E INVERSIONES"/>
    <n v="10549013"/>
    <n v="8685151"/>
    <n v="11308873"/>
    <n v="10567308"/>
    <n v="10011134"/>
    <n v="9084177"/>
    <n v="8898785"/>
    <n v="296626"/>
    <n v="8602159"/>
    <n v="18909918"/>
    <m/>
    <m/>
    <m/>
    <n v="86364131"/>
  </r>
  <r>
    <x v="8"/>
    <s v="DJJ"/>
    <n v="20032"/>
    <s v="PROG"/>
    <s v="PLE"/>
    <x v="3"/>
    <x v="5"/>
    <n v="6979"/>
    <s v="JUSTICIA JUVENIL"/>
    <x v="30"/>
    <n v="75"/>
    <x v="165"/>
    <n v="12"/>
    <s v="PLE - ARAUCANIA CENTRO"/>
    <s v="BANCO SANTANDER-CHILE"/>
    <n v="32045537"/>
    <n v="15105069"/>
    <n v="21544048"/>
    <n v="17966838"/>
    <n v="15105067"/>
    <n v="23609591"/>
    <n v="18124534"/>
    <n v="17886053"/>
    <n v="17647572"/>
    <n v="17886053"/>
    <n v="596202"/>
    <n v="33983501"/>
    <m/>
    <n v="199454528"/>
  </r>
  <r>
    <x v="8"/>
    <s v="DJJ"/>
    <n v="20032"/>
    <s v="PROG"/>
    <s v="PLE"/>
    <x v="20"/>
    <x v="27"/>
    <n v="6971"/>
    <s v="JUSTICIA JUVENIL"/>
    <x v="31"/>
    <n v="32"/>
    <x v="166"/>
    <n v="12"/>
    <s v="PLE - ANTULAFQUEN"/>
    <s v="BANCO DE CREDITO E INVERSIONES"/>
    <n v="70043051"/>
    <n v="2390658"/>
    <n v="2867619"/>
    <n v="2629139"/>
    <n v="3106098"/>
    <n v="4531134"/>
    <n v="4292653"/>
    <n v="4292653"/>
    <n v="4769614"/>
    <n v="2569614"/>
    <m/>
    <n v="6623787"/>
    <m/>
    <n v="38072969"/>
  </r>
  <r>
    <x v="8"/>
    <s v="DJJ"/>
    <n v="20032"/>
    <s v="PROG"/>
    <s v="SBC"/>
    <x v="20"/>
    <x v="27"/>
    <n v="6971"/>
    <s v="JUSTICIA JUVENIL"/>
    <x v="30"/>
    <n v="75"/>
    <x v="167"/>
    <n v="15"/>
    <s v="SBC - ADELUWN"/>
    <s v="BANCO DE CREDITO E INVERSIONES"/>
    <n v="81765011"/>
    <n v="8757407"/>
    <n v="9463562"/>
    <n v="9463562"/>
    <n v="9625779"/>
    <n v="10381916"/>
    <n v="10057481"/>
    <n v="9895264"/>
    <n v="11193003"/>
    <n v="11355221"/>
    <n v="70294"/>
    <n v="12420449"/>
    <m/>
    <n v="102683938"/>
  </r>
  <r>
    <x v="8"/>
    <s v="DJJ"/>
    <n v="20032"/>
    <s v="PROG"/>
    <s v="PSA"/>
    <x v="8"/>
    <x v="11"/>
    <n v="1800"/>
    <s v="JUSTICIA JUVENIL"/>
    <x v="30"/>
    <n v="45"/>
    <x v="168"/>
    <n v="14"/>
    <s v="PSA - CIUDAD DEL NIÑO CAUTIN"/>
    <s v="BANCO DE CREDITO E INVERSIONES"/>
    <n v="70467102"/>
    <n v="2596006"/>
    <n v="3244876"/>
    <n v="4218181"/>
    <n v="3893744"/>
    <n v="5028741"/>
    <n v="3338472"/>
    <n v="4542088"/>
    <n v="5353176"/>
    <n v="6650915"/>
    <n v="205475"/>
    <n v="12609703"/>
    <m/>
    <n v="51681377"/>
  </r>
  <r>
    <x v="8"/>
    <s v="DJJ"/>
    <n v="20032"/>
    <s v="PROG"/>
    <s v="PLA"/>
    <x v="8"/>
    <x v="11"/>
    <n v="1800"/>
    <s v="JUSTICIA JUVENIL"/>
    <x v="30"/>
    <n v="46"/>
    <x v="169"/>
    <n v="12"/>
    <s v="PLA - CIUDAD DEL NIÑO TEMUCO"/>
    <s v="BANCO DE CREDITO E INVERSIONES"/>
    <n v="52292819"/>
    <n v="3969630"/>
    <n v="4220987"/>
    <n v="6606426"/>
    <n v="6055943"/>
    <n v="5688354"/>
    <n v="4694283"/>
    <n v="5137869"/>
    <n v="4403887"/>
    <n v="4036897"/>
    <n v="134563"/>
    <n v="7572240"/>
    <m/>
    <n v="52521079"/>
  </r>
  <r>
    <x v="8"/>
    <s v="DJJ"/>
    <n v="20032"/>
    <s v="PROG"/>
    <s v="ASE"/>
    <x v="3"/>
    <x v="5"/>
    <n v="6979"/>
    <s v="JUSTICIA JUVENIL"/>
    <x v="30"/>
    <n v="55"/>
    <x v="170"/>
    <n v="7"/>
    <s v="ASE - CAUTIN"/>
    <s v="BANCO SANTANDER-CHILE"/>
    <n v="75030576"/>
    <n v="9257981"/>
    <n v="6396423"/>
    <n v="3695228"/>
    <n v="4853426"/>
    <n v="5021753"/>
    <n v="5526734"/>
    <n v="5863388"/>
    <n v="6705023"/>
    <n v="7911366"/>
    <n v="8079693"/>
    <n v="7574712"/>
    <m/>
    <n v="70885727"/>
  </r>
  <r>
    <x v="8"/>
    <s v="DJJ"/>
    <n v="20032"/>
    <s v="PROG"/>
    <s v="ASE"/>
    <x v="5"/>
    <x v="7"/>
    <n v="7473"/>
    <s v="JUSTICIA JUVENIL"/>
    <x v="33"/>
    <n v="25"/>
    <x v="171"/>
    <n v="7"/>
    <s v="ASE - MALLECO"/>
    <s v="BANCO SANTANDER-CHILE"/>
    <n v="73391610"/>
    <n v="4208173"/>
    <n v="2019923"/>
    <n v="1150234"/>
    <n v="1318561"/>
    <n v="813580"/>
    <n v="1150234"/>
    <m/>
    <n v="2468794"/>
    <n v="2019923"/>
    <n v="2019923"/>
    <n v="2019923"/>
    <m/>
    <n v="19189268"/>
  </r>
  <r>
    <x v="8"/>
    <s v="DJJ"/>
    <n v="20032"/>
    <s v="PROG"/>
    <s v="ASE"/>
    <x v="5"/>
    <x v="7"/>
    <n v="7473"/>
    <s v="JUSTICIA JUVENIL"/>
    <x v="32"/>
    <n v="25"/>
    <x v="172"/>
    <n v="7"/>
    <s v="ASE - CIP CRC CHOL CHOL"/>
    <s v="BANCO SANTANDER-CHILE"/>
    <n v="73391598"/>
    <n v="4208173"/>
    <n v="2693231"/>
    <n v="1655215"/>
    <n v="2496849"/>
    <n v="2833503"/>
    <n v="2833503"/>
    <m/>
    <n v="7013621"/>
    <n v="5554789"/>
    <n v="4208173"/>
    <n v="4208173"/>
    <m/>
    <n v="37705230"/>
  </r>
  <r>
    <x v="8"/>
    <s v="DJJ"/>
    <n v="20032"/>
    <s v="PROG"/>
    <s v="MCA"/>
    <x v="3"/>
    <x v="5"/>
    <n v="6979"/>
    <s v="JUSTICIA JUVENIL"/>
    <x v="30"/>
    <n v="35"/>
    <x v="173"/>
    <n v="13"/>
    <s v="MCA - CAUTIN"/>
    <s v="BANCO SANTANDER-CHILE"/>
    <n v="84881643"/>
    <m/>
    <m/>
    <m/>
    <m/>
    <n v="4350377"/>
    <n v="3977488"/>
    <n v="3128128"/>
    <n v="2755239"/>
    <n v="3873907"/>
    <n v="3625314"/>
    <n v="4495389"/>
    <m/>
    <n v="26205842"/>
  </r>
  <r>
    <x v="8"/>
    <s v="DJJ"/>
    <n v="20032"/>
    <s v="PROG"/>
    <s v="PLA"/>
    <x v="20"/>
    <x v="27"/>
    <n v="6971"/>
    <s v="JUSTICIA JUVENIL"/>
    <x v="31"/>
    <n v="10"/>
    <x v="174"/>
    <n v="12"/>
    <s v="PLA - KIMELTU"/>
    <s v="BANCO DE CREDITO E INVERSIONES"/>
    <n v="70043582"/>
    <m/>
    <m/>
    <m/>
    <m/>
    <n v="1834953"/>
    <n v="917477"/>
    <n v="611651"/>
    <n v="611651"/>
    <n v="428155"/>
    <n v="428155"/>
    <n v="611651"/>
    <m/>
    <n v="5443693"/>
  </r>
  <r>
    <x v="8"/>
    <s v="DJJ"/>
    <n v="20032"/>
    <s v="PROG"/>
    <s v="MCA"/>
    <x v="20"/>
    <x v="27"/>
    <n v="6971"/>
    <s v="JUSTICIA JUVENIL"/>
    <x v="31"/>
    <n v="17"/>
    <x v="175"/>
    <n v="13"/>
    <s v="MCA - AMULEN"/>
    <s v="BANCO DE CREDITO E INVERSIONES"/>
    <n v="70041903"/>
    <m/>
    <m/>
    <m/>
    <m/>
    <n v="2113040"/>
    <n v="1988744"/>
    <n v="1760867"/>
    <n v="1885163"/>
    <n v="2009460"/>
    <n v="1387978"/>
    <n v="1512274"/>
    <m/>
    <n v="12657526"/>
  </r>
  <r>
    <x v="8"/>
    <s v="DJJ"/>
    <n v="20032"/>
    <s v="PROG"/>
    <s v="PMM"/>
    <x v="8"/>
    <x v="12"/>
    <n v="1800"/>
    <s v="JUSTICIA JUVENIL"/>
    <x v="33"/>
    <n v="60"/>
    <x v="176"/>
    <n v="0"/>
    <s v="PMM - CIUDAD DEL NIÑO ANGOL"/>
    <s v="BANCO DE CREDITO E INVERSIONES"/>
    <n v="10549013"/>
    <m/>
    <m/>
    <m/>
    <m/>
    <m/>
    <m/>
    <m/>
    <m/>
    <n v="11123482"/>
    <n v="8898786"/>
    <n v="6117915"/>
    <m/>
    <n v="26140183"/>
  </r>
  <r>
    <x v="9"/>
    <s v="DJJ"/>
    <n v="20032"/>
    <s v="PROG"/>
    <s v="PLE"/>
    <x v="8"/>
    <x v="11"/>
    <n v="1800"/>
    <s v="JUSTICIA JUVENIL"/>
    <x v="34"/>
    <n v="70"/>
    <x v="177"/>
    <n v="12"/>
    <s v="PLE - CODENI LLANQUIHUE PALENA"/>
    <s v="BANCO DE CREDITO E INVERSIONES"/>
    <n v="10577122"/>
    <n v="4769614"/>
    <m/>
    <m/>
    <m/>
    <m/>
    <m/>
    <m/>
    <m/>
    <m/>
    <m/>
    <m/>
    <m/>
    <n v="4769614"/>
  </r>
  <r>
    <x v="9"/>
    <s v="DJJ"/>
    <n v="20032"/>
    <s v="PROG"/>
    <s v="ASR"/>
    <x v="8"/>
    <x v="11"/>
    <n v="1800"/>
    <s v="JUSTICIA JUVENIL"/>
    <x v="34"/>
    <n v="30"/>
    <x v="178"/>
    <n v="11"/>
    <s v="ASR - PIL CUIDAD DEL NINO LOS LAGOS"/>
    <s v="BANCO DE CREDITO E INVERSIONES"/>
    <n v="61511846"/>
    <n v="2477503"/>
    <n v="2477503"/>
    <n v="2005598"/>
    <n v="2359527"/>
    <n v="2477503"/>
    <n v="2713456"/>
    <n v="2595479"/>
    <n v="2241550"/>
    <n v="2241550"/>
    <n v="2123574"/>
    <n v="2359527"/>
    <m/>
    <n v="26072770"/>
  </r>
  <r>
    <x v="9"/>
    <s v="DJJ"/>
    <n v="20032"/>
    <s v="PROG"/>
    <s v="ALA"/>
    <x v="8"/>
    <x v="11"/>
    <n v="1800"/>
    <s v="JUSTICIA JUVENIL"/>
    <x v="34"/>
    <n v="30"/>
    <x v="179"/>
    <n v="11"/>
    <s v="ALA - PIL CUIDAD DEL NINO LOS LAGOS"/>
    <s v="BANCO DE CREDITO E INVERSIONES"/>
    <n v="61511846"/>
    <n v="2696180"/>
    <n v="2097029"/>
    <n v="1797454"/>
    <n v="2246817"/>
    <n v="2396605"/>
    <n v="2845968"/>
    <n v="2546393"/>
    <n v="2396605"/>
    <n v="2396605"/>
    <n v="2246817"/>
    <n v="2097029"/>
    <m/>
    <n v="25763502"/>
  </r>
  <r>
    <x v="9"/>
    <s v="DJJ"/>
    <n v="20032"/>
    <s v="PROG"/>
    <s v="SBC"/>
    <x v="8"/>
    <x v="11"/>
    <n v="1800"/>
    <s v="JUSTICIA JUVENIL"/>
    <x v="34"/>
    <n v="100"/>
    <x v="180"/>
    <n v="15"/>
    <s v="SBC - RD CUIDAD DEL NINO REGION DE LOS LAGOS"/>
    <s v="BANCO DE CREDITO E INVERSIONES"/>
    <n v="35401249"/>
    <n v="973305"/>
    <m/>
    <m/>
    <n v="179292"/>
    <n v="59763"/>
    <m/>
    <n v="993226"/>
    <m/>
    <m/>
    <m/>
    <m/>
    <m/>
    <n v="2205586"/>
  </r>
  <r>
    <x v="9"/>
    <s v="DJJ"/>
    <n v="20032"/>
    <s v="PROG"/>
    <s v="PLE"/>
    <x v="21"/>
    <x v="28"/>
    <n v="6999"/>
    <s v="JUSTICIA JUVENIL"/>
    <x v="35"/>
    <n v="20"/>
    <x v="181"/>
    <n v="12"/>
    <s v="PLE - PROYECTA CHILOE"/>
    <s v="BANCO ESTADO"/>
    <n v="61500003820"/>
    <n v="4284285"/>
    <m/>
    <m/>
    <m/>
    <m/>
    <m/>
    <m/>
    <m/>
    <m/>
    <m/>
    <m/>
    <m/>
    <n v="4284285"/>
  </r>
  <r>
    <x v="9"/>
    <s v="DJJ"/>
    <n v="20032"/>
    <s v="PROG"/>
    <s v="PLA"/>
    <x v="21"/>
    <x v="28"/>
    <n v="6999"/>
    <s v="JUSTICIA JUVENIL"/>
    <x v="35"/>
    <n v="10"/>
    <x v="182"/>
    <n v="12"/>
    <s v="PLA - PROYECTA CHILOE"/>
    <s v="BANCO ESTADO"/>
    <n v="61500003960"/>
    <n v="366991"/>
    <m/>
    <m/>
    <m/>
    <m/>
    <m/>
    <m/>
    <m/>
    <m/>
    <m/>
    <m/>
    <m/>
    <n v="366991"/>
  </r>
  <r>
    <x v="9"/>
    <s v="DJJ"/>
    <n v="20032"/>
    <s v="PROG"/>
    <s v="MCA"/>
    <x v="21"/>
    <x v="28"/>
    <n v="6999"/>
    <s v="JUSTICIA JUVENIL"/>
    <x v="35"/>
    <n v="15"/>
    <x v="183"/>
    <n v="13"/>
    <s v="MCA - PROYECTA CHILOE"/>
    <s v="BANCO ESTADO"/>
    <n v="61500003846"/>
    <n v="372889"/>
    <m/>
    <m/>
    <m/>
    <m/>
    <m/>
    <m/>
    <m/>
    <m/>
    <m/>
    <m/>
    <m/>
    <n v="372889"/>
  </r>
  <r>
    <x v="9"/>
    <s v="DJJ"/>
    <n v="20032"/>
    <s v="PROG"/>
    <s v="PSA"/>
    <x v="8"/>
    <x v="11"/>
    <n v="1800"/>
    <s v="JUSTICIA JUVENIL"/>
    <x v="34"/>
    <n v="95"/>
    <x v="184"/>
    <n v="14"/>
    <s v="PSA - CUIDAD DEL NIÑO LLANQUIHUE Y PALENA"/>
    <s v="BANCO DE CREDITO E INVERSIONES"/>
    <n v="10577173"/>
    <n v="2595479"/>
    <m/>
    <m/>
    <m/>
    <m/>
    <m/>
    <m/>
    <m/>
    <m/>
    <m/>
    <m/>
    <m/>
    <n v="2595479"/>
  </r>
  <r>
    <x v="9"/>
    <s v="DJJ"/>
    <n v="20032"/>
    <s v="PROG"/>
    <s v="PSA"/>
    <x v="8"/>
    <x v="11"/>
    <n v="1800"/>
    <s v="JUSTICIA JUVENIL"/>
    <x v="35"/>
    <n v="30"/>
    <x v="185"/>
    <n v="14"/>
    <s v="PSA - CUIDAD DE NIÑO CHILOE"/>
    <s v="BANCO DE CREDITO E INVERSIONES"/>
    <n v="10577238"/>
    <n v="2432435"/>
    <m/>
    <m/>
    <m/>
    <m/>
    <m/>
    <m/>
    <m/>
    <m/>
    <m/>
    <m/>
    <m/>
    <n v="2432435"/>
  </r>
  <r>
    <x v="9"/>
    <s v="DJJ"/>
    <n v="20032"/>
    <s v="PROG"/>
    <s v="PMM"/>
    <x v="8"/>
    <x v="11"/>
    <n v="1800"/>
    <s v="JUSTICIA JUVENIL"/>
    <x v="36"/>
    <n v="100"/>
    <x v="186"/>
    <n v="0"/>
    <s v="PMM - CUIDAD DEL NIÑO OSORNO"/>
    <s v="BANCO DE CREDITO E INVERSIONES"/>
    <n v="35401222"/>
    <n v="11207215"/>
    <n v="13162787"/>
    <n v="13162787"/>
    <n v="12606612"/>
    <n v="12792004"/>
    <n v="11865047"/>
    <n v="13162787"/>
    <n v="14089743"/>
    <m/>
    <m/>
    <m/>
    <m/>
    <n v="102048982"/>
  </r>
  <r>
    <x v="9"/>
    <s v="DJJ"/>
    <n v="20032"/>
    <s v="PROG"/>
    <s v="ASE"/>
    <x v="3"/>
    <x v="5"/>
    <n v="6979"/>
    <s v="JUSTICIA JUVENIL"/>
    <x v="34"/>
    <n v="45"/>
    <x v="187"/>
    <n v="7"/>
    <s v="ASE - LOS RIOS"/>
    <s v="BANCO SANTANDER-CHILE"/>
    <n v="84880092"/>
    <n v="10601318"/>
    <n v="2188797"/>
    <n v="2525451"/>
    <n v="4040393"/>
    <n v="5218681"/>
    <n v="6228643"/>
    <n v="6396970"/>
    <n v="7406385"/>
    <n v="7238058"/>
    <n v="7069731"/>
    <n v="6228097"/>
    <m/>
    <n v="65142524"/>
  </r>
  <r>
    <x v="9"/>
    <s v="DJJ"/>
    <n v="20032"/>
    <s v="PROG"/>
    <s v="ASE"/>
    <x v="5"/>
    <x v="7"/>
    <n v="7473"/>
    <s v="JUSTICIA JUVENIL"/>
    <x v="34"/>
    <n v="20"/>
    <x v="188"/>
    <n v="7"/>
    <s v="ASE - CIP - CRC PUERTO MONTT"/>
    <s v="BANCO SANTANDER-CHILE"/>
    <n v="71684547"/>
    <n v="1514943"/>
    <m/>
    <n v="823175"/>
    <n v="654848"/>
    <n v="149867"/>
    <n v="149867"/>
    <m/>
    <n v="673308"/>
    <n v="1514943"/>
    <n v="1833138"/>
    <n v="1178289"/>
    <m/>
    <n v="8492378"/>
  </r>
  <r>
    <x v="9"/>
    <s v="DJJ"/>
    <n v="20032"/>
    <s v="PROG"/>
    <s v="PMM"/>
    <x v="8"/>
    <x v="11"/>
    <n v="1800"/>
    <s v="JUSTICIA JUVENIL"/>
    <x v="34"/>
    <n v="120"/>
    <x v="189"/>
    <n v="0"/>
    <s v="PMM - CIUDAD DEL NIÑO LLANQUIHUE PALENA"/>
    <s v="BANCO DE CREDITO E INVERSIONES"/>
    <n v="10577173"/>
    <n v="20754202"/>
    <n v="41034892"/>
    <n v="18787929"/>
    <m/>
    <n v="6552099"/>
    <m/>
    <n v="10381916"/>
    <m/>
    <n v="7293892"/>
    <n v="9454877"/>
    <n v="5903159"/>
    <m/>
    <n v="120162966"/>
  </r>
  <r>
    <x v="9"/>
    <s v="DJJ"/>
    <n v="20032"/>
    <s v="PROG"/>
    <s v="PMM"/>
    <x v="21"/>
    <x v="28"/>
    <n v="6999"/>
    <s v="JUSTICIA JUVENIL"/>
    <x v="35"/>
    <n v="45"/>
    <x v="190"/>
    <n v="0"/>
    <s v="PMM - PROYECTA CHILOE"/>
    <s v="BANCO ESTADO"/>
    <n v="152884923"/>
    <n v="9367142"/>
    <n v="9367142"/>
    <n v="7805952"/>
    <n v="7805952"/>
    <n v="7389635"/>
    <n v="5198518"/>
    <n v="9367142"/>
    <n v="6289230"/>
    <n v="722792"/>
    <n v="1659011"/>
    <n v="1450853"/>
    <m/>
    <n v="66423369"/>
  </r>
  <r>
    <x v="9"/>
    <s v="DJJ"/>
    <n v="20032"/>
    <s v="PROG"/>
    <s v="PMM"/>
    <x v="8"/>
    <x v="12"/>
    <n v="1800"/>
    <s v="JUSTICIA JUVENIL"/>
    <x v="36"/>
    <n v="95"/>
    <x v="191"/>
    <n v="0"/>
    <s v="PMM - CUIDAD DEL NIÑO OSORNO"/>
    <s v="BANCO DE CREDITO E INVERSIONES"/>
    <n v="35401222"/>
    <m/>
    <m/>
    <m/>
    <m/>
    <m/>
    <m/>
    <m/>
    <n v="17612180"/>
    <n v="11494264"/>
    <n v="7817336"/>
    <n v="8188118"/>
    <m/>
    <n v="45111898"/>
  </r>
  <r>
    <x v="10"/>
    <s v="DJJ"/>
    <n v="20032"/>
    <s v="PROG"/>
    <s v="ASR"/>
    <x v="0"/>
    <x v="0"/>
    <n v="6570"/>
    <s v="JUSTICIA JUVENIL"/>
    <x v="37"/>
    <n v="10"/>
    <x v="192"/>
    <n v="11"/>
    <s v="ASR - PIL AYSEN"/>
    <s v="BANCO DE CREDITO E INVERSIONES"/>
    <n v="10669418"/>
    <n v="1713761"/>
    <n v="1713761"/>
    <n v="1523343"/>
    <n v="1713761"/>
    <n v="1523343"/>
    <n v="1713761"/>
    <n v="1523343"/>
    <n v="1523343"/>
    <n v="1904179"/>
    <n v="1904179"/>
    <n v="1523343"/>
    <m/>
    <n v="18280117"/>
  </r>
  <r>
    <x v="10"/>
    <s v="DJJ"/>
    <n v="20032"/>
    <s v="PROG"/>
    <s v="ALA"/>
    <x v="0"/>
    <x v="0"/>
    <n v="6570"/>
    <s v="JUSTICIA JUVENIL"/>
    <x v="37"/>
    <n v="10"/>
    <x v="193"/>
    <n v="11"/>
    <s v="ALA - PIL AYSEN"/>
    <s v="BANCO DE CREDITO E INVERSIONES"/>
    <n v="10669418"/>
    <n v="1208814"/>
    <n v="1208814"/>
    <n v="725288"/>
    <n v="1934102"/>
    <n v="1934102"/>
    <n v="1450577"/>
    <n v="1934102"/>
    <n v="1934102"/>
    <n v="2175865"/>
    <n v="1934102"/>
    <n v="1934102"/>
    <m/>
    <n v="18373970"/>
  </r>
  <r>
    <x v="10"/>
    <s v="DJJ"/>
    <n v="20032"/>
    <s v="PROG"/>
    <s v="PSA"/>
    <x v="0"/>
    <x v="0"/>
    <n v="6570"/>
    <s v="JUSTICIA JUVENIL"/>
    <x v="37"/>
    <n v="25"/>
    <x v="194"/>
    <n v="14"/>
    <s v="PSA - AYSEN"/>
    <s v="BANCO DE CREDITO E INVERSIONES"/>
    <n v="10676279"/>
    <m/>
    <m/>
    <m/>
    <n v="785474"/>
    <m/>
    <m/>
    <n v="785474"/>
    <m/>
    <m/>
    <m/>
    <m/>
    <m/>
    <n v="1570948"/>
  </r>
  <r>
    <x v="10"/>
    <s v="DJJ"/>
    <n v="20032"/>
    <s v="PROG"/>
    <s v="PMM"/>
    <x v="0"/>
    <x v="0"/>
    <n v="6570"/>
    <s v="JUSTICIA JUVENIL"/>
    <x v="37"/>
    <n v="60"/>
    <x v="195"/>
    <n v="0"/>
    <s v="PMM - PROGRAMA MULTIMODAL AYSEN"/>
    <s v="BANCO DE CREDITO E INVERSIONES"/>
    <n v="10692088"/>
    <n v="13067593"/>
    <n v="14662180"/>
    <n v="13465268"/>
    <n v="13465268"/>
    <n v="12567583"/>
    <n v="13166039"/>
    <n v="139531"/>
    <n v="29484057"/>
    <m/>
    <m/>
    <m/>
    <m/>
    <n v="110017519"/>
  </r>
  <r>
    <x v="10"/>
    <s v="DJJ"/>
    <n v="20032"/>
    <s v="PROG"/>
    <s v="ASE"/>
    <x v="1"/>
    <x v="2"/>
    <n v="6915"/>
    <s v="JUSTICIA JUVENIL"/>
    <x v="37"/>
    <n v="30"/>
    <x v="196"/>
    <n v="7"/>
    <s v="ASE - PROFESOR MANUEL GUERRERO"/>
    <s v="BANCO ESTADO"/>
    <n v="91900169430"/>
    <m/>
    <n v="4618655"/>
    <n v="3531912"/>
    <n v="10324052"/>
    <n v="5433711"/>
    <n v="5162026"/>
    <n v="4618655"/>
    <n v="4346969"/>
    <n v="4890340"/>
    <n v="5162026"/>
    <n v="4346969"/>
    <m/>
    <n v="52435315"/>
  </r>
  <r>
    <x v="10"/>
    <s v="DJJ"/>
    <n v="20032"/>
    <s v="PROG"/>
    <s v="PMM"/>
    <x v="0"/>
    <x v="3"/>
    <n v="6570"/>
    <s v="JUSTICIA JUVENIL"/>
    <x v="37"/>
    <n v="50"/>
    <x v="197"/>
    <n v="0"/>
    <s v="PMM - PROGRAMA MULTIMODAL AYSEN"/>
    <s v="BANCO DE CREDITO E INVERSIONES"/>
    <n v="10705261"/>
    <m/>
    <m/>
    <m/>
    <m/>
    <m/>
    <m/>
    <m/>
    <n v="14961408"/>
    <n v="16158321"/>
    <n v="12467840"/>
    <n v="12467840"/>
    <m/>
    <n v="56055409"/>
  </r>
  <r>
    <x v="11"/>
    <s v="DJJ"/>
    <n v="20032"/>
    <s v="PROG"/>
    <s v="ASR"/>
    <x v="0"/>
    <x v="0"/>
    <n v="6570"/>
    <s v="JUSTICIA JUVENIL"/>
    <x v="38"/>
    <n v="12"/>
    <x v="198"/>
    <n v="11"/>
    <s v="ASR - PIL MAGALLANES"/>
    <s v="BANCO DE CREDITO E INVERSIONES"/>
    <n v="10669400"/>
    <n v="1291530"/>
    <n v="1130089"/>
    <n v="1130089"/>
    <n v="1130089"/>
    <n v="1452971"/>
    <n v="1937295"/>
    <n v="1937295"/>
    <n v="1937295"/>
    <n v="1937295"/>
    <n v="1937295"/>
    <n v="1937295"/>
    <m/>
    <n v="17758538"/>
  </r>
  <r>
    <x v="11"/>
    <s v="DJJ"/>
    <n v="20032"/>
    <s v="PROG"/>
    <s v="ALA"/>
    <x v="0"/>
    <x v="0"/>
    <n v="6570"/>
    <s v="JUSTICIA JUVENIL"/>
    <x v="38"/>
    <n v="12"/>
    <x v="199"/>
    <n v="11"/>
    <s v="ALA - PIL MAGALLANES"/>
    <s v="BANCO DE CREDITO E INVERSIONES"/>
    <n v="10669400"/>
    <n v="1434809"/>
    <n v="1229837"/>
    <n v="1229837"/>
    <n v="1229837"/>
    <n v="1434809"/>
    <n v="2459673"/>
    <n v="2459673"/>
    <n v="2459673"/>
    <n v="2459673"/>
    <n v="2459673"/>
    <n v="2459673"/>
    <m/>
    <n v="21317167"/>
  </r>
  <r>
    <x v="11"/>
    <s v="DJJ"/>
    <n v="20032"/>
    <s v="PROG"/>
    <s v="PMM"/>
    <x v="0"/>
    <x v="0"/>
    <n v="6570"/>
    <s v="JUSTICIA JUVENIL"/>
    <x v="38"/>
    <n v="70"/>
    <x v="200"/>
    <n v="0"/>
    <s v="PMM- MULTIMODAL MAGALLANES"/>
    <s v="BANCO DE CREDITO E INVERSIONES"/>
    <n v="10692070"/>
    <n v="8908738"/>
    <n v="11416205"/>
    <n v="10147738"/>
    <n v="9894044"/>
    <n v="8879271"/>
    <n v="9640351"/>
    <n v="4020065"/>
    <n v="16523899"/>
    <n v="441036"/>
    <m/>
    <n v="-943218"/>
    <m/>
    <n v="78928129"/>
  </r>
  <r>
    <x v="11"/>
    <s v="DJJ"/>
    <n v="20032"/>
    <s v="PROG"/>
    <s v="PMM"/>
    <x v="0"/>
    <x v="3"/>
    <n v="6570"/>
    <s v="JUSTICIA JUVENIL"/>
    <x v="38"/>
    <n v="40"/>
    <x v="201"/>
    <n v="0"/>
    <s v="PMM - MAGALLANES"/>
    <s v="BANCO DE CREDITO E INVERSIONES"/>
    <n v="10705252"/>
    <m/>
    <m/>
    <m/>
    <m/>
    <m/>
    <m/>
    <m/>
    <n v="12424474"/>
    <m/>
    <n v="22467590"/>
    <n v="10043116"/>
    <m/>
    <n v="44935180"/>
  </r>
  <r>
    <x v="12"/>
    <s v="DJJ"/>
    <n v="20032"/>
    <s v="PROG"/>
    <s v="PLA"/>
    <x v="0"/>
    <x v="3"/>
    <n v="6570"/>
    <s v="JUSTICIA JUVENIL"/>
    <x v="39"/>
    <n v="30"/>
    <x v="202"/>
    <n v="12"/>
    <s v="PLA - LO ESPEJO"/>
    <s v="BANCO DE CREDITO E INVERSIONES"/>
    <n v="10625640"/>
    <m/>
    <m/>
    <m/>
    <m/>
    <m/>
    <m/>
    <m/>
    <m/>
    <n v="7726118"/>
    <m/>
    <m/>
    <m/>
    <n v="7726118"/>
  </r>
  <r>
    <x v="12"/>
    <s v="DJJ"/>
    <n v="20032"/>
    <s v="PROG"/>
    <s v="PLE"/>
    <x v="0"/>
    <x v="0"/>
    <n v="6570"/>
    <s v="JUSTICIA JUVENIL"/>
    <x v="40"/>
    <n v="75"/>
    <x v="203"/>
    <n v="12"/>
    <s v="PLE - CERRO NAVIA"/>
    <s v="BANCO DE CREDITO E INVERSIONES"/>
    <n v="10651187"/>
    <m/>
    <m/>
    <m/>
    <n v="2928711"/>
    <n v="3974679"/>
    <m/>
    <m/>
    <n v="4811453"/>
    <n v="6903389"/>
    <m/>
    <m/>
    <m/>
    <n v="18618232"/>
  </r>
  <r>
    <x v="12"/>
    <s v="DJJ"/>
    <n v="20032"/>
    <s v="PROG"/>
    <s v="PLE"/>
    <x v="0"/>
    <x v="0"/>
    <n v="6570"/>
    <s v="JUSTICIA JUVENIL"/>
    <x v="39"/>
    <n v="100"/>
    <x v="204"/>
    <n v="12"/>
    <s v="PLE - LO ESPEJO"/>
    <s v="BANCO DE CREDITO E INVERSIONES"/>
    <n v="10651195"/>
    <m/>
    <m/>
    <m/>
    <m/>
    <n v="1882742"/>
    <m/>
    <m/>
    <m/>
    <m/>
    <m/>
    <m/>
    <m/>
    <n v="1882742"/>
  </r>
  <r>
    <x v="12"/>
    <s v="DJJ"/>
    <n v="20032"/>
    <s v="PROG"/>
    <s v="ASR"/>
    <x v="22"/>
    <x v="29"/>
    <n v="7478"/>
    <s v="JUSTICIA JUVENIL"/>
    <x v="41"/>
    <n v="58"/>
    <x v="205"/>
    <n v="11"/>
    <s v="ASR - PROYECTO B"/>
    <s v="BANCO SECURITY"/>
    <n v="140652333"/>
    <n v="2069760"/>
    <n v="1966272"/>
    <n v="2897664"/>
    <n v="3208128"/>
    <n v="3104640"/>
    <n v="3622080"/>
    <m/>
    <m/>
    <n v="8692992"/>
    <n v="2587200"/>
    <n v="4863936"/>
    <m/>
    <n v="33012672"/>
  </r>
  <r>
    <x v="12"/>
    <s v="DJJ"/>
    <n v="20032"/>
    <s v="PROG"/>
    <s v="ALA"/>
    <x v="22"/>
    <x v="29"/>
    <n v="7478"/>
    <s v="JUSTICIA JUVENIL"/>
    <x v="41"/>
    <n v="58"/>
    <x v="206"/>
    <n v="11"/>
    <s v="ALA - PROYECTO B"/>
    <s v="BANCO SECURITY"/>
    <n v="140652333"/>
    <n v="2627856"/>
    <n v="2496463"/>
    <n v="3547605"/>
    <n v="4073177"/>
    <n v="3941784"/>
    <n v="4073177"/>
    <m/>
    <m/>
    <n v="10380031"/>
    <n v="3284820"/>
    <n v="6044069"/>
    <m/>
    <n v="40468982"/>
  </r>
  <r>
    <x v="12"/>
    <s v="DJJ"/>
    <n v="20032"/>
    <s v="PROG"/>
    <s v="ASR"/>
    <x v="23"/>
    <x v="30"/>
    <n v="7497"/>
    <s v="JUSTICIA JUVENIL"/>
    <x v="42"/>
    <n v="20"/>
    <x v="207"/>
    <n v="11"/>
    <s v="ASR - PIL REINVENTARSE"/>
    <s v="BANCO DE CHILE"/>
    <n v="4720170309"/>
    <n v="2069760"/>
    <m/>
    <n v="4139520"/>
    <n v="2069760"/>
    <n v="2069760"/>
    <n v="2069760"/>
    <n v="2069760"/>
    <m/>
    <n v="4139520"/>
    <n v="2069760"/>
    <n v="2069760"/>
    <m/>
    <n v="22767360"/>
  </r>
  <r>
    <x v="12"/>
    <s v="DJJ"/>
    <n v="20032"/>
    <s v="PROG"/>
    <s v="ALA"/>
    <x v="23"/>
    <x v="30"/>
    <n v="7497"/>
    <s v="JUSTICIA JUVENIL"/>
    <x v="42"/>
    <n v="20"/>
    <x v="208"/>
    <n v="11"/>
    <s v="ALA - PIL REINVENTARSE"/>
    <s v="BANCO DE CHILE"/>
    <n v="4720170309"/>
    <n v="2627856"/>
    <m/>
    <n v="5255712"/>
    <n v="2627856"/>
    <n v="2627856"/>
    <n v="2627856"/>
    <n v="2627856"/>
    <m/>
    <n v="5255712"/>
    <n v="2627856"/>
    <n v="2627856"/>
    <m/>
    <n v="28906416"/>
  </r>
  <r>
    <x v="12"/>
    <s v="DJJ"/>
    <n v="20032"/>
    <s v="PROG"/>
    <s v="SBC"/>
    <x v="12"/>
    <x v="18"/>
    <n v="3842"/>
    <s v="JUSTICIA JUVENIL"/>
    <x v="43"/>
    <n v="120"/>
    <x v="209"/>
    <n v="15"/>
    <s v="SBC - NORTE"/>
    <s v="BANCO SCOTIABANK"/>
    <n v="970826742"/>
    <m/>
    <n v="7964880"/>
    <m/>
    <m/>
    <m/>
    <m/>
    <m/>
    <m/>
    <m/>
    <m/>
    <m/>
    <m/>
    <n v="7964880"/>
  </r>
  <r>
    <x v="12"/>
    <s v="DJJ"/>
    <n v="20032"/>
    <s v="PROG"/>
    <s v="SBC"/>
    <x v="12"/>
    <x v="18"/>
    <n v="3842"/>
    <s v="JUSTICIA JUVENIL"/>
    <x v="44"/>
    <n v="100"/>
    <x v="210"/>
    <n v="15"/>
    <s v="SBC - ACJ MAIPO SUR"/>
    <s v="BANCO SCOTIABANK"/>
    <n v="970721177"/>
    <m/>
    <m/>
    <m/>
    <m/>
    <m/>
    <m/>
    <m/>
    <m/>
    <n v="996072"/>
    <m/>
    <m/>
    <m/>
    <n v="996072"/>
  </r>
  <r>
    <x v="12"/>
    <s v="DJJ"/>
    <n v="20032"/>
    <s v="PROG"/>
    <s v="MCA"/>
    <x v="12"/>
    <x v="18"/>
    <n v="3842"/>
    <s v="JUSTICIA JUVENIL"/>
    <x v="45"/>
    <n v="65"/>
    <x v="211"/>
    <n v="13"/>
    <s v="MCA - ACJ ESTACION CENTRAL"/>
    <s v="BANCO SCOTIABANK"/>
    <n v="971135026"/>
    <n v="2289672"/>
    <n v="1853544"/>
    <n v="1962576"/>
    <n v="1962576"/>
    <n v="2398704"/>
    <m/>
    <m/>
    <m/>
    <m/>
    <m/>
    <m/>
    <m/>
    <n v="10467072"/>
  </r>
  <r>
    <x v="12"/>
    <s v="DJJ"/>
    <n v="20032"/>
    <s v="PROG"/>
    <s v="MCA"/>
    <x v="12"/>
    <x v="18"/>
    <n v="3842"/>
    <s v="JUSTICIA JUVENIL"/>
    <x v="46"/>
    <n v="60"/>
    <x v="212"/>
    <n v="13"/>
    <s v="MCA - ACJ TALAGANTE"/>
    <s v="BANCO SCOTIABANK"/>
    <n v="971219238"/>
    <n v="3052896"/>
    <n v="3052896"/>
    <n v="3052896"/>
    <n v="3052896"/>
    <n v="3707088"/>
    <m/>
    <m/>
    <m/>
    <m/>
    <m/>
    <m/>
    <m/>
    <n v="15918672"/>
  </r>
  <r>
    <x v="12"/>
    <s v="DJJ"/>
    <n v="20032"/>
    <s v="PROG"/>
    <s v="MCA"/>
    <x v="12"/>
    <x v="18"/>
    <n v="3842"/>
    <s v="JUSTICIA JUVENIL"/>
    <x v="44"/>
    <n v="75"/>
    <x v="213"/>
    <n v="13"/>
    <s v="MCA - ACJ SAN BERNARDO"/>
    <s v="BANCO SCOTIABANK"/>
    <n v="970291752"/>
    <n v="3707088"/>
    <n v="4034184"/>
    <n v="4470312"/>
    <n v="4797408"/>
    <n v="4579344"/>
    <m/>
    <m/>
    <m/>
    <m/>
    <m/>
    <m/>
    <m/>
    <n v="21588336"/>
  </r>
  <r>
    <x v="12"/>
    <s v="DJJ"/>
    <n v="20032"/>
    <s v="PROG"/>
    <s v="MCA"/>
    <x v="12"/>
    <x v="18"/>
    <n v="3842"/>
    <s v="JUSTICIA JUVENIL"/>
    <x v="47"/>
    <n v="60"/>
    <x v="214"/>
    <n v="13"/>
    <s v="MCA - ACJ SAN JOAQUIN"/>
    <s v="BANCO SCOTIABANK"/>
    <n v="971135034"/>
    <n v="1635480"/>
    <n v="1417416"/>
    <n v="1526448"/>
    <n v="1962576"/>
    <n v="1744512"/>
    <m/>
    <m/>
    <m/>
    <m/>
    <m/>
    <m/>
    <m/>
    <n v="8286432"/>
  </r>
  <r>
    <x v="12"/>
    <s v="DJJ"/>
    <n v="20032"/>
    <s v="PROG"/>
    <s v="MCA"/>
    <x v="0"/>
    <x v="0"/>
    <n v="6570"/>
    <s v="JUSTICIA JUVENIL"/>
    <x v="48"/>
    <n v="60"/>
    <x v="215"/>
    <n v="13"/>
    <s v="MCA - MEDIDAS CAUTELARES LO ESPEJO"/>
    <s v="BANCO DE CREDITO E INVERSIONES"/>
    <n v="10676201"/>
    <n v="3489024"/>
    <n v="3270960"/>
    <n v="3161928"/>
    <n v="3598056"/>
    <n v="3270960"/>
    <m/>
    <m/>
    <m/>
    <m/>
    <m/>
    <m/>
    <m/>
    <n v="16790928"/>
  </r>
  <r>
    <x v="12"/>
    <s v="DJJ"/>
    <n v="20032"/>
    <s v="PROG"/>
    <s v="MCA"/>
    <x v="0"/>
    <x v="0"/>
    <n v="6570"/>
    <s v="JUSTICIA JUVENIL"/>
    <x v="48"/>
    <n v="51"/>
    <x v="216"/>
    <n v="13"/>
    <s v="MCA - MEDIDAS CAUTELARES LA PINTANA"/>
    <s v="BANCO DE CREDITO E INVERSIONES"/>
    <n v="10676198"/>
    <n v="1635480"/>
    <m/>
    <n v="2180640"/>
    <n v="4688376"/>
    <n v="2289672"/>
    <m/>
    <m/>
    <m/>
    <m/>
    <m/>
    <m/>
    <m/>
    <n v="10794168"/>
  </r>
  <r>
    <x v="12"/>
    <s v="DJJ"/>
    <n v="20032"/>
    <s v="PROG"/>
    <s v="MCA"/>
    <x v="0"/>
    <x v="0"/>
    <n v="6570"/>
    <s v="JUSTICIA JUVENIL"/>
    <x v="49"/>
    <n v="93"/>
    <x v="217"/>
    <n v="13"/>
    <s v="MCA - MEDIDAS CAUTELARES CERRO NAVIA"/>
    <s v="BANCO DE CREDITO E INVERSIONES"/>
    <n v="10676171"/>
    <n v="4906440"/>
    <n v="4579344"/>
    <n v="3707088"/>
    <n v="4906440"/>
    <m/>
    <n v="5233536"/>
    <m/>
    <m/>
    <m/>
    <m/>
    <m/>
    <m/>
    <n v="23332848"/>
  </r>
  <r>
    <x v="12"/>
    <s v="DJJ"/>
    <n v="20032"/>
    <s v="PROG"/>
    <s v="MCA"/>
    <x v="0"/>
    <x v="0"/>
    <n v="6570"/>
    <s v="JUSTICIA JUVENIL"/>
    <x v="50"/>
    <n v="75"/>
    <x v="218"/>
    <n v="13"/>
    <s v="MCA - MEDIDAS CAUTELARES MAIPU"/>
    <s v="BANCO DE CREDITO E INVERSIONES"/>
    <n v="10676180"/>
    <n v="2289672"/>
    <n v="2834832"/>
    <n v="2725800"/>
    <n v="2725800"/>
    <n v="2834832"/>
    <m/>
    <m/>
    <m/>
    <m/>
    <m/>
    <m/>
    <m/>
    <n v="13410936"/>
  </r>
  <r>
    <x v="12"/>
    <s v="DJJ"/>
    <n v="20032"/>
    <s v="PROG"/>
    <s v="PLA"/>
    <x v="0"/>
    <x v="0"/>
    <n v="6570"/>
    <s v="JUSTICIA JUVENIL"/>
    <x v="51"/>
    <n v="44"/>
    <x v="219"/>
    <n v="12"/>
    <s v="PLA - LA PINTANA"/>
    <s v="BANCO DE CREDITO E INVERSIONES"/>
    <n v="10671439"/>
    <m/>
    <n v="1051123"/>
    <m/>
    <m/>
    <n v="5633628"/>
    <m/>
    <m/>
    <n v="2414412"/>
    <n v="1126726"/>
    <m/>
    <m/>
    <m/>
    <n v="10225889"/>
  </r>
  <r>
    <x v="12"/>
    <s v="DJJ"/>
    <n v="20032"/>
    <s v="PROG"/>
    <s v="PLA"/>
    <x v="12"/>
    <x v="18"/>
    <n v="3842"/>
    <s v="JUSTICIA JUVENIL"/>
    <x v="44"/>
    <n v="53"/>
    <x v="220"/>
    <n v="12"/>
    <s v="PLA - PROVINCIA DEL MAIPO"/>
    <s v="BANCO SCOTIABANK"/>
    <n v="156682799"/>
    <m/>
    <n v="5794589"/>
    <m/>
    <m/>
    <m/>
    <m/>
    <m/>
    <m/>
    <m/>
    <m/>
    <m/>
    <m/>
    <n v="5794589"/>
  </r>
  <r>
    <x v="12"/>
    <s v="DJJ"/>
    <n v="20032"/>
    <s v="PROG"/>
    <s v="PLA"/>
    <x v="12"/>
    <x v="18"/>
    <n v="3842"/>
    <s v="JUSTICIA JUVENIL"/>
    <x v="47"/>
    <n v="44"/>
    <x v="221"/>
    <n v="12"/>
    <s v="PLA - ACJ SAN JOAQUIN"/>
    <s v="BANCO SCOTIABANK"/>
    <n v="971134992"/>
    <m/>
    <m/>
    <m/>
    <n v="4024020"/>
    <m/>
    <m/>
    <m/>
    <m/>
    <m/>
    <m/>
    <m/>
    <m/>
    <n v="4024020"/>
  </r>
  <r>
    <x v="12"/>
    <s v="DJJ"/>
    <n v="20032"/>
    <s v="PROG"/>
    <s v="PLA"/>
    <x v="12"/>
    <x v="18"/>
    <n v="3842"/>
    <s v="JUSTICIA JUVENIL"/>
    <x v="46"/>
    <n v="35"/>
    <x v="222"/>
    <n v="12"/>
    <s v="PLA - ACJ TALAGANTE"/>
    <s v="BANCO SCOTIABANK"/>
    <n v="970291725"/>
    <m/>
    <n v="1651764"/>
    <m/>
    <m/>
    <m/>
    <m/>
    <m/>
    <m/>
    <m/>
    <m/>
    <m/>
    <m/>
    <n v="1651764"/>
  </r>
  <r>
    <x v="12"/>
    <s v="DJJ"/>
    <n v="20032"/>
    <s v="PROG"/>
    <s v="ASE"/>
    <x v="16"/>
    <x v="23"/>
    <n v="6470"/>
    <s v="JUSTICIA JUVENIL"/>
    <x v="43"/>
    <n v="80"/>
    <x v="223"/>
    <n v="7"/>
    <s v="ASE - DEM SANTIAGO NORTE"/>
    <s v="BANCO DE CREDITO E INVERSIONES"/>
    <n v="10657754"/>
    <m/>
    <n v="11074140"/>
    <m/>
    <n v="10631174"/>
    <m/>
    <m/>
    <m/>
    <m/>
    <m/>
    <m/>
    <m/>
    <m/>
    <n v="21705314"/>
  </r>
  <r>
    <x v="12"/>
    <s v="DJJ"/>
    <n v="20032"/>
    <s v="PROG"/>
    <s v="ASE"/>
    <x v="24"/>
    <x v="31"/>
    <n v="7510"/>
    <s v="JUSTICIA JUVENIL"/>
    <x v="52"/>
    <n v="60"/>
    <x v="224"/>
    <n v="7"/>
    <s v="ASE - CREA EQUIDAD ÑUÑOA"/>
    <s v="BANCO DE CHILE"/>
    <n v="1732388606"/>
    <m/>
    <n v="2657794"/>
    <m/>
    <m/>
    <m/>
    <m/>
    <m/>
    <m/>
    <m/>
    <m/>
    <m/>
    <m/>
    <n v="2657794"/>
  </r>
  <r>
    <x v="12"/>
    <s v="DJJ"/>
    <n v="20032"/>
    <s v="PROG"/>
    <s v="ASE"/>
    <x v="25"/>
    <x v="32"/>
    <n v="7003"/>
    <s v="JUSTICIA JUVENIL"/>
    <x v="44"/>
    <n v="100"/>
    <x v="225"/>
    <n v="7"/>
    <s v="ASE - SAN BERNARDO"/>
    <s v="BANCO DE CREDITO E INVERSIONES"/>
    <n v="145780802"/>
    <m/>
    <n v="11517106"/>
    <m/>
    <m/>
    <m/>
    <m/>
    <m/>
    <m/>
    <m/>
    <m/>
    <m/>
    <m/>
    <n v="11517106"/>
  </r>
  <r>
    <x v="12"/>
    <s v="DJJ"/>
    <n v="20032"/>
    <s v="PROG"/>
    <s v="ASE"/>
    <x v="0"/>
    <x v="0"/>
    <n v="6570"/>
    <s v="JUSTICIA JUVENIL"/>
    <x v="45"/>
    <n v="90"/>
    <x v="226"/>
    <n v="7"/>
    <s v="ASE - ESTACION CENTRAL"/>
    <s v="BANCO DE CREDITO E INVERSIONES"/>
    <n v="10676252"/>
    <m/>
    <n v="3691380"/>
    <m/>
    <n v="5315587"/>
    <m/>
    <m/>
    <m/>
    <m/>
    <m/>
    <m/>
    <m/>
    <m/>
    <n v="9006967"/>
  </r>
  <r>
    <x v="12"/>
    <s v="DJJ"/>
    <n v="20032"/>
    <s v="PROG"/>
    <s v="PLA"/>
    <x v="3"/>
    <x v="33"/>
    <n v="6979"/>
    <s v="JUSTICIA JUVENIL"/>
    <x v="48"/>
    <n v="90"/>
    <x v="227"/>
    <n v="12"/>
    <s v="ASE - SANTIAGO SUR PONIENTE"/>
    <s v="BANCO SANTANDER-CHILE"/>
    <n v="73546281"/>
    <m/>
    <n v="13288968"/>
    <m/>
    <n v="13288968"/>
    <m/>
    <m/>
    <m/>
    <m/>
    <m/>
    <m/>
    <m/>
    <m/>
    <n v="26577936"/>
  </r>
  <r>
    <x v="12"/>
    <s v="DJJ"/>
    <n v="20032"/>
    <s v="PROG"/>
    <s v="ASE"/>
    <x v="0"/>
    <x v="0"/>
    <n v="6570"/>
    <s v="JUSTICIA JUVENIL"/>
    <x v="51"/>
    <n v="60"/>
    <x v="228"/>
    <n v="7"/>
    <s v="ASE - PUENTE ALTO"/>
    <s v="BANCO DE CREDITO E INVERSIONES"/>
    <n v="10676261"/>
    <m/>
    <n v="6792139"/>
    <n v="12993657"/>
    <m/>
    <m/>
    <m/>
    <m/>
    <m/>
    <m/>
    <m/>
    <m/>
    <m/>
    <n v="19785796"/>
  </r>
  <r>
    <x v="12"/>
    <s v="DJJ"/>
    <n v="20032"/>
    <s v="PROG"/>
    <s v="ASE"/>
    <x v="3"/>
    <x v="33"/>
    <n v="6979"/>
    <s v="JUSTICIA JUVENIL"/>
    <x v="47"/>
    <n v="155"/>
    <x v="229"/>
    <n v="7"/>
    <s v="ASE - CIP CRC SAN JOAQUIN"/>
    <s v="BANCO SANTANDER-CHILE"/>
    <n v="73546273"/>
    <m/>
    <n v="13584278"/>
    <m/>
    <m/>
    <m/>
    <m/>
    <m/>
    <m/>
    <m/>
    <m/>
    <m/>
    <m/>
    <n v="13584278"/>
  </r>
  <r>
    <x v="12"/>
    <s v="DJJ"/>
    <n v="20032"/>
    <s v="PROG"/>
    <s v="PSA"/>
    <x v="0"/>
    <x v="0"/>
    <n v="6570"/>
    <s v="JUSTICIA JUVENIL"/>
    <x v="53"/>
    <n v="35"/>
    <x v="230"/>
    <n v="14"/>
    <s v="PSA - LA FLORIDA"/>
    <s v="BANCO DE CREDITO E INVERSIONES"/>
    <n v="10676104"/>
    <m/>
    <m/>
    <m/>
    <m/>
    <n v="142296"/>
    <m/>
    <m/>
    <n v="711480"/>
    <m/>
    <m/>
    <m/>
    <m/>
    <n v="853776"/>
  </r>
  <r>
    <x v="12"/>
    <s v="DJJ"/>
    <n v="20032"/>
    <s v="PROG"/>
    <s v="PLE"/>
    <x v="3"/>
    <x v="5"/>
    <n v="6979"/>
    <s v="JUSTICIA JUVENIL"/>
    <x v="54"/>
    <n v="88"/>
    <x v="231"/>
    <n v="12"/>
    <s v="PLE - ÑUÑOA"/>
    <s v="BANCO SANTANDER-CHILE"/>
    <n v="32045553"/>
    <n v="14082382"/>
    <n v="15546737"/>
    <n v="14291575"/>
    <n v="14291577"/>
    <n v="15653118"/>
    <n v="16735488"/>
    <n v="18409037"/>
    <n v="19455005"/>
    <n v="18618231"/>
    <n v="18409037"/>
    <n v="18409037"/>
    <m/>
    <n v="183901224"/>
  </r>
  <r>
    <x v="12"/>
    <s v="DJJ"/>
    <n v="20032"/>
    <s v="PROG"/>
    <s v="PSA"/>
    <x v="12"/>
    <x v="18"/>
    <n v="3842"/>
    <s v="JUSTICIA JUVENIL"/>
    <x v="55"/>
    <n v="80"/>
    <x v="232"/>
    <n v="14"/>
    <s v="PSA - ACJ ESTACION CENTRAL"/>
    <s v="BANCO SCOTIABANK"/>
    <n v="970143556"/>
    <n v="3921867"/>
    <n v="4064163"/>
    <n v="3352683"/>
    <n v="3210385"/>
    <n v="4838064"/>
    <n v="4268880"/>
    <n v="4126584"/>
    <m/>
    <n v="6687912"/>
    <n v="3841992"/>
    <n v="3699696"/>
    <m/>
    <n v="42012226"/>
  </r>
  <r>
    <x v="12"/>
    <s v="DJJ"/>
    <n v="20032"/>
    <s v="PROG"/>
    <s v="MCA"/>
    <x v="16"/>
    <x v="23"/>
    <n v="6470"/>
    <s v="JUSTICIA JUVENIL"/>
    <x v="56"/>
    <n v="150"/>
    <x v="233"/>
    <n v="13"/>
    <s v="MCA - MEDIDAS CAUTELARES METROPOLITANO NORTE"/>
    <s v="BANCO DE CREDITO E INVERSIONES"/>
    <n v="10703861"/>
    <n v="9559652"/>
    <n v="8796428"/>
    <n v="8142236"/>
    <n v="8469332"/>
    <n v="10794168"/>
    <n v="12102552"/>
    <n v="10139976"/>
    <n v="10358040"/>
    <n v="11884488"/>
    <n v="10794168"/>
    <n v="21261240"/>
    <m/>
    <n v="122302280"/>
  </r>
  <r>
    <x v="12"/>
    <s v="DJJ"/>
    <n v="20032"/>
    <s v="PROG"/>
    <s v="PLA"/>
    <x v="16"/>
    <x v="23"/>
    <n v="6470"/>
    <s v="JUSTICIA JUVENIL"/>
    <x v="56"/>
    <n v="91"/>
    <x v="234"/>
    <n v="12"/>
    <s v="PLA - LIBERTAD ASISTIDA METROPOLITANO NORTE"/>
    <s v="BANCO DE CREDITO E INVERSIONES"/>
    <n v="10703870"/>
    <n v="5126764"/>
    <n v="5609646"/>
    <n v="4965803"/>
    <n v="5448688"/>
    <n v="7243236"/>
    <n v="7243236"/>
    <n v="6438432"/>
    <n v="7404197"/>
    <n v="8530923"/>
    <n v="8048040"/>
    <n v="7404197"/>
    <m/>
    <n v="73463162"/>
  </r>
  <r>
    <x v="12"/>
    <s v="DJJ"/>
    <n v="20032"/>
    <s v="PROG"/>
    <s v="PLE"/>
    <x v="16"/>
    <x v="23"/>
    <n v="6470"/>
    <s v="JUSTICIA JUVENIL"/>
    <x v="56"/>
    <n v="189"/>
    <x v="235"/>
    <n v="12"/>
    <s v="PLE - LIBERTAD ASISTIDA ESPECIAL METROPOLITANO NORTE"/>
    <s v="BANCO DE CREDITO E INVERSIONES"/>
    <n v="10703853"/>
    <n v="26486762"/>
    <n v="27114343"/>
    <n v="26486762"/>
    <n v="26277567"/>
    <n v="32006620"/>
    <m/>
    <n v="65268402"/>
    <n v="32634201"/>
    <n v="34516944"/>
    <n v="32425008"/>
    <n v="31169846"/>
    <m/>
    <n v="334386455"/>
  </r>
  <r>
    <x v="12"/>
    <s v="DJJ"/>
    <n v="20032"/>
    <s v="PROG"/>
    <s v="PSA"/>
    <x v="0"/>
    <x v="0"/>
    <n v="6570"/>
    <s v="JUSTICIA JUVENIL"/>
    <x v="53"/>
    <n v="70"/>
    <x v="236"/>
    <n v="14"/>
    <s v="PSA - LA FLORIDA"/>
    <s v="BANCO DE CREDITO E INVERSIONES"/>
    <n v="10704108"/>
    <n v="4285409"/>
    <n v="4854593"/>
    <n v="4000817"/>
    <n v="4570003"/>
    <n v="6545616"/>
    <n v="5834136"/>
    <n v="4838064"/>
    <n v="4838064"/>
    <n v="4268880"/>
    <n v="3984288"/>
    <n v="3841992"/>
    <m/>
    <n v="51861862"/>
  </r>
  <r>
    <x v="12"/>
    <s v="DJJ"/>
    <n v="20032"/>
    <s v="PROG"/>
    <s v="PLA"/>
    <x v="0"/>
    <x v="0"/>
    <n v="6570"/>
    <s v="JUSTICIA JUVENIL"/>
    <x v="49"/>
    <n v="47"/>
    <x v="237"/>
    <n v="12"/>
    <s v="PLA - CERRO NAVIA"/>
    <s v="BANCO DE CREDITO E INVERSIONES"/>
    <n v="10704159"/>
    <n v="4618332"/>
    <m/>
    <n v="11329155"/>
    <n v="5745061"/>
    <n v="6599393"/>
    <n v="7243236"/>
    <n v="7565158"/>
    <n v="8369962"/>
    <n v="8691884"/>
    <n v="7565158"/>
    <n v="10784374"/>
    <m/>
    <n v="78511713"/>
  </r>
  <r>
    <x v="12"/>
    <s v="DJJ"/>
    <n v="20032"/>
    <s v="PROG"/>
    <s v="PLA"/>
    <x v="0"/>
    <x v="0"/>
    <n v="6570"/>
    <s v="JUSTICIA JUVENIL"/>
    <x v="57"/>
    <n v="114"/>
    <x v="238"/>
    <n v="12"/>
    <s v="PLA - LA PINTANA"/>
    <s v="BANCO DE CREDITO E INVERSIONES"/>
    <n v="10704167"/>
    <n v="7126521"/>
    <n v="6804600"/>
    <n v="5516914"/>
    <n v="6321720"/>
    <n v="8852844"/>
    <n v="9174766"/>
    <n v="8852844"/>
    <n v="8691883"/>
    <n v="9174766"/>
    <n v="8852844"/>
    <n v="8852844"/>
    <m/>
    <n v="88222546"/>
  </r>
  <r>
    <x v="12"/>
    <s v="DJJ"/>
    <n v="20032"/>
    <s v="PROG"/>
    <s v="PLE"/>
    <x v="0"/>
    <x v="0"/>
    <n v="6570"/>
    <s v="JUSTICIA JUVENIL"/>
    <x v="51"/>
    <n v="90"/>
    <x v="239"/>
    <n v="12"/>
    <s v="PLE - PUENTE ALTO"/>
    <s v="BANCO DE CREDITO E INVERSIONES"/>
    <n v="10704205"/>
    <n v="15481685"/>
    <n v="15900072"/>
    <n v="15900072"/>
    <n v="15900072"/>
    <n v="22592909"/>
    <n v="25940007"/>
    <n v="19873392"/>
    <n v="20710166"/>
    <n v="20082586"/>
    <n v="18827424"/>
    <n v="22115429"/>
    <m/>
    <n v="213323814"/>
  </r>
  <r>
    <x v="12"/>
    <s v="DJJ"/>
    <n v="20032"/>
    <s v="PROG"/>
    <s v="SBC"/>
    <x v="0"/>
    <x v="0"/>
    <n v="6570"/>
    <s v="JUSTICIA JUVENIL"/>
    <x v="48"/>
    <n v="90"/>
    <x v="240"/>
    <n v="15"/>
    <s v="SBC - LA CISTERNA"/>
    <s v="BANCO DE CREDITO E INVERSIONES"/>
    <n v="10704175"/>
    <n v="7684908"/>
    <n v="7115724"/>
    <n v="4838988"/>
    <n v="6973428"/>
    <n v="9960720"/>
    <n v="9960720"/>
    <n v="10103016"/>
    <n v="9533832"/>
    <n v="10103016"/>
    <n v="9106944"/>
    <n v="9249240"/>
    <m/>
    <n v="94630536"/>
  </r>
  <r>
    <x v="12"/>
    <s v="DJJ"/>
    <n v="20032"/>
    <s v="PROG"/>
    <s v="SBC"/>
    <x v="0"/>
    <x v="0"/>
    <n v="6570"/>
    <s v="JUSTICIA JUVENIL"/>
    <x v="53"/>
    <n v="95"/>
    <x v="241"/>
    <n v="15"/>
    <s v="SBC - LA FLORIDA"/>
    <s v="BANCO DE CREDITO E INVERSIONES"/>
    <n v="10704221"/>
    <n v="7574285"/>
    <n v="6720509"/>
    <n v="6009029"/>
    <n v="7147395"/>
    <n v="8964648"/>
    <n v="8395464"/>
    <n v="8395464"/>
    <n v="9106944"/>
    <n v="9106944"/>
    <n v="7826280"/>
    <n v="8537760"/>
    <m/>
    <n v="87784722"/>
  </r>
  <r>
    <x v="12"/>
    <s v="DJJ"/>
    <n v="20032"/>
    <s v="PROG"/>
    <s v="PLE"/>
    <x v="0"/>
    <x v="0"/>
    <n v="6570"/>
    <s v="JUSTICIA JUVENIL"/>
    <x v="55"/>
    <n v="146"/>
    <x v="242"/>
    <n v="12"/>
    <s v="PLE - ESTACION CENTRAL"/>
    <s v="BANCO DE CREDITO E INVERSIONES"/>
    <n v="10704213"/>
    <n v="19099256"/>
    <n v="19726837"/>
    <n v="18890062"/>
    <n v="19099254"/>
    <n v="23011296"/>
    <n v="24894039"/>
    <n v="23011296"/>
    <n v="25312426"/>
    <n v="25312426"/>
    <n v="25312426"/>
    <n v="24894039"/>
    <m/>
    <n v="248563357"/>
  </r>
  <r>
    <x v="12"/>
    <s v="DJJ"/>
    <n v="20032"/>
    <s v="PROG"/>
    <s v="PLE"/>
    <x v="0"/>
    <x v="0"/>
    <n v="6570"/>
    <s v="JUSTICIA JUVENIL"/>
    <x v="57"/>
    <n v="164"/>
    <x v="243"/>
    <n v="12"/>
    <s v="PLE - LA PINTANA"/>
    <s v="BANCO DE CREDITO E INVERSIONES"/>
    <n v="10704183"/>
    <n v="22279269"/>
    <n v="21651688"/>
    <n v="20396527"/>
    <n v="22697656"/>
    <n v="28031942"/>
    <n v="27404361"/>
    <n v="27404361"/>
    <n v="24894038"/>
    <n v="27404361"/>
    <n v="25176313"/>
    <n v="28477329"/>
    <m/>
    <n v="275817845"/>
  </r>
  <r>
    <x v="12"/>
    <s v="DJJ"/>
    <n v="20032"/>
    <s v="PROG"/>
    <s v="PLE"/>
    <x v="0"/>
    <x v="0"/>
    <n v="6570"/>
    <s v="JUSTICIA JUVENIL"/>
    <x v="49"/>
    <n v="77"/>
    <x v="244"/>
    <n v="12"/>
    <s v="PLE - CERRO NAVIA"/>
    <s v="BANCO DE CREDITO E INVERSIONES"/>
    <n v="10704191"/>
    <n v="13603395"/>
    <n v="13603395"/>
    <n v="13603395"/>
    <n v="13603393"/>
    <n v="25730813"/>
    <n v="23848070"/>
    <n v="32843396"/>
    <n v="19245811"/>
    <n v="19873392"/>
    <n v="16107907"/>
    <n v="22802102"/>
    <m/>
    <n v="214865069"/>
  </r>
  <r>
    <x v="12"/>
    <s v="DJJ"/>
    <n v="20032"/>
    <s v="PROG"/>
    <s v="SBC"/>
    <x v="8"/>
    <x v="11"/>
    <n v="1800"/>
    <s v="JUSTICIA JUVENIL"/>
    <x v="45"/>
    <n v="70"/>
    <x v="245"/>
    <n v="15"/>
    <s v="SBC - CIUDAD DEL NIÑO SANTIAGO"/>
    <s v="BANCO DE CREDITO E INVERSIONES"/>
    <n v="21942251"/>
    <n v="6562145"/>
    <n v="6277553"/>
    <n v="6277553"/>
    <n v="5708371"/>
    <n v="7541688"/>
    <n v="8537760"/>
    <n v="8110872"/>
    <n v="9391536"/>
    <n v="9676128"/>
    <n v="8964648"/>
    <n v="9249240"/>
    <m/>
    <n v="86297494"/>
  </r>
  <r>
    <x v="12"/>
    <s v="DJJ"/>
    <n v="20032"/>
    <s v="PROG"/>
    <s v="PLA"/>
    <x v="8"/>
    <x v="11"/>
    <n v="1800"/>
    <s v="JUSTICIA JUVENIL"/>
    <x v="45"/>
    <n v="72"/>
    <x v="246"/>
    <n v="12"/>
    <s v="PLA - CIUDAD DEL NIÑO SANTIAGO"/>
    <s v="BANCO DE CREDITO E INVERSIONES"/>
    <n v="21942269"/>
    <n v="6728998"/>
    <n v="6568037"/>
    <n v="6085154"/>
    <n v="5441312"/>
    <n v="5794589"/>
    <n v="6438432"/>
    <n v="6760354"/>
    <n v="7565158"/>
    <n v="7887079"/>
    <n v="7726118"/>
    <n v="6277471"/>
    <m/>
    <n v="73272702"/>
  </r>
  <r>
    <x v="12"/>
    <s v="DJJ"/>
    <n v="20032"/>
    <s v="PROG"/>
    <s v="PLA"/>
    <x v="12"/>
    <x v="18"/>
    <n v="3842"/>
    <s v="JUSTICIA JUVENIL"/>
    <x v="45"/>
    <n v="98"/>
    <x v="247"/>
    <n v="12"/>
    <s v="PLA - ACJ ORIENTE"/>
    <s v="BANCO SCOTIABANK"/>
    <n v="970263225"/>
    <n v="8170793"/>
    <n v="8814636"/>
    <n v="7365989"/>
    <n v="6722145"/>
    <n v="6400225"/>
    <n v="9174765"/>
    <n v="8852844"/>
    <n v="8209001"/>
    <n v="8691883"/>
    <n v="8209001"/>
    <n v="5192"/>
    <m/>
    <n v="80616474"/>
  </r>
  <r>
    <x v="12"/>
    <s v="DJJ"/>
    <n v="20032"/>
    <s v="PROG"/>
    <s v="MCA"/>
    <x v="12"/>
    <x v="18"/>
    <n v="3842"/>
    <s v="JUSTICIA JUVENIL"/>
    <x v="47"/>
    <n v="70"/>
    <x v="248"/>
    <n v="13"/>
    <s v="MCA - ACJ ORIENTE"/>
    <s v="BANCO SCOTIABANK"/>
    <n v="971134968"/>
    <n v="6445553"/>
    <n v="6445553"/>
    <n v="6445553"/>
    <n v="6445553"/>
    <n v="6445555"/>
    <n v="7959336"/>
    <n v="9703848"/>
    <n v="10576104"/>
    <n v="10467072"/>
    <n v="7632240"/>
    <n v="6978048"/>
    <m/>
    <n v="85544415"/>
  </r>
  <r>
    <x v="12"/>
    <s v="DJJ"/>
    <n v="20032"/>
    <s v="PROG"/>
    <s v="PLE"/>
    <x v="12"/>
    <x v="18"/>
    <n v="3842"/>
    <s v="JUSTICIA JUVENIL"/>
    <x v="44"/>
    <n v="98"/>
    <x v="249"/>
    <n v="12"/>
    <s v="PLE - ACJ SAN BERNARDO"/>
    <s v="BANCO SCOTIABANK"/>
    <n v="970291733"/>
    <n v="16895025"/>
    <n v="15639863"/>
    <n v="15639863"/>
    <n v="14593895"/>
    <n v="15639863"/>
    <n v="14265183"/>
    <n v="16317101"/>
    <n v="17363069"/>
    <n v="16735488"/>
    <n v="16317101"/>
    <n v="16944682"/>
    <m/>
    <n v="176351133"/>
  </r>
  <r>
    <x v="12"/>
    <s v="DJJ"/>
    <n v="20032"/>
    <s v="PROG"/>
    <s v="SBC"/>
    <x v="12"/>
    <x v="18"/>
    <n v="3842"/>
    <s v="JUSTICIA JUVENIL"/>
    <x v="47"/>
    <n v="60"/>
    <x v="250"/>
    <n v="15"/>
    <s v="SBC - MEDIDAS ALTERNATIVAS SBC NORTE ACJ"/>
    <s v="BANCO SCOTIABANK"/>
    <n v="970826742"/>
    <n v="7210280"/>
    <n v="7210280"/>
    <n v="6783392"/>
    <n v="7067984"/>
    <n v="6783392"/>
    <n v="6783392"/>
    <m/>
    <n v="15367968"/>
    <n v="7399392"/>
    <n v="7683984"/>
    <n v="6830208"/>
    <m/>
    <n v="79120272"/>
  </r>
  <r>
    <x v="12"/>
    <s v="DJJ"/>
    <n v="20032"/>
    <s v="PROG"/>
    <s v="PLE"/>
    <x v="12"/>
    <x v="18"/>
    <n v="3842"/>
    <s v="JUSTICIA JUVENIL"/>
    <x v="47"/>
    <n v="83"/>
    <x v="251"/>
    <n v="12"/>
    <s v="PLE - ACJ SAN JOAQUIN"/>
    <s v="BANCO SCOTIABANK"/>
    <n v="970826718"/>
    <n v="11525496"/>
    <n v="11734690"/>
    <n v="10897915"/>
    <n v="11107109"/>
    <n v="11107109"/>
    <m/>
    <n v="25123080"/>
    <n v="14015971"/>
    <n v="14225165"/>
    <n v="13597584"/>
    <n v="12970003"/>
    <m/>
    <n v="136304122"/>
  </r>
  <r>
    <x v="12"/>
    <s v="DJJ"/>
    <n v="20032"/>
    <s v="PROG"/>
    <s v="ASE"/>
    <x v="3"/>
    <x v="5"/>
    <n v="6979"/>
    <s v="JUSTICIA JUVENIL"/>
    <x v="48"/>
    <n v="100"/>
    <x v="252"/>
    <n v="7"/>
    <s v="ASE - SANTIAGO SUR PONIENTE"/>
    <s v="BANCO SANTANDER-CHILE"/>
    <n v="84881392"/>
    <n v="14765520"/>
    <n v="11369450"/>
    <n v="9351496"/>
    <n v="12009290"/>
    <n v="12304600"/>
    <n v="12304600"/>
    <n v="12304600"/>
    <n v="12304600"/>
    <n v="14765520"/>
    <n v="14765520"/>
    <n v="14765520"/>
    <m/>
    <n v="141010716"/>
  </r>
  <r>
    <x v="12"/>
    <s v="DJJ"/>
    <n v="20032"/>
    <s v="PROG"/>
    <s v="PLA"/>
    <x v="12"/>
    <x v="18"/>
    <n v="3842"/>
    <s v="JUSTICIA JUVENIL"/>
    <x v="44"/>
    <n v="64"/>
    <x v="253"/>
    <n v="12"/>
    <s v="PLA - PROVINCIA DE MAIPO"/>
    <s v="BANCO SCOTIABANK"/>
    <n v="971134984"/>
    <n v="10301491"/>
    <n v="5794589"/>
    <n v="3594791"/>
    <n v="4238634"/>
    <n v="4560556"/>
    <n v="4560556"/>
    <n v="3594791"/>
    <n v="3755751"/>
    <n v="5955549"/>
    <n v="4667863"/>
    <n v="4989785"/>
    <m/>
    <n v="56014356"/>
  </r>
  <r>
    <x v="12"/>
    <s v="DJJ"/>
    <n v="20032"/>
    <s v="PROG"/>
    <s v="ASE"/>
    <x v="0"/>
    <x v="0"/>
    <n v="6570"/>
    <s v="JUSTICIA JUVENIL"/>
    <x v="49"/>
    <n v="50"/>
    <x v="254"/>
    <n v="7"/>
    <s v="ASE - SANTIAGO"/>
    <s v="BANCO DE CREDITO E INVERSIONES"/>
    <n v="10705171"/>
    <n v="7382760"/>
    <n v="3839035"/>
    <n v="3346851"/>
    <n v="4528093"/>
    <n v="4528093"/>
    <n v="4823403"/>
    <n v="6890575"/>
    <n v="4823403"/>
    <n v="6939794"/>
    <n v="7382760"/>
    <n v="6644484"/>
    <m/>
    <n v="61129251"/>
  </r>
  <r>
    <x v="12"/>
    <s v="DJJ"/>
    <n v="20032"/>
    <s v="PROG"/>
    <s v="ASE"/>
    <x v="16"/>
    <x v="23"/>
    <n v="6470"/>
    <s v="JUSTICIA JUVENIL"/>
    <x v="43"/>
    <n v="80"/>
    <x v="255"/>
    <n v="7"/>
    <s v="ASE - DEM METROPOLITANO NORTE"/>
    <s v="BANCO DE CREDITO E INVERSIONES"/>
    <n v="10706658"/>
    <n v="11812416"/>
    <n v="8711657"/>
    <n v="6447610"/>
    <n v="6742921"/>
    <n v="7924162"/>
    <n v="8219473"/>
    <n v="9253059"/>
    <n v="9400714"/>
    <n v="11812416"/>
    <n v="11074140"/>
    <n v="10631174"/>
    <m/>
    <n v="102029742"/>
  </r>
  <r>
    <x v="12"/>
    <s v="DJJ"/>
    <n v="20032"/>
    <s v="PROG"/>
    <s v="ASE"/>
    <x v="25"/>
    <x v="32"/>
    <n v="7003"/>
    <s v="JUSTICIA JUVENIL"/>
    <x v="44"/>
    <n v="75"/>
    <x v="256"/>
    <n v="7"/>
    <s v="ASE - SAN BERNARDO"/>
    <s v="BANCO DE CREDITO E INVERSIONES"/>
    <n v="11282380"/>
    <n v="11074140"/>
    <n v="10483519"/>
    <n v="8342519"/>
    <n v="8785484"/>
    <n v="8637829"/>
    <n v="9228450"/>
    <n v="10557347"/>
    <n v="9228450"/>
    <n v="11074140"/>
    <n v="11074140"/>
    <n v="11074140"/>
    <m/>
    <n v="109560158"/>
  </r>
  <r>
    <x v="12"/>
    <s v="DJJ"/>
    <n v="20032"/>
    <s v="PROG"/>
    <s v="ASE"/>
    <x v="3"/>
    <x v="5"/>
    <n v="6979"/>
    <s v="JUSTICIA JUVENIL"/>
    <x v="47"/>
    <n v="140"/>
    <x v="257"/>
    <n v="7"/>
    <s v="ASE - CIP CRC SAN JOAQUIN"/>
    <s v="BANCO SANTANDER-CHILE"/>
    <n v="84881376"/>
    <n v="20671728"/>
    <n v="9154622"/>
    <n v="5266369"/>
    <n v="8514783"/>
    <n v="5709334"/>
    <n v="5414024"/>
    <n v="8514783"/>
    <n v="10434301"/>
    <n v="13436623"/>
    <n v="29826352"/>
    <n v="17718624"/>
    <m/>
    <n v="134661543"/>
  </r>
  <r>
    <x v="12"/>
    <s v="DJJ"/>
    <n v="20032"/>
    <s v="PROG"/>
    <s v="ASE"/>
    <x v="0"/>
    <x v="3"/>
    <n v="6570"/>
    <s v="JUSTICIA JUVENIL"/>
    <x v="51"/>
    <n v="75"/>
    <x v="258"/>
    <n v="7"/>
    <s v="ASE - PUENTE ALTO"/>
    <s v="BANCO DE CREDITO E INVERSIONES"/>
    <n v="10705198"/>
    <m/>
    <m/>
    <m/>
    <n v="16389727"/>
    <n v="3912863"/>
    <n v="3765208"/>
    <n v="4798794"/>
    <n v="5325829"/>
    <n v="6718312"/>
    <n v="5382533"/>
    <n v="9449933"/>
    <m/>
    <n v="55743199"/>
  </r>
  <r>
    <x v="12"/>
    <s v="DJJ"/>
    <n v="20032"/>
    <s v="PROG"/>
    <s v="MCA"/>
    <x v="12"/>
    <x v="18"/>
    <n v="3842"/>
    <s v="JUSTICIA JUVENIL"/>
    <x v="44"/>
    <n v="75"/>
    <x v="259"/>
    <n v="13"/>
    <s v="MCA - SAN BERNARDO"/>
    <s v="BANCO SCOTIABANK"/>
    <n v="970291752"/>
    <m/>
    <m/>
    <m/>
    <m/>
    <n v="8177400"/>
    <n v="5124504"/>
    <n v="3652572"/>
    <n v="3761604"/>
    <n v="4415796"/>
    <n v="4960956"/>
    <n v="4742892"/>
    <m/>
    <n v="34835724"/>
  </r>
  <r>
    <x v="12"/>
    <s v="DJJ"/>
    <n v="20032"/>
    <s v="PROG"/>
    <s v="MCA"/>
    <x v="12"/>
    <x v="18"/>
    <n v="3842"/>
    <s v="JUSTICIA JUVENIL"/>
    <x v="55"/>
    <n v="65"/>
    <x v="260"/>
    <n v="13"/>
    <s v="MCA - ESTACION CENTRAL"/>
    <s v="BANCO SCOTIABANK"/>
    <n v="970721169"/>
    <m/>
    <m/>
    <m/>
    <m/>
    <n v="7087080"/>
    <m/>
    <n v="11684596"/>
    <n v="5905900"/>
    <n v="5687836"/>
    <n v="5469772"/>
    <n v="4161388"/>
    <m/>
    <n v="39996572"/>
  </r>
  <r>
    <x v="12"/>
    <s v="DJJ"/>
    <n v="20032"/>
    <s v="PROG"/>
    <s v="MCA"/>
    <x v="0"/>
    <x v="3"/>
    <n v="6570"/>
    <s v="JUSTICIA JUVENIL"/>
    <x v="50"/>
    <n v="90"/>
    <x v="261"/>
    <n v="13"/>
    <s v="MCA - MAIPU"/>
    <s v="BANCO DE CREDITO E INVERSIONES"/>
    <n v="10705210"/>
    <m/>
    <m/>
    <m/>
    <m/>
    <n v="9812880"/>
    <n v="8068368"/>
    <n v="5451600"/>
    <n v="5342568"/>
    <n v="7632240"/>
    <n v="7196112"/>
    <n v="6105792"/>
    <m/>
    <n v="49609560"/>
  </r>
  <r>
    <x v="12"/>
    <s v="DJJ"/>
    <n v="20032"/>
    <s v="PROG"/>
    <s v="MCA"/>
    <x v="0"/>
    <x v="3"/>
    <n v="6570"/>
    <s v="JUSTICIA JUVENIL"/>
    <x v="39"/>
    <n v="110"/>
    <x v="262"/>
    <n v="13"/>
    <s v="MCA - SAN MIGUEL"/>
    <s v="BANCO DE CREDITO E INVERSIONES"/>
    <n v="10705201"/>
    <m/>
    <m/>
    <m/>
    <m/>
    <n v="11993520"/>
    <n v="6869016"/>
    <n v="5524288"/>
    <n v="7813960"/>
    <n v="9122344"/>
    <n v="8468152"/>
    <n v="7922992"/>
    <m/>
    <n v="57714272"/>
  </r>
  <r>
    <x v="13"/>
    <s v="DJJ"/>
    <n v="20032"/>
    <s v="PROG"/>
    <s v="ASR"/>
    <x v="8"/>
    <x v="11"/>
    <n v="1800"/>
    <s v="JUSTICIA JUVENIL"/>
    <x v="58"/>
    <n v="15"/>
    <x v="263"/>
    <n v="11"/>
    <s v="ASR - PIL CUIDAD DEL NINO VALDIVIA"/>
    <s v="BANCO DE CREDITO E INVERSIONES"/>
    <n v="10577165"/>
    <n v="1297740"/>
    <n v="1179763"/>
    <n v="1179763"/>
    <n v="1179763"/>
    <n v="943811"/>
    <n v="1297740"/>
    <n v="1061787"/>
    <n v="1297740"/>
    <n v="1297740"/>
    <n v="1179763"/>
    <n v="1297740"/>
    <m/>
    <n v="13213350"/>
  </r>
  <r>
    <x v="13"/>
    <s v="DJJ"/>
    <n v="20032"/>
    <s v="PROG"/>
    <s v="ALA"/>
    <x v="8"/>
    <x v="11"/>
    <n v="1800"/>
    <s v="JUSTICIA JUVENIL"/>
    <x v="58"/>
    <n v="15"/>
    <x v="264"/>
    <n v="11"/>
    <s v="ALA - PIL CUIDAD DEL NINO VALDIVIA"/>
    <s v="BANCO DE CREDITO E INVERSIONES"/>
    <n v="10577165"/>
    <n v="1198302"/>
    <n v="1497878"/>
    <n v="1497878"/>
    <n v="1497878"/>
    <n v="1198302"/>
    <n v="1048515"/>
    <n v="1198302"/>
    <n v="1348090"/>
    <n v="1198302"/>
    <n v="1348090"/>
    <n v="1348090"/>
    <m/>
    <n v="14379627"/>
  </r>
  <r>
    <x v="13"/>
    <s v="DJJ"/>
    <n v="20032"/>
    <s v="PROG"/>
    <s v="ASE"/>
    <x v="3"/>
    <x v="5"/>
    <n v="6979"/>
    <s v="JUSTICIA JUVENIL"/>
    <x v="58"/>
    <n v="90"/>
    <x v="265"/>
    <n v="7"/>
    <s v="ASE - LOS RIOS"/>
    <s v="BANCO SANTANDER-CHILE"/>
    <n v="73546478"/>
    <n v="4362239"/>
    <m/>
    <m/>
    <m/>
    <m/>
    <m/>
    <m/>
    <m/>
    <m/>
    <m/>
    <m/>
    <m/>
    <n v="4362239"/>
  </r>
  <r>
    <x v="13"/>
    <s v="DJJ"/>
    <n v="20032"/>
    <s v="PROG"/>
    <s v="PMM"/>
    <x v="8"/>
    <x v="11"/>
    <n v="1800"/>
    <s v="JUSTICIA JUVENIL"/>
    <x v="58"/>
    <n v="140"/>
    <x v="266"/>
    <n v="0"/>
    <s v="PMM - CUIDAD DEL NIÑO VALDIVIA"/>
    <s v="BANCO DE CREDITO E INVERSIONES"/>
    <n v="35401176"/>
    <n v="8941854"/>
    <n v="12606612"/>
    <n v="10567307"/>
    <n v="11637945"/>
    <n v="11494264"/>
    <n v="11307360"/>
    <n v="370783"/>
    <n v="22061572"/>
    <n v="10938090"/>
    <m/>
    <m/>
    <m/>
    <n v="99925787"/>
  </r>
  <r>
    <x v="13"/>
    <s v="DJJ"/>
    <n v="20032"/>
    <s v="PROG"/>
    <s v="ASE"/>
    <x v="3"/>
    <x v="5"/>
    <n v="6979"/>
    <s v="JUSTICIA JUVENIL"/>
    <x v="58"/>
    <n v="50"/>
    <x v="267"/>
    <n v="7"/>
    <s v="ASE - LOS RIOS"/>
    <s v="BANCO SANTANDER-CHILE"/>
    <n v="84881198"/>
    <n v="8416346"/>
    <n v="3366538"/>
    <n v="2468795"/>
    <n v="2805449"/>
    <n v="2637122"/>
    <n v="2637122"/>
    <n v="2973776"/>
    <n v="2805447"/>
    <n v="4208173"/>
    <n v="3871519"/>
    <n v="4544827"/>
    <m/>
    <n v="40735114"/>
  </r>
  <r>
    <x v="13"/>
    <s v="DJJ"/>
    <n v="20032"/>
    <s v="PROG"/>
    <s v="PMM"/>
    <x v="8"/>
    <x v="12"/>
    <n v="1800"/>
    <s v="JUSTICIA JUVENIL"/>
    <x v="58"/>
    <n v="100"/>
    <x v="268"/>
    <n v="0"/>
    <s v="PMM - CIUDAD DE NIÑO VALDIVIA"/>
    <s v="BANCO DE CREDITO E INVERSIONES"/>
    <n v="35401176"/>
    <m/>
    <m/>
    <m/>
    <m/>
    <m/>
    <m/>
    <m/>
    <m/>
    <n v="18539136"/>
    <n v="12606612"/>
    <n v="10629105"/>
    <m/>
    <n v="41774853"/>
  </r>
  <r>
    <x v="14"/>
    <s v="DJJ"/>
    <n v="20032"/>
    <s v="PROG"/>
    <s v="PLE"/>
    <x v="26"/>
    <x v="34"/>
    <n v="6830"/>
    <s v="JUSTICIA JUVENIL"/>
    <x v="59"/>
    <n v="38"/>
    <x v="269"/>
    <n v="12"/>
    <s v="PLE - PROGRAMA LIBERTAD ASISTIDA ESPECIAL"/>
    <s v="BANCO SCOTIABANK"/>
    <n v="970283032"/>
    <n v="7765267"/>
    <n v="7497499"/>
    <n v="7497499"/>
    <n v="7765267"/>
    <n v="7765267"/>
    <n v="7765267"/>
    <n v="6961963"/>
    <n v="7229731"/>
    <m/>
    <m/>
    <m/>
    <m/>
    <n v="60247760"/>
  </r>
  <r>
    <x v="14"/>
    <s v="DJJ"/>
    <n v="20032"/>
    <s v="PROG"/>
    <s v="ASR"/>
    <x v="26"/>
    <x v="34"/>
    <n v="6830"/>
    <s v="JUSTICIA JUVENIL"/>
    <x v="59"/>
    <n v="10"/>
    <x v="270"/>
    <n v="11"/>
    <s v="ASR - PIL WAYNA IRNAQIRI"/>
    <s v="BANCO SCOTIABANK"/>
    <n v="971844663"/>
    <n v="794788"/>
    <n v="794788"/>
    <n v="927252"/>
    <n v="1192181"/>
    <n v="1324646"/>
    <n v="1059717"/>
    <n v="794788"/>
    <n v="927252"/>
    <n v="794788"/>
    <n v="927252"/>
    <n v="662323"/>
    <m/>
    <n v="10199775"/>
  </r>
  <r>
    <x v="14"/>
    <s v="DJJ"/>
    <n v="20032"/>
    <s v="PROG"/>
    <s v="ALA"/>
    <x v="26"/>
    <x v="34"/>
    <n v="6830"/>
    <s v="JUSTICIA JUVENIL"/>
    <x v="59"/>
    <n v="10"/>
    <x v="271"/>
    <n v="11"/>
    <s v="ALA - PIL WAYNA IRNAQIRI"/>
    <s v="BANCO SCOTIABANK"/>
    <n v="971844663"/>
    <n v="1009097"/>
    <n v="1009097"/>
    <n v="672731"/>
    <n v="840914"/>
    <n v="1177280"/>
    <n v="1009097"/>
    <n v="840914"/>
    <n v="336366"/>
    <n v="504548"/>
    <n v="1009097"/>
    <n v="672731"/>
    <m/>
    <n v="9081872"/>
  </r>
  <r>
    <x v="14"/>
    <s v="DJJ"/>
    <n v="20032"/>
    <s v="PROG"/>
    <s v="PLA"/>
    <x v="26"/>
    <x v="34"/>
    <n v="6830"/>
    <s v="JUSTICIA JUVENIL"/>
    <x v="59"/>
    <n v="22"/>
    <x v="272"/>
    <n v="12"/>
    <s v="PLA - PROGRAMA DE LIBERTAD ASISTIDA"/>
    <s v="BANCO SCOTIABANK"/>
    <n v="970283021"/>
    <n v="4532656"/>
    <n v="5562805"/>
    <n v="3090447"/>
    <m/>
    <n v="2060299"/>
    <m/>
    <m/>
    <m/>
    <m/>
    <m/>
    <m/>
    <m/>
    <n v="15246207"/>
  </r>
  <r>
    <x v="14"/>
    <s v="DJJ"/>
    <n v="20032"/>
    <s v="PROG"/>
    <s v="ASE"/>
    <x v="26"/>
    <x v="34"/>
    <n v="6830"/>
    <s v="JUSTICIA JUVENIL"/>
    <x v="59"/>
    <n v="30"/>
    <x v="273"/>
    <n v="7"/>
    <s v="ASE - BALDOMERO LILLO"/>
    <s v="BANCO SCOTIABANK"/>
    <n v="972293679"/>
    <n v="5669960"/>
    <n v="5669960"/>
    <n v="5669960"/>
    <m/>
    <m/>
    <m/>
    <m/>
    <m/>
    <m/>
    <m/>
    <n v="-12623"/>
    <m/>
    <n v="16997257"/>
  </r>
  <r>
    <x v="14"/>
    <s v="DJJ"/>
    <n v="20032"/>
    <s v="PROG"/>
    <s v="PMM"/>
    <x v="26"/>
    <x v="34"/>
    <n v="6830"/>
    <s v="JUSTICIA JUVENIL"/>
    <x v="59"/>
    <n v="60"/>
    <x v="274"/>
    <n v="0"/>
    <s v="PMM - MULTIMODAL CORFAL ARICA Y PARINACOTA"/>
    <s v="BANCO SCOTIABANK"/>
    <n v="972352780"/>
    <n v="10131294"/>
    <n v="12073206"/>
    <n v="12489523"/>
    <n v="12489523"/>
    <n v="12489523"/>
    <n v="21856666"/>
    <n v="416317"/>
    <n v="29350380"/>
    <n v="9609995"/>
    <m/>
    <m/>
    <m/>
    <n v="120906427"/>
  </r>
  <r>
    <x v="14"/>
    <s v="DJJ"/>
    <n v="20032"/>
    <s v="PROG"/>
    <s v="ASE"/>
    <x v="26"/>
    <x v="34"/>
    <n v="6830"/>
    <s v="JUSTICIA JUVENIL"/>
    <x v="59"/>
    <n v="35"/>
    <x v="275"/>
    <n v="7"/>
    <s v="ASE - BALDOMERO LILLO"/>
    <s v="BANCO SCOTIABANK"/>
    <n v="972293679"/>
    <m/>
    <m/>
    <n v="6614953"/>
    <n v="6614953"/>
    <n v="5512461"/>
    <n v="5512461"/>
    <n v="5512461"/>
    <n v="5512461"/>
    <n v="5512461"/>
    <m/>
    <n v="12055428"/>
    <m/>
    <n v="52847639"/>
  </r>
  <r>
    <x v="14"/>
    <s v="DJJ"/>
    <n v="20032"/>
    <s v="PROG"/>
    <s v="PMM"/>
    <x v="26"/>
    <x v="34"/>
    <n v="6830"/>
    <s v="JUSTICIA JUVENIL"/>
    <x v="59"/>
    <n v="85"/>
    <x v="276"/>
    <n v="0"/>
    <s v="PMM - MULTIMODAL CORFAL ARICA Y PARINACOTA"/>
    <s v="BANCO SCOTIABANK"/>
    <n v="972352780"/>
    <m/>
    <m/>
    <m/>
    <m/>
    <m/>
    <m/>
    <m/>
    <n v="17693492"/>
    <n v="17693491"/>
    <n v="14980570"/>
    <n v="16676111"/>
    <m/>
    <n v="67043664"/>
  </r>
  <r>
    <x v="14"/>
    <s v="DJJ"/>
    <n v="20032"/>
    <s v="PROG"/>
    <s v="PLE"/>
    <x v="26"/>
    <x v="34"/>
    <n v="6830"/>
    <s v="JUSTICIA JUVENIL"/>
    <x v="59"/>
    <n v="30"/>
    <x v="277"/>
    <n v="12"/>
    <s v="PLE - CORFAL ARICA Y PARINACOTA"/>
    <s v="BANCO SCOTIABANK"/>
    <n v="970283032"/>
    <m/>
    <m/>
    <m/>
    <m/>
    <m/>
    <m/>
    <m/>
    <n v="8033034"/>
    <n v="7765266"/>
    <n v="5355356"/>
    <n v="4284285"/>
    <m/>
    <n v="25437941"/>
  </r>
  <r>
    <x v="15"/>
    <s v="DJJ"/>
    <n v="20032"/>
    <s v="PROG"/>
    <s v="PSA"/>
    <x v="14"/>
    <x v="21"/>
    <n v="6866"/>
    <s v="JUSTICIA JUVENIL"/>
    <x v="60"/>
    <n v="35"/>
    <x v="278"/>
    <n v="14"/>
    <s v="PSA - LLEQUEN NUBLE"/>
    <s v="BANCO DE CREDITO E INVERSIONES"/>
    <n v="67030581"/>
    <n v="3082131"/>
    <m/>
    <m/>
    <m/>
    <m/>
    <m/>
    <m/>
    <m/>
    <m/>
    <m/>
    <m/>
    <m/>
    <n v="3082131"/>
  </r>
  <r>
    <x v="15"/>
    <s v="DJJ"/>
    <n v="20032"/>
    <s v="PROG"/>
    <s v="ASE"/>
    <x v="19"/>
    <x v="26"/>
    <n v="6911"/>
    <s v="JUSTICIA JUVENIL"/>
    <x v="60"/>
    <n v="45"/>
    <x v="279"/>
    <n v="7"/>
    <s v="ASE - SAN PABLO"/>
    <s v="BANCO ESTADO"/>
    <n v="53900100457"/>
    <n v="3029885"/>
    <n v="3029885"/>
    <m/>
    <m/>
    <m/>
    <m/>
    <m/>
    <m/>
    <m/>
    <m/>
    <m/>
    <m/>
    <n v="6059770"/>
  </r>
  <r>
    <x v="15"/>
    <s v="DJJ"/>
    <n v="20032"/>
    <s v="PROG"/>
    <s v="ASR"/>
    <x v="14"/>
    <x v="21"/>
    <n v="6866"/>
    <s v="JUSTICIA JUVENIL"/>
    <x v="60"/>
    <n v="15"/>
    <x v="280"/>
    <n v="11"/>
    <s v="ASR - PIL LLEQUEN ÑUBLE"/>
    <s v="BANCO DE CREDITO E INVERSIONES"/>
    <n v="67087809"/>
    <n v="1061787"/>
    <n v="943811"/>
    <n v="825834"/>
    <n v="943811"/>
    <n v="825834"/>
    <n v="825834"/>
    <n v="943811"/>
    <n v="1415716"/>
    <n v="1769645"/>
    <m/>
    <n v="3421314"/>
    <m/>
    <n v="12977397"/>
  </r>
  <r>
    <x v="15"/>
    <s v="DJJ"/>
    <n v="20032"/>
    <s v="PROG"/>
    <s v="ALA"/>
    <x v="14"/>
    <x v="21"/>
    <n v="6866"/>
    <s v="JUSTICIA JUVENIL"/>
    <x v="60"/>
    <n v="15"/>
    <x v="281"/>
    <n v="11"/>
    <s v="ALA - PIL LLEQUEN ÑUBLE"/>
    <s v="BANCO DE CREDITO E INVERSIONES"/>
    <n v="67087809"/>
    <n v="1198302"/>
    <n v="748939"/>
    <n v="1048515"/>
    <n v="898727"/>
    <n v="1048515"/>
    <n v="599151"/>
    <n v="1048515"/>
    <n v="1198302"/>
    <n v="1497878"/>
    <m/>
    <n v="3894482"/>
    <m/>
    <n v="13181326"/>
  </r>
  <r>
    <x v="15"/>
    <s v="DJJ"/>
    <n v="20032"/>
    <s v="PROG"/>
    <s v="PMM"/>
    <x v="14"/>
    <x v="21"/>
    <n v="6866"/>
    <s v="JUSTICIA JUVENIL"/>
    <x v="60"/>
    <n v="130"/>
    <x v="282"/>
    <n v="0"/>
    <s v="PMM - LLEQUEN ÑUBLE"/>
    <s v="BANCO DE CREDITO E INVERSIONES"/>
    <n v="67078907"/>
    <n v="18314284"/>
    <n v="24100877"/>
    <n v="22988529"/>
    <n v="18724527"/>
    <n v="24100877"/>
    <n v="23787674"/>
    <n v="151132"/>
    <n v="42843944"/>
    <n v="24672771"/>
    <n v="370783"/>
    <m/>
    <m/>
    <n v="200055398"/>
  </r>
  <r>
    <x v="15"/>
    <s v="DJJ"/>
    <n v="20032"/>
    <s v="PROG"/>
    <s v="ASE"/>
    <x v="14"/>
    <x v="21"/>
    <n v="6866"/>
    <s v="JUSTICIA JUVENIL"/>
    <x v="60"/>
    <n v="35"/>
    <x v="283"/>
    <n v="7"/>
    <s v="ASE - LLEQUEN ÑUBLE"/>
    <s v="BANCO DE CREDITO E INVERSIONES"/>
    <n v="67088481"/>
    <n v="5891442"/>
    <n v="3703192"/>
    <n v="2721285"/>
    <n v="4067900"/>
    <n v="4404554"/>
    <n v="4067900"/>
    <n v="4572881"/>
    <n v="4909535"/>
    <n v="5891442"/>
    <n v="5891442"/>
    <n v="5049807"/>
    <m/>
    <n v="51171380"/>
  </r>
  <r>
    <x v="15"/>
    <s v="DJJ"/>
    <n v="20032"/>
    <s v="PROG"/>
    <s v="PMM"/>
    <x v="14"/>
    <x v="21"/>
    <n v="6866"/>
    <s v="JUSTICIA JUVENIL"/>
    <x v="60"/>
    <n v="130"/>
    <x v="284"/>
    <n v="0"/>
    <s v="PMM - LLEQUEN ÑUBLE"/>
    <s v="BANCO DE CREDITO E INVERSIONES"/>
    <n v="67088481"/>
    <m/>
    <m/>
    <m/>
    <m/>
    <m/>
    <m/>
    <m/>
    <m/>
    <n v="24100876"/>
    <n v="24100877"/>
    <n v="20084064"/>
    <m/>
    <n v="6828581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290" firstHeaderRow="1" firstDataRow="2" firstDataCol="5"/>
  <pivotFields count="29">
    <pivotField axis="axisRow" compact="0" outline="0" showAll="0" defaultSubtotal="0">
      <items count="16">
        <item x="0"/>
        <item x="1"/>
        <item x="2"/>
        <item x="3"/>
        <item x="4"/>
        <item x="5"/>
        <item x="6"/>
        <item x="7"/>
        <item x="8"/>
        <item x="9"/>
        <item x="10"/>
        <item x="11"/>
        <item x="12"/>
        <item x="13"/>
        <item x="14"/>
        <item x="15"/>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7">
        <item x="18"/>
        <item x="22"/>
        <item x="5"/>
        <item x="7"/>
        <item x="11"/>
        <item x="8"/>
        <item x="4"/>
        <item x="19"/>
        <item x="6"/>
        <item x="16"/>
        <item x="0"/>
        <item x="26"/>
        <item x="12"/>
        <item x="14"/>
        <item x="1"/>
        <item x="13"/>
        <item x="2"/>
        <item x="10"/>
        <item x="25"/>
        <item x="20"/>
        <item x="3"/>
        <item x="21"/>
        <item x="17"/>
        <item x="15"/>
        <item x="9"/>
        <item x="23"/>
        <item x="24"/>
      </items>
      <extLst>
        <ext xmlns:x14="http://schemas.microsoft.com/office/spreadsheetml/2009/9/main" uri="{2946ED86-A175-432a-8AC1-64E0C546D7DE}">
          <x14:pivotField fillDownLabels="1"/>
        </ext>
      </extLst>
    </pivotField>
    <pivotField axis="axisRow" compact="0" outline="0" showAll="0" defaultSubtotal="0">
      <items count="36">
        <item x="6"/>
        <item x="13"/>
        <item x="16"/>
        <item x="27"/>
        <item x="22"/>
        <item x="18"/>
        <item x="32"/>
        <item x="21"/>
        <item x="34"/>
        <item x="0"/>
        <item x="3"/>
        <item x="4"/>
        <item x="19"/>
        <item x="20"/>
        <item x="8"/>
        <item x="10"/>
        <item x="1"/>
        <item x="2"/>
        <item x="9"/>
        <item x="11"/>
        <item x="12"/>
        <item x="31"/>
        <item x="7"/>
        <item x="23"/>
        <item x="29"/>
        <item x="30"/>
        <item x="25"/>
        <item x="5"/>
        <item x="33"/>
        <item x="17"/>
        <item x="26"/>
        <item x="14"/>
        <item x="15"/>
        <item x="28"/>
        <item x="24"/>
        <item m="1" x="35"/>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63">
        <item x="33"/>
        <item x="2"/>
        <item x="59"/>
        <item x="1"/>
        <item x="16"/>
        <item x="35"/>
        <item x="25"/>
        <item x="40"/>
        <item x="60"/>
        <item x="32"/>
        <item x="26"/>
        <item x="5"/>
        <item x="7"/>
        <item x="28"/>
        <item x="37"/>
        <item x="24"/>
        <item x="55"/>
        <item x="19"/>
        <item x="10"/>
        <item x="56"/>
        <item x="0"/>
        <item x="48"/>
        <item x="53"/>
        <item x="57"/>
        <item x="54"/>
        <item x="9"/>
        <item x="23"/>
        <item x="29"/>
        <item x="50"/>
        <item x="36"/>
        <item x="8"/>
        <item x="52"/>
        <item x="41"/>
        <item x="49"/>
        <item x="51"/>
        <item x="34"/>
        <item x="38"/>
        <item x="42"/>
        <item x="15"/>
        <item x="18"/>
        <item x="20"/>
        <item x="43"/>
        <item x="17"/>
        <item x="44"/>
        <item x="14"/>
        <item x="21"/>
        <item x="47"/>
        <item x="39"/>
        <item x="27"/>
        <item x="45"/>
        <item x="4"/>
        <item x="46"/>
        <item x="22"/>
        <item x="30"/>
        <item x="3"/>
        <item x="58"/>
        <item x="6"/>
        <item x="13"/>
        <item x="11"/>
        <item x="31"/>
        <item x="12"/>
        <item m="1" x="61"/>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8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111"/>
        <item x="93"/>
        <item x="112"/>
        <item x="94"/>
        <item x="95"/>
        <item x="96"/>
        <item x="97"/>
        <item x="98"/>
        <item x="99"/>
        <item x="100"/>
        <item x="101"/>
        <item x="102"/>
        <item x="103"/>
        <item x="104"/>
        <item x="105"/>
        <item x="106"/>
        <item x="107"/>
        <item x="108"/>
        <item x="109"/>
        <item x="110"/>
        <item x="113"/>
        <item x="114"/>
        <item x="115"/>
        <item x="116"/>
        <item x="117"/>
        <item x="118"/>
        <item x="119"/>
        <item x="120"/>
        <item x="121"/>
        <item x="122"/>
        <item x="123"/>
        <item x="124"/>
        <item x="125"/>
        <item x="126"/>
        <item x="127"/>
        <item x="128"/>
        <item x="129"/>
        <item x="130"/>
        <item x="131"/>
        <item x="132"/>
        <item x="133"/>
        <item x="134"/>
        <item x="278"/>
        <item x="135"/>
        <item x="136"/>
        <item x="137"/>
        <item x="138"/>
        <item x="139"/>
        <item x="140"/>
        <item x="141"/>
        <item x="142"/>
        <item x="279"/>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80"/>
        <item x="281"/>
        <item x="282"/>
        <item x="283"/>
        <item x="284"/>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numFmtId="41" outline="0" showAll="0">
      <extLst>
        <ext xmlns:x14="http://schemas.microsoft.com/office/spreadsheetml/2009/9/main" uri="{2946ED86-A175-432a-8AC1-64E0C546D7DE}">
          <x14:pivotField fillDownLabels="1"/>
        </ext>
      </extLst>
    </pivotField>
  </pivotFields>
  <rowFields count="5">
    <field x="6"/>
    <field x="5"/>
    <field x="11"/>
    <field x="0"/>
    <field x="9"/>
  </rowFields>
  <rowItems count="286">
    <i>
      <x/>
      <x v="6"/>
      <x v="17"/>
      <x v="1"/>
      <x v="1"/>
    </i>
    <i r="2">
      <x v="20"/>
      <x v="1"/>
      <x v="3"/>
    </i>
    <i r="2">
      <x v="26"/>
      <x v="1"/>
      <x v="3"/>
    </i>
    <i>
      <x v="1"/>
      <x v="24"/>
      <x v="55"/>
      <x v="4"/>
      <x v="60"/>
    </i>
    <i r="2">
      <x v="56"/>
      <x v="4"/>
      <x v="57"/>
    </i>
    <i r="2">
      <x v="57"/>
      <x v="4"/>
      <x v="44"/>
    </i>
    <i r="2">
      <x v="58"/>
      <x v="4"/>
      <x v="38"/>
    </i>
    <i r="2">
      <x v="59"/>
      <x v="4"/>
      <x v="38"/>
    </i>
    <i r="2">
      <x v="60"/>
      <x v="4"/>
      <x v="44"/>
    </i>
    <i r="2">
      <x v="61"/>
      <x v="4"/>
      <x v="4"/>
    </i>
    <i r="2">
      <x v="64"/>
      <x v="4"/>
      <x v="44"/>
    </i>
    <i r="2">
      <x v="65"/>
      <x v="4"/>
      <x v="38"/>
    </i>
    <i r="2">
      <x v="67"/>
      <x v="4"/>
      <x v="57"/>
    </i>
    <i r="2">
      <x v="68"/>
      <x v="4"/>
      <x v="38"/>
    </i>
    <i r="2">
      <x v="69"/>
      <x v="4"/>
      <x v="44"/>
    </i>
    <i r="2">
      <x v="70"/>
      <x v="4"/>
      <x v="44"/>
    </i>
    <i r="2">
      <x v="72"/>
      <x v="4"/>
      <x v="57"/>
    </i>
    <i r="2">
      <x v="73"/>
      <x v="4"/>
      <x v="60"/>
    </i>
    <i r="2">
      <x v="74"/>
      <x v="4"/>
      <x v="39"/>
    </i>
    <i r="2">
      <x v="78"/>
      <x v="4"/>
      <x v="57"/>
    </i>
    <i r="2">
      <x v="79"/>
      <x v="4"/>
      <x v="57"/>
    </i>
    <i r="2">
      <x v="80"/>
      <x v="4"/>
      <x v="38"/>
    </i>
    <i r="2">
      <x v="81"/>
      <x v="4"/>
      <x v="38"/>
    </i>
    <i r="2">
      <x v="82"/>
      <x v="4"/>
      <x v="57"/>
    </i>
    <i r="2">
      <x v="84"/>
      <x v="4"/>
      <x v="57"/>
    </i>
    <i r="2">
      <x v="85"/>
      <x v="4"/>
      <x v="38"/>
    </i>
    <i r="2">
      <x v="86"/>
      <x v="4"/>
      <x v="38"/>
    </i>
    <i r="2">
      <x v="87"/>
      <x v="4"/>
      <x v="57"/>
    </i>
    <i>
      <x v="2"/>
      <x v="24"/>
      <x v="90"/>
      <x v="4"/>
      <x v="38"/>
    </i>
    <i r="2">
      <x v="91"/>
      <x v="4"/>
      <x v="44"/>
    </i>
    <i>
      <x v="3"/>
      <x v="19"/>
      <x v="158"/>
      <x v="8"/>
      <x v="53"/>
    </i>
    <i r="2">
      <x v="159"/>
      <x v="8"/>
      <x v="53"/>
    </i>
    <i r="2">
      <x v="160"/>
      <x v="8"/>
      <x v="59"/>
    </i>
    <i r="2">
      <x v="162"/>
      <x v="8"/>
      <x v="59"/>
    </i>
    <i r="2">
      <x v="168"/>
      <x v="8"/>
      <x v="59"/>
    </i>
    <i r="2">
      <x v="169"/>
      <x v="8"/>
      <x v="53"/>
    </i>
    <i r="2">
      <x v="176"/>
      <x v="8"/>
      <x v="59"/>
    </i>
    <i r="2">
      <x v="177"/>
      <x v="8"/>
      <x v="59"/>
    </i>
    <i>
      <x v="4"/>
      <x v="23"/>
      <x v="136"/>
      <x v="7"/>
      <x v="10"/>
    </i>
    <i r="2">
      <x v="142"/>
      <x v="7"/>
      <x v="10"/>
    </i>
    <i>
      <x v="5"/>
      <x v="12"/>
      <x v="98"/>
      <x v="5"/>
      <x v="45"/>
    </i>
    <i r="2">
      <x v="102"/>
      <x v="5"/>
      <x v="45"/>
    </i>
    <i r="2">
      <x v="103"/>
      <x v="5"/>
      <x v="45"/>
    </i>
    <i r="2">
      <x v="112"/>
      <x v="5"/>
      <x v="45"/>
    </i>
    <i r="2">
      <x v="211"/>
      <x v="12"/>
      <x v="41"/>
    </i>
    <i r="2">
      <x v="212"/>
      <x v="12"/>
      <x v="43"/>
    </i>
    <i r="2">
      <x v="213"/>
      <x v="12"/>
      <x v="49"/>
    </i>
    <i r="2">
      <x v="214"/>
      <x v="12"/>
      <x v="51"/>
    </i>
    <i r="2">
      <x v="215"/>
      <x v="12"/>
      <x v="43"/>
    </i>
    <i r="2">
      <x v="216"/>
      <x v="12"/>
      <x v="46"/>
    </i>
    <i r="2">
      <x v="222"/>
      <x v="12"/>
      <x v="43"/>
    </i>
    <i r="2">
      <x v="223"/>
      <x v="12"/>
      <x v="46"/>
    </i>
    <i r="2">
      <x v="224"/>
      <x v="12"/>
      <x v="51"/>
    </i>
    <i r="2">
      <x v="234"/>
      <x v="12"/>
      <x v="16"/>
    </i>
    <i r="2">
      <x v="249"/>
      <x v="12"/>
      <x v="49"/>
    </i>
    <i r="2">
      <x v="250"/>
      <x v="12"/>
      <x v="46"/>
    </i>
    <i r="2">
      <x v="251"/>
      <x v="12"/>
      <x v="43"/>
    </i>
    <i r="2">
      <x v="252"/>
      <x v="12"/>
      <x v="46"/>
    </i>
    <i r="2">
      <x v="253"/>
      <x v="12"/>
      <x v="46"/>
    </i>
    <i r="2">
      <x v="255"/>
      <x v="12"/>
      <x v="43"/>
    </i>
    <i r="2">
      <x v="261"/>
      <x v="12"/>
      <x v="43"/>
    </i>
    <i r="2">
      <x v="262"/>
      <x v="12"/>
      <x v="16"/>
    </i>
    <i>
      <x v="6"/>
      <x v="18"/>
      <x v="227"/>
      <x v="12"/>
      <x v="43"/>
    </i>
    <i r="2">
      <x v="258"/>
      <x v="12"/>
      <x v="43"/>
    </i>
    <i>
      <x v="7"/>
      <x v="13"/>
      <x v="122"/>
      <x v="6"/>
      <x v="52"/>
    </i>
    <i r="2">
      <x v="133"/>
      <x v="6"/>
      <x v="52"/>
    </i>
    <i r="2">
      <x v="135"/>
      <x v="15"/>
      <x v="8"/>
    </i>
    <i r="2">
      <x v="280"/>
      <x v="15"/>
      <x v="8"/>
    </i>
    <i r="2">
      <x v="281"/>
      <x v="15"/>
      <x v="8"/>
    </i>
    <i r="2">
      <x v="282"/>
      <x v="15"/>
      <x v="8"/>
    </i>
    <i r="2">
      <x v="283"/>
      <x v="15"/>
      <x v="8"/>
    </i>
    <i r="2">
      <x v="284"/>
      <x v="15"/>
      <x v="8"/>
    </i>
    <i>
      <x v="8"/>
      <x v="11"/>
      <x v="271"/>
      <x v="14"/>
      <x v="2"/>
    </i>
    <i r="2">
      <x v="272"/>
      <x v="14"/>
      <x v="2"/>
    </i>
    <i r="2">
      <x v="273"/>
      <x v="14"/>
      <x v="2"/>
    </i>
    <i r="2">
      <x v="274"/>
      <x v="14"/>
      <x v="2"/>
    </i>
    <i r="2">
      <x v="275"/>
      <x v="14"/>
      <x v="2"/>
    </i>
    <i r="2">
      <x v="276"/>
      <x v="14"/>
      <x v="2"/>
    </i>
    <i r="2">
      <x v="277"/>
      <x v="14"/>
      <x v="2"/>
    </i>
    <i r="2">
      <x v="278"/>
      <x v="14"/>
      <x v="2"/>
    </i>
    <i r="2">
      <x v="279"/>
      <x v="14"/>
      <x v="2"/>
    </i>
    <i>
      <x v="9"/>
      <x v="10"/>
      <x/>
      <x/>
      <x v="20"/>
    </i>
    <i r="2">
      <x v="1"/>
      <x/>
      <x v="20"/>
    </i>
    <i r="2">
      <x v="2"/>
      <x/>
      <x v="20"/>
    </i>
    <i r="2">
      <x v="7"/>
      <x/>
      <x v="20"/>
    </i>
    <i r="2">
      <x v="40"/>
      <x v="3"/>
      <x v="12"/>
    </i>
    <i r="2">
      <x v="41"/>
      <x v="3"/>
      <x v="12"/>
    </i>
    <i r="2">
      <x v="93"/>
      <x v="5"/>
      <x v="45"/>
    </i>
    <i r="2">
      <x v="94"/>
      <x v="5"/>
      <x v="40"/>
    </i>
    <i r="2">
      <x v="95"/>
      <x v="5"/>
      <x v="40"/>
    </i>
    <i r="2">
      <x v="96"/>
      <x v="5"/>
      <x v="40"/>
    </i>
    <i r="2">
      <x v="97"/>
      <x v="5"/>
      <x v="40"/>
    </i>
    <i r="2">
      <x v="99"/>
      <x v="5"/>
      <x v="40"/>
    </i>
    <i r="2">
      <x v="100"/>
      <x v="5"/>
      <x v="40"/>
    </i>
    <i r="2">
      <x v="107"/>
      <x v="5"/>
      <x v="40"/>
    </i>
    <i r="2">
      <x v="118"/>
      <x v="6"/>
      <x v="26"/>
    </i>
    <i r="2">
      <x v="124"/>
      <x v="6"/>
      <x v="6"/>
    </i>
    <i r="2">
      <x v="125"/>
      <x v="6"/>
      <x v="26"/>
    </i>
    <i r="2">
      <x v="194"/>
      <x v="10"/>
      <x v="14"/>
    </i>
    <i r="2">
      <x v="195"/>
      <x v="10"/>
      <x v="14"/>
    </i>
    <i r="2">
      <x v="196"/>
      <x v="10"/>
      <x v="14"/>
    </i>
    <i r="2">
      <x v="197"/>
      <x v="10"/>
      <x v="14"/>
    </i>
    <i r="2">
      <x v="200"/>
      <x v="11"/>
      <x v="36"/>
    </i>
    <i r="2">
      <x v="201"/>
      <x v="11"/>
      <x v="36"/>
    </i>
    <i r="2">
      <x v="202"/>
      <x v="11"/>
      <x v="36"/>
    </i>
    <i r="2">
      <x v="205"/>
      <x v="12"/>
      <x v="7"/>
    </i>
    <i r="2">
      <x v="206"/>
      <x v="12"/>
      <x v="47"/>
    </i>
    <i r="2">
      <x v="217"/>
      <x v="12"/>
      <x v="21"/>
    </i>
    <i r="2">
      <x v="218"/>
      <x v="12"/>
      <x v="21"/>
    </i>
    <i r="2">
      <x v="219"/>
      <x v="12"/>
      <x v="33"/>
    </i>
    <i r="2">
      <x v="220"/>
      <x v="12"/>
      <x v="28"/>
    </i>
    <i r="2">
      <x v="221"/>
      <x v="12"/>
      <x v="34"/>
    </i>
    <i r="2">
      <x v="228"/>
      <x v="12"/>
      <x v="49"/>
    </i>
    <i r="2">
      <x v="230"/>
      <x v="12"/>
      <x v="34"/>
    </i>
    <i r="2">
      <x v="232"/>
      <x v="12"/>
      <x v="22"/>
    </i>
    <i r="2">
      <x v="238"/>
      <x v="12"/>
      <x v="22"/>
    </i>
    <i r="2">
      <x v="239"/>
      <x v="12"/>
      <x v="33"/>
    </i>
    <i r="2">
      <x v="240"/>
      <x v="12"/>
      <x v="23"/>
    </i>
    <i r="2">
      <x v="241"/>
      <x v="12"/>
      <x v="34"/>
    </i>
    <i r="2">
      <x v="242"/>
      <x v="12"/>
      <x v="21"/>
    </i>
    <i r="2">
      <x v="243"/>
      <x v="12"/>
      <x v="22"/>
    </i>
    <i r="2">
      <x v="244"/>
      <x v="12"/>
      <x v="16"/>
    </i>
    <i r="2">
      <x v="245"/>
      <x v="12"/>
      <x v="23"/>
    </i>
    <i r="2">
      <x v="246"/>
      <x v="12"/>
      <x v="33"/>
    </i>
    <i r="2">
      <x v="256"/>
      <x v="12"/>
      <x v="33"/>
    </i>
    <i>
      <x v="10"/>
      <x v="10"/>
      <x v="12"/>
      <x/>
      <x v="20"/>
    </i>
    <i r="2">
      <x v="101"/>
      <x v="5"/>
      <x v="40"/>
    </i>
    <i r="2">
      <x v="104"/>
      <x v="5"/>
      <x v="40"/>
    </i>
    <i r="2">
      <x v="105"/>
      <x v="5"/>
      <x v="40"/>
    </i>
    <i r="2">
      <x v="106"/>
      <x v="5"/>
      <x v="40"/>
    </i>
    <i r="2">
      <x v="110"/>
      <x v="5"/>
      <x v="40"/>
    </i>
    <i r="2">
      <x v="111"/>
      <x v="5"/>
      <x v="40"/>
    </i>
    <i r="2">
      <x v="113"/>
      <x v="5"/>
      <x v="40"/>
    </i>
    <i r="2">
      <x v="114"/>
      <x v="5"/>
      <x v="40"/>
    </i>
    <i r="2">
      <x v="130"/>
      <x v="6"/>
      <x v="26"/>
    </i>
    <i r="2">
      <x v="131"/>
      <x v="6"/>
      <x v="6"/>
    </i>
    <i r="2">
      <x v="132"/>
      <x v="6"/>
      <x v="26"/>
    </i>
    <i r="2">
      <x v="199"/>
      <x v="10"/>
      <x v="14"/>
    </i>
    <i r="2">
      <x v="203"/>
      <x v="11"/>
      <x v="36"/>
    </i>
    <i r="2">
      <x v="204"/>
      <x v="12"/>
      <x v="47"/>
    </i>
    <i r="2">
      <x v="260"/>
      <x v="12"/>
      <x v="34"/>
    </i>
    <i r="2">
      <x v="263"/>
      <x v="12"/>
      <x v="28"/>
    </i>
    <i r="2">
      <x v="264"/>
      <x v="12"/>
      <x v="47"/>
    </i>
    <i>
      <x v="11"/>
      <x v="16"/>
      <x v="13"/>
      <x v="1"/>
      <x v="3"/>
    </i>
    <i>
      <x v="12"/>
      <x v="15"/>
      <x v="115"/>
      <x v="6"/>
      <x v="52"/>
    </i>
    <i r="2">
      <x v="116"/>
      <x v="6"/>
      <x v="52"/>
    </i>
    <i>
      <x v="13"/>
      <x v="15"/>
      <x v="117"/>
      <x v="6"/>
      <x v="52"/>
    </i>
    <i r="2">
      <x v="126"/>
      <x v="6"/>
      <x v="52"/>
    </i>
    <i>
      <x v="14"/>
      <x v="8"/>
      <x v="27"/>
      <x v="2"/>
      <x v="11"/>
    </i>
    <i r="2">
      <x v="28"/>
      <x v="2"/>
      <x v="11"/>
    </i>
    <i r="2">
      <x v="31"/>
      <x v="2"/>
      <x v="11"/>
    </i>
    <i r="2">
      <x v="33"/>
      <x v="2"/>
      <x v="11"/>
    </i>
    <i r="2">
      <x v="34"/>
      <x v="2"/>
      <x v="11"/>
    </i>
    <i r="2">
      <x v="35"/>
      <x v="2"/>
      <x v="11"/>
    </i>
    <i r="2">
      <x v="42"/>
      <x v="3"/>
      <x v="30"/>
    </i>
    <i r="2">
      <x v="45"/>
      <x v="3"/>
      <x v="30"/>
    </i>
    <i r="2">
      <x v="50"/>
      <x v="3"/>
      <x v="30"/>
    </i>
    <i>
      <x v="15"/>
      <x v="8"/>
      <x v="36"/>
      <x v="2"/>
      <x v="11"/>
    </i>
    <i r="2">
      <x v="37"/>
      <x v="2"/>
      <x v="11"/>
    </i>
    <i r="2">
      <x v="38"/>
      <x v="2"/>
      <x v="11"/>
    </i>
    <i r="2">
      <x v="39"/>
      <x v="2"/>
      <x v="56"/>
    </i>
    <i r="2">
      <x v="52"/>
      <x v="3"/>
      <x v="18"/>
    </i>
    <i r="2">
      <x v="53"/>
      <x v="3"/>
      <x v="30"/>
    </i>
    <i>
      <x v="16"/>
      <x v="14"/>
      <x v="3"/>
      <x/>
      <x v="20"/>
    </i>
    <i r="2">
      <x v="4"/>
      <x/>
      <x v="20"/>
    </i>
    <i r="2">
      <x v="5"/>
      <x/>
      <x v="20"/>
    </i>
    <i r="2">
      <x v="19"/>
      <x v="1"/>
      <x v="54"/>
    </i>
    <i r="2">
      <x v="43"/>
      <x v="3"/>
      <x v="25"/>
    </i>
    <i r="2">
      <x v="44"/>
      <x v="3"/>
      <x v="25"/>
    </i>
    <i r="2">
      <x v="48"/>
      <x v="3"/>
      <x v="25"/>
    </i>
    <i r="2">
      <x v="49"/>
      <x v="3"/>
      <x v="25"/>
    </i>
    <i r="2">
      <x v="119"/>
      <x v="6"/>
      <x v="52"/>
    </i>
    <i r="2">
      <x v="120"/>
      <x v="6"/>
      <x v="15"/>
    </i>
    <i r="2">
      <x v="121"/>
      <x v="6"/>
      <x v="52"/>
    </i>
    <i r="2">
      <x v="123"/>
      <x v="6"/>
      <x v="15"/>
    </i>
    <i>
      <x v="17"/>
      <x v="14"/>
      <x v="6"/>
      <x/>
      <x v="20"/>
    </i>
    <i r="2">
      <x v="8"/>
      <x/>
      <x v="20"/>
    </i>
    <i r="2">
      <x v="9"/>
      <x/>
      <x v="20"/>
    </i>
    <i r="2">
      <x v="10"/>
      <x/>
      <x v="20"/>
    </i>
    <i r="2">
      <x v="11"/>
      <x/>
      <x v="20"/>
    </i>
    <i r="2">
      <x v="18"/>
      <x v="1"/>
      <x v="1"/>
    </i>
    <i r="2">
      <x v="21"/>
      <x v="1"/>
      <x v="1"/>
    </i>
    <i r="2">
      <x v="22"/>
      <x v="1"/>
      <x v="50"/>
    </i>
    <i r="2">
      <x v="25"/>
      <x v="1"/>
      <x v="54"/>
    </i>
    <i r="2">
      <x v="47"/>
      <x v="3"/>
      <x v="25"/>
    </i>
    <i r="2">
      <x v="127"/>
      <x v="6"/>
      <x v="52"/>
    </i>
    <i r="2">
      <x v="128"/>
      <x v="6"/>
      <x v="52"/>
    </i>
    <i r="2">
      <x v="134"/>
      <x v="6"/>
      <x v="15"/>
    </i>
    <i r="2">
      <x v="198"/>
      <x v="10"/>
      <x v="14"/>
    </i>
    <i>
      <x v="18"/>
      <x v="3"/>
      <x v="29"/>
      <x v="2"/>
      <x v="11"/>
    </i>
    <i r="2">
      <x v="30"/>
      <x v="2"/>
      <x v="11"/>
    </i>
    <i r="2">
      <x v="32"/>
      <x v="2"/>
      <x v="11"/>
    </i>
    <i>
      <x v="19"/>
      <x v="5"/>
      <x v="46"/>
      <x v="3"/>
      <x v="25"/>
    </i>
    <i r="2">
      <x v="166"/>
      <x v="8"/>
      <x/>
    </i>
    <i r="2">
      <x v="170"/>
      <x v="8"/>
      <x v="53"/>
    </i>
    <i r="2">
      <x v="171"/>
      <x v="8"/>
      <x v="53"/>
    </i>
    <i r="2">
      <x v="179"/>
      <x v="9"/>
      <x v="35"/>
    </i>
    <i r="2">
      <x v="180"/>
      <x v="9"/>
      <x v="35"/>
    </i>
    <i r="2">
      <x v="181"/>
      <x v="9"/>
      <x v="35"/>
    </i>
    <i r="2">
      <x v="182"/>
      <x v="9"/>
      <x v="35"/>
    </i>
    <i r="2">
      <x v="186"/>
      <x v="9"/>
      <x v="35"/>
    </i>
    <i r="2">
      <x v="187"/>
      <x v="9"/>
      <x v="5"/>
    </i>
    <i r="2">
      <x v="188"/>
      <x v="9"/>
      <x v="29"/>
    </i>
    <i r="2">
      <x v="191"/>
      <x v="9"/>
      <x v="35"/>
    </i>
    <i r="2">
      <x v="247"/>
      <x v="12"/>
      <x v="49"/>
    </i>
    <i r="2">
      <x v="248"/>
      <x v="12"/>
      <x v="49"/>
    </i>
    <i r="2">
      <x v="265"/>
      <x v="13"/>
      <x v="55"/>
    </i>
    <i r="2">
      <x v="266"/>
      <x v="13"/>
      <x v="55"/>
    </i>
    <i r="2">
      <x v="268"/>
      <x v="13"/>
      <x v="55"/>
    </i>
    <i>
      <x v="20"/>
      <x v="5"/>
      <x v="51"/>
      <x v="3"/>
      <x v="25"/>
    </i>
    <i r="2">
      <x v="178"/>
      <x v="8"/>
      <x/>
    </i>
    <i r="2">
      <x v="193"/>
      <x v="9"/>
      <x v="29"/>
    </i>
    <i r="2">
      <x v="270"/>
      <x v="13"/>
      <x v="55"/>
    </i>
    <i>
      <x v="21"/>
      <x v="26"/>
      <x v="226"/>
      <x v="12"/>
      <x v="31"/>
    </i>
    <i>
      <x v="22"/>
      <x v="2"/>
      <x v="23"/>
      <x v="1"/>
      <x v="1"/>
    </i>
    <i r="2">
      <x v="108"/>
      <x v="5"/>
      <x v="17"/>
    </i>
    <i r="2">
      <x v="109"/>
      <x v="5"/>
      <x v="45"/>
    </i>
    <i r="2">
      <x v="129"/>
      <x v="6"/>
      <x v="15"/>
    </i>
    <i r="2">
      <x v="164"/>
      <x v="8"/>
      <x v="9"/>
    </i>
    <i r="2">
      <x v="165"/>
      <x v="8"/>
      <x v="9"/>
    </i>
    <i r="2">
      <x v="173"/>
      <x v="8"/>
      <x/>
    </i>
    <i r="2">
      <x v="174"/>
      <x v="8"/>
      <x v="9"/>
    </i>
    <i r="2">
      <x v="190"/>
      <x v="9"/>
      <x v="35"/>
    </i>
    <i>
      <x v="23"/>
      <x v="9"/>
      <x v="137"/>
      <x v="7"/>
      <x v="48"/>
    </i>
    <i r="2">
      <x v="225"/>
      <x v="12"/>
      <x v="41"/>
    </i>
    <i r="2">
      <x v="235"/>
      <x v="12"/>
      <x v="19"/>
    </i>
    <i r="2">
      <x v="236"/>
      <x v="12"/>
      <x v="19"/>
    </i>
    <i r="2">
      <x v="237"/>
      <x v="12"/>
      <x v="19"/>
    </i>
    <i r="2">
      <x v="257"/>
      <x v="12"/>
      <x v="41"/>
    </i>
    <i>
      <x v="24"/>
      <x v="1"/>
      <x v="207"/>
      <x v="12"/>
      <x v="32"/>
    </i>
    <i r="2">
      <x v="208"/>
      <x v="12"/>
      <x v="32"/>
    </i>
    <i>
      <x v="25"/>
      <x v="25"/>
      <x v="209"/>
      <x v="12"/>
      <x v="37"/>
    </i>
    <i r="2">
      <x v="210"/>
      <x v="12"/>
      <x v="37"/>
    </i>
    <i>
      <x v="26"/>
      <x/>
      <x v="139"/>
      <x v="7"/>
      <x v="10"/>
    </i>
    <i>
      <x v="27"/>
      <x v="20"/>
      <x v="14"/>
      <x v="1"/>
      <x v="1"/>
    </i>
    <i r="2">
      <x v="15"/>
      <x v="1"/>
      <x v="1"/>
    </i>
    <i r="2">
      <x v="16"/>
      <x v="1"/>
      <x v="1"/>
    </i>
    <i r="2">
      <x v="24"/>
      <x v="1"/>
      <x v="1"/>
    </i>
    <i r="2">
      <x v="54"/>
      <x v="4"/>
      <x v="58"/>
    </i>
    <i r="2">
      <x v="71"/>
      <x v="4"/>
      <x v="60"/>
    </i>
    <i r="2">
      <x v="75"/>
      <x v="4"/>
      <x v="60"/>
    </i>
    <i r="2">
      <x v="76"/>
      <x v="4"/>
      <x v="60"/>
    </i>
    <i r="2">
      <x v="83"/>
      <x v="4"/>
      <x v="60"/>
    </i>
    <i r="2">
      <x v="145"/>
      <x v="7"/>
      <x v="13"/>
    </i>
    <i r="2">
      <x v="146"/>
      <x v="7"/>
      <x v="10"/>
    </i>
    <i r="2">
      <x v="151"/>
      <x v="7"/>
      <x v="10"/>
    </i>
    <i r="2">
      <x v="153"/>
      <x v="7"/>
      <x v="10"/>
    </i>
    <i r="2">
      <x v="154"/>
      <x v="7"/>
      <x v="13"/>
    </i>
    <i r="2">
      <x v="161"/>
      <x v="8"/>
      <x v="53"/>
    </i>
    <i r="2">
      <x v="163"/>
      <x v="8"/>
      <x v="53"/>
    </i>
    <i r="2">
      <x v="167"/>
      <x v="8"/>
      <x v="53"/>
    </i>
    <i r="2">
      <x v="172"/>
      <x v="8"/>
      <x v="53"/>
    </i>
    <i r="2">
      <x v="175"/>
      <x v="8"/>
      <x v="53"/>
    </i>
    <i r="2">
      <x v="189"/>
      <x v="9"/>
      <x v="35"/>
    </i>
    <i r="2">
      <x v="233"/>
      <x v="12"/>
      <x v="24"/>
    </i>
    <i r="2">
      <x v="254"/>
      <x v="12"/>
      <x v="21"/>
    </i>
    <i r="2">
      <x v="259"/>
      <x v="12"/>
      <x v="46"/>
    </i>
    <i r="2">
      <x v="267"/>
      <x v="13"/>
      <x v="55"/>
    </i>
    <i r="2">
      <x v="269"/>
      <x v="13"/>
      <x v="55"/>
    </i>
    <i>
      <x v="28"/>
      <x v="20"/>
      <x v="229"/>
      <x v="12"/>
      <x v="21"/>
    </i>
    <i r="2">
      <x v="231"/>
      <x v="12"/>
      <x v="46"/>
    </i>
    <i>
      <x v="29"/>
      <x v="4"/>
      <x v="92"/>
      <x v="5"/>
      <x v="17"/>
    </i>
    <i>
      <x v="30"/>
      <x v="7"/>
      <x v="140"/>
      <x v="7"/>
      <x v="10"/>
    </i>
    <i r="2">
      <x v="141"/>
      <x v="7"/>
      <x v="48"/>
    </i>
    <i r="2">
      <x v="143"/>
      <x v="7"/>
      <x v="27"/>
    </i>
    <i r="2">
      <x v="144"/>
      <x v="15"/>
      <x v="8"/>
    </i>
    <i r="2">
      <x v="147"/>
      <x v="7"/>
      <x v="48"/>
    </i>
    <i r="2">
      <x v="148"/>
      <x v="7"/>
      <x v="48"/>
    </i>
    <i r="2">
      <x v="149"/>
      <x v="7"/>
      <x v="13"/>
    </i>
    <i r="2">
      <x v="150"/>
      <x v="7"/>
      <x v="27"/>
    </i>
    <i r="2">
      <x v="152"/>
      <x v="7"/>
      <x v="48"/>
    </i>
    <i r="2">
      <x v="155"/>
      <x v="7"/>
      <x v="27"/>
    </i>
    <i r="2">
      <x v="156"/>
      <x v="7"/>
      <x v="27"/>
    </i>
    <i r="2">
      <x v="157"/>
      <x v="7"/>
      <x v="13"/>
    </i>
    <i>
      <x v="31"/>
      <x v="17"/>
      <x v="62"/>
      <x v="4"/>
      <x v="42"/>
    </i>
    <i r="2">
      <x v="63"/>
      <x v="4"/>
      <x v="42"/>
    </i>
    <i r="2">
      <x v="66"/>
      <x v="4"/>
      <x v="42"/>
    </i>
    <i r="2">
      <x v="77"/>
      <x v="4"/>
      <x v="42"/>
    </i>
    <i>
      <x v="32"/>
      <x v="17"/>
      <x v="88"/>
      <x v="4"/>
      <x v="42"/>
    </i>
    <i r="2">
      <x v="89"/>
      <x v="4"/>
      <x v="42"/>
    </i>
    <i>
      <x v="33"/>
      <x v="21"/>
      <x v="183"/>
      <x v="9"/>
      <x v="5"/>
    </i>
    <i r="2">
      <x v="184"/>
      <x v="9"/>
      <x v="5"/>
    </i>
    <i r="2">
      <x v="185"/>
      <x v="9"/>
      <x v="5"/>
    </i>
    <i r="2">
      <x v="192"/>
      <x v="9"/>
      <x v="5"/>
    </i>
    <i>
      <x v="34"/>
      <x v="22"/>
      <x v="138"/>
      <x v="7"/>
      <x v="13"/>
    </i>
    <i t="grand">
      <x/>
    </i>
  </rowItems>
  <colFields count="1">
    <field x="-2"/>
  </colFields>
  <colItems count="2">
    <i>
      <x/>
    </i>
    <i i="1">
      <x v="1"/>
    </i>
  </colItems>
  <dataFields count="2">
    <dataField name="Suma de NOVIEMBRE" fld="26" baseField="9" baseItem="1"/>
    <dataField name="Suma de ACUMULADO" fld="2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292"/>
  <sheetViews>
    <sheetView tabSelected="1" topLeftCell="G1" workbookViewId="0">
      <selection activeCell="X7" sqref="X7"/>
    </sheetView>
  </sheetViews>
  <sheetFormatPr baseColWidth="10" defaultRowHeight="11.25" x14ac:dyDescent="0.2"/>
  <cols>
    <col min="1" max="1" width="11.42578125" style="1"/>
    <col min="2" max="2" width="40.5703125" style="1" customWidth="1"/>
    <col min="3" max="3" width="11.42578125" style="1"/>
    <col min="4" max="5" width="11.42578125" style="1" hidden="1" customWidth="1"/>
    <col min="6" max="23" width="11.42578125" style="1"/>
    <col min="24" max="25" width="11.42578125" style="3"/>
    <col min="26" max="28" width="11.42578125" style="1"/>
    <col min="29" max="29" width="13.7109375" style="1" customWidth="1"/>
    <col min="30" max="16384" width="11.42578125" style="1"/>
  </cols>
  <sheetData>
    <row r="1" spans="2:29" s="24" customFormat="1" ht="32.25" customHeight="1" x14ac:dyDescent="0.2">
      <c r="B1" s="264" t="s">
        <v>1</v>
      </c>
      <c r="C1" s="265"/>
      <c r="D1" s="265"/>
      <c r="E1" s="264"/>
      <c r="F1" s="264"/>
      <c r="G1" s="264"/>
      <c r="H1" s="264"/>
      <c r="I1" s="264"/>
      <c r="J1" s="264"/>
      <c r="K1" s="264"/>
      <c r="L1" s="264"/>
      <c r="M1" s="264"/>
      <c r="N1" s="264"/>
      <c r="O1" s="264"/>
      <c r="P1" s="25"/>
      <c r="S1" s="26"/>
      <c r="U1" s="27"/>
      <c r="V1" s="28"/>
      <c r="W1" s="29"/>
      <c r="X1" s="30"/>
      <c r="Y1" s="30"/>
      <c r="Z1" s="25"/>
    </row>
    <row r="2" spans="2:29" s="24" customFormat="1" ht="32.25" customHeight="1" x14ac:dyDescent="0.2">
      <c r="B2" s="266" t="s">
        <v>8217</v>
      </c>
      <c r="C2" s="267"/>
      <c r="D2" s="267"/>
      <c r="E2" s="266"/>
      <c r="F2" s="266"/>
      <c r="G2" s="266"/>
      <c r="H2" s="266"/>
      <c r="I2" s="266"/>
      <c r="J2" s="266"/>
      <c r="K2" s="266"/>
      <c r="L2" s="266"/>
      <c r="M2" s="266"/>
      <c r="N2" s="266"/>
      <c r="O2" s="266"/>
      <c r="P2" s="25"/>
      <c r="S2" s="26"/>
      <c r="U2" s="27"/>
      <c r="V2" s="28"/>
      <c r="W2" s="29"/>
      <c r="X2" s="30"/>
      <c r="Y2" s="30"/>
      <c r="Z2" s="25"/>
    </row>
    <row r="3" spans="2:29" s="24" customFormat="1" ht="32.25" customHeight="1" x14ac:dyDescent="0.2">
      <c r="B3" s="266" t="s">
        <v>8609</v>
      </c>
      <c r="C3" s="267"/>
      <c r="D3" s="267"/>
      <c r="E3" s="266"/>
      <c r="F3" s="266"/>
      <c r="G3" s="266"/>
      <c r="H3" s="266"/>
      <c r="I3" s="266"/>
      <c r="J3" s="266"/>
      <c r="K3" s="266"/>
      <c r="L3" s="266"/>
      <c r="M3" s="266"/>
      <c r="N3" s="266"/>
      <c r="O3" s="266"/>
      <c r="P3" s="25"/>
      <c r="S3" s="26"/>
      <c r="U3" s="27"/>
      <c r="V3" s="28"/>
      <c r="W3" s="29"/>
      <c r="X3" s="30"/>
      <c r="Y3" s="30"/>
      <c r="Z3" s="25"/>
    </row>
    <row r="4" spans="2:29" s="24" customFormat="1" ht="32.25" customHeight="1" x14ac:dyDescent="0.2">
      <c r="B4" s="268" t="s">
        <v>6268</v>
      </c>
      <c r="C4" s="269"/>
      <c r="D4" s="269"/>
      <c r="E4" s="268"/>
      <c r="F4" s="268"/>
      <c r="G4" s="268"/>
      <c r="H4" s="268"/>
      <c r="I4" s="268"/>
      <c r="J4" s="268"/>
      <c r="K4" s="268"/>
      <c r="L4" s="268"/>
      <c r="M4" s="268"/>
      <c r="N4" s="268"/>
      <c r="O4" s="268"/>
      <c r="P4" s="25"/>
      <c r="S4" s="26"/>
      <c r="U4" s="27"/>
      <c r="V4" s="28"/>
      <c r="W4" s="29"/>
      <c r="X4" s="30"/>
      <c r="Y4" s="30"/>
      <c r="Z4" s="25"/>
    </row>
    <row r="5" spans="2:29" s="24" customFormat="1" ht="15.75" customHeight="1" x14ac:dyDescent="0.2">
      <c r="B5" s="31"/>
      <c r="C5" s="32"/>
      <c r="D5" s="31"/>
      <c r="E5" s="32"/>
      <c r="F5" s="32"/>
      <c r="G5" s="31"/>
      <c r="H5" s="32"/>
      <c r="I5" s="32"/>
      <c r="J5" s="32"/>
      <c r="K5" s="31"/>
      <c r="L5" s="32"/>
      <c r="M5" s="31"/>
      <c r="N5" s="32"/>
      <c r="O5" s="31"/>
      <c r="P5" s="29"/>
      <c r="Q5" s="31"/>
      <c r="R5" s="32"/>
      <c r="S5" s="32"/>
      <c r="U5" s="27"/>
      <c r="V5" s="28"/>
      <c r="W5" s="29"/>
      <c r="X5" s="30"/>
      <c r="Y5" s="30"/>
      <c r="Z5" s="25"/>
    </row>
    <row r="6" spans="2:29" x14ac:dyDescent="0.2">
      <c r="V6" s="4"/>
      <c r="W6" s="5"/>
    </row>
    <row r="7" spans="2:29" ht="15.75" customHeight="1" x14ac:dyDescent="0.2">
      <c r="B7" s="16" t="s">
        <v>2</v>
      </c>
      <c r="C7" s="17" t="s">
        <v>3</v>
      </c>
      <c r="D7" s="6" t="s">
        <v>8158</v>
      </c>
      <c r="E7" s="6" t="s">
        <v>7958</v>
      </c>
      <c r="F7" s="18" t="s">
        <v>4</v>
      </c>
      <c r="G7" s="16" t="s">
        <v>5</v>
      </c>
      <c r="H7" s="16" t="s">
        <v>6</v>
      </c>
      <c r="I7" s="16" t="s">
        <v>7</v>
      </c>
      <c r="J7" s="16" t="s">
        <v>8</v>
      </c>
      <c r="K7" s="16" t="s">
        <v>10</v>
      </c>
      <c r="L7" s="19" t="s">
        <v>22</v>
      </c>
      <c r="M7" s="16" t="s">
        <v>9</v>
      </c>
      <c r="N7" s="16" t="s">
        <v>11</v>
      </c>
      <c r="O7" s="16" t="s">
        <v>12</v>
      </c>
      <c r="P7" s="16" t="s">
        <v>13</v>
      </c>
      <c r="Q7" s="16" t="s">
        <v>23</v>
      </c>
      <c r="R7" s="16" t="s">
        <v>14</v>
      </c>
      <c r="S7" s="16" t="s">
        <v>0</v>
      </c>
      <c r="T7" s="16" t="s">
        <v>15</v>
      </c>
      <c r="U7" s="16" t="s">
        <v>16</v>
      </c>
      <c r="V7" s="19" t="s">
        <v>17</v>
      </c>
      <c r="W7" s="20" t="s">
        <v>18</v>
      </c>
      <c r="X7" s="21" t="s">
        <v>8610</v>
      </c>
      <c r="Y7" s="21" t="s">
        <v>6269</v>
      </c>
      <c r="Z7" s="22" t="s">
        <v>19</v>
      </c>
      <c r="AA7" s="23" t="s">
        <v>20</v>
      </c>
      <c r="AB7" s="23" t="s">
        <v>21</v>
      </c>
      <c r="AC7" s="23" t="s">
        <v>6270</v>
      </c>
    </row>
    <row r="8" spans="2:29" x14ac:dyDescent="0.2">
      <c r="B8" s="33" t="s">
        <v>6404</v>
      </c>
      <c r="C8" s="33">
        <v>704164009</v>
      </c>
      <c r="D8" s="6">
        <v>1020313</v>
      </c>
      <c r="E8" s="33">
        <v>2</v>
      </c>
      <c r="F8" s="6" t="str">
        <f>VLOOKUP(C8,'AUD NOV'!B:T,2,0)</f>
        <v>Corporación de Derecho Privado</v>
      </c>
      <c r="G8" s="6" t="str">
        <f>VLOOKUP(C8,'AUD NOV'!B:T,3,0)</f>
        <v>Otorgado por Decreto Supremo Nº 1577, de 21 de agosto 1969, del Ministerio de Justicia.</v>
      </c>
      <c r="H8" s="6" t="str">
        <f>VLOOKUP(C8,'AUD NOV'!B:T,4,0)</f>
        <v xml:space="preserve">Certificado de Vigencia de Persona Jurídica Sin Fines de Lucro Folio N° 500460016698, emitido con fecha 21 de julio de 2022, por el Servicio de Registro Civil e Identificación.
</v>
      </c>
      <c r="I8" s="6" t="str">
        <f>VLOOKUP(C8,'AUD NOV'!B:T,5,0)</f>
        <v>Otorgado por Decreto Supremo Nº 1577, de 21 de agosto 1969, del Ministerio de Justicia.</v>
      </c>
      <c r="J8" s="6" t="str">
        <f>VLOOKUP(C8,'AUD NOV'!B:T,6,0)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K8" s="6" t="str">
        <f>VLOOKUP(C8,'AUD NOV'!B:T,7,0)</f>
        <v>: Durarán 2 años en sus cargos, renovándose por mitades cada año.</v>
      </c>
      <c r="L8" s="6" t="str">
        <f>VLOOKUP(C8,'AUD NOV'!B:T,8,0)</f>
        <v>12 d abril de 2022 al 12 de abril de 2024</v>
      </c>
      <c r="M8" s="6" t="str">
        <f>VLOOKUP(C8,'AUD NOV'!B:T,9,0)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N8" s="6" t="str">
        <f>VLOOKUP(C8,'AUD NOV'!B:T,10,0)</f>
        <v xml:space="preserve">Copiapó Nº549, Antofagasta.
</v>
      </c>
      <c r="O8" s="6" t="str">
        <f>VLOOKUP(C8,'AUD NOV'!B:T,11,0)</f>
        <v>II</v>
      </c>
      <c r="P8" s="6" t="str">
        <f>VLOOKUP(C8,'AUD NOV'!B:T,12,0)</f>
        <v>Copiapó</v>
      </c>
      <c r="Q8" s="6" t="str">
        <f>VLOOKUP(C8,'AUD NOV'!B:T,13,0)</f>
        <v xml:space="preserve">(55) 263040 </v>
      </c>
      <c r="R8" s="6">
        <f>VLOOKUP(C8,'AUD NOV'!B:T,14,0)</f>
        <v>0</v>
      </c>
      <c r="S8" s="6">
        <f>VLOOKUP(C8,'AUD NOV'!B:T,15,0)</f>
        <v>0</v>
      </c>
      <c r="T8" s="6" t="str">
        <f>VLOOKUP(C8,'AUD NOV'!B:T,16,0)</f>
        <v>93509: Otras asociaciones.</v>
      </c>
      <c r="U8" s="6" t="str">
        <f>VLOOKUP(C8,'AUD NOV'!B:T,17,0)</f>
        <v>Antecedentes financieros correspondientes al año 2021, aprobados por el Subdepartamento de Supervisión Financiera.</v>
      </c>
      <c r="V8" s="7">
        <f>VLOOKUP(C8,'AUD NOV'!B:T,18,0)</f>
        <v>37970</v>
      </c>
      <c r="W8" s="8">
        <f>VLOOKUP(C8,'AUD NOV'!B:T,19,0)</f>
        <v>225</v>
      </c>
      <c r="X8" s="9">
        <v>4605512</v>
      </c>
      <c r="Y8" s="9">
        <v>59285501</v>
      </c>
      <c r="Z8" s="7">
        <v>44895</v>
      </c>
      <c r="AA8" s="6" t="s">
        <v>6271</v>
      </c>
      <c r="AB8" s="6" t="s">
        <v>6272</v>
      </c>
      <c r="AC8" s="6" t="s">
        <v>6274</v>
      </c>
    </row>
    <row r="9" spans="2:29" x14ac:dyDescent="0.2">
      <c r="B9" s="33" t="s">
        <v>6404</v>
      </c>
      <c r="C9" s="33">
        <v>704164009</v>
      </c>
      <c r="D9" s="6">
        <v>1020367</v>
      </c>
      <c r="E9" s="33">
        <v>2</v>
      </c>
      <c r="F9" s="6" t="str">
        <f>VLOOKUP(C9,'AUD NOV'!B:T,2,0)</f>
        <v>Corporación de Derecho Privado</v>
      </c>
      <c r="G9" s="6" t="str">
        <f>VLOOKUP(C9,'AUD NOV'!B:T,3,0)</f>
        <v>Otorgado por Decreto Supremo Nº 1577, de 21 de agosto 1969, del Ministerio de Justicia.</v>
      </c>
      <c r="H9" s="6" t="str">
        <f>VLOOKUP(C9,'AUD NOV'!B:T,4,0)</f>
        <v xml:space="preserve">Certificado de Vigencia de Persona Jurídica Sin Fines de Lucro Folio N° 500460016698, emitido con fecha 21 de julio de 2022, por el Servicio de Registro Civil e Identificación.
</v>
      </c>
      <c r="I9" s="6" t="str">
        <f>VLOOKUP(C9,'AUD NOV'!B:T,5,0)</f>
        <v>Otorgado por Decreto Supremo Nº 1577, de 21 de agosto 1969, del Ministerio de Justicia.</v>
      </c>
      <c r="J9" s="6" t="str">
        <f>VLOOKUP(C9,'AUD NOV'!B:T,6,0)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K9" s="6" t="str">
        <f>VLOOKUP(C9,'AUD NOV'!B:T,7,0)</f>
        <v>: Durarán 2 años en sus cargos, renovándose por mitades cada año.</v>
      </c>
      <c r="L9" s="6" t="str">
        <f>VLOOKUP(C9,'AUD NOV'!B:T,8,0)</f>
        <v>12 d abril de 2022 al 12 de abril de 2024</v>
      </c>
      <c r="M9" s="6" t="str">
        <f>VLOOKUP(C9,'AUD NOV'!B:T,9,0)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N9" s="6" t="str">
        <f>VLOOKUP(C9,'AUD NOV'!B:T,10,0)</f>
        <v xml:space="preserve">Copiapó Nº549, Antofagasta.
</v>
      </c>
      <c r="O9" s="6" t="str">
        <f>VLOOKUP(C9,'AUD NOV'!B:T,11,0)</f>
        <v>II</v>
      </c>
      <c r="P9" s="6" t="str">
        <f>VLOOKUP(C9,'AUD NOV'!B:T,12,0)</f>
        <v>Copiapó</v>
      </c>
      <c r="Q9" s="6" t="str">
        <f>VLOOKUP(C9,'AUD NOV'!B:T,13,0)</f>
        <v xml:space="preserve">(55) 263040 </v>
      </c>
      <c r="R9" s="6">
        <f>VLOOKUP(C9,'AUD NOV'!B:T,14,0)</f>
        <v>0</v>
      </c>
      <c r="S9" s="6">
        <f>VLOOKUP(C9,'AUD NOV'!B:T,15,0)</f>
        <v>0</v>
      </c>
      <c r="T9" s="6" t="str">
        <f>VLOOKUP(C9,'AUD NOV'!B:T,16,0)</f>
        <v>93509: Otras asociaciones.</v>
      </c>
      <c r="U9" s="6" t="str">
        <f>VLOOKUP(C9,'AUD NOV'!B:T,17,0)</f>
        <v>Antecedentes financieros correspondientes al año 2021, aprobados por el Subdepartamento de Supervisión Financiera.</v>
      </c>
      <c r="V9" s="7">
        <f>VLOOKUP(C9,'AUD NOV'!B:T,18,0)</f>
        <v>37970</v>
      </c>
      <c r="W9" s="8">
        <f>VLOOKUP(C9,'AUD NOV'!B:T,19,0)</f>
        <v>225</v>
      </c>
      <c r="X9" s="9"/>
      <c r="Y9" s="9">
        <v>62619474</v>
      </c>
      <c r="Z9" s="7">
        <v>44895</v>
      </c>
      <c r="AA9" s="6" t="s">
        <v>6271</v>
      </c>
      <c r="AB9" s="6" t="s">
        <v>6272</v>
      </c>
      <c r="AC9" s="6" t="s">
        <v>6275</v>
      </c>
    </row>
    <row r="10" spans="2:29" x14ac:dyDescent="0.2">
      <c r="B10" s="33" t="s">
        <v>6404</v>
      </c>
      <c r="C10" s="33">
        <v>704164009</v>
      </c>
      <c r="D10" s="6">
        <v>1020434</v>
      </c>
      <c r="E10" s="33">
        <v>2</v>
      </c>
      <c r="F10" s="6" t="str">
        <f>VLOOKUP(C10,'AUD NOV'!B:T,2,0)</f>
        <v>Corporación de Derecho Privado</v>
      </c>
      <c r="G10" s="6" t="str">
        <f>VLOOKUP(C10,'AUD NOV'!B:T,3,0)</f>
        <v>Otorgado por Decreto Supremo Nº 1577, de 21 de agosto 1969, del Ministerio de Justicia.</v>
      </c>
      <c r="H10" s="6" t="str">
        <f>VLOOKUP(C10,'AUD NOV'!B:T,4,0)</f>
        <v xml:space="preserve">Certificado de Vigencia de Persona Jurídica Sin Fines de Lucro Folio N° 500460016698, emitido con fecha 21 de julio de 2022, por el Servicio de Registro Civil e Identificación.
</v>
      </c>
      <c r="I10" s="6" t="str">
        <f>VLOOKUP(C10,'AUD NOV'!B:T,5,0)</f>
        <v>Otorgado por Decreto Supremo Nº 1577, de 21 de agosto 1969, del Ministerio de Justicia.</v>
      </c>
      <c r="J10" s="6" t="str">
        <f>VLOOKUP(C10,'AUD NOV'!B:T,6,0)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K10" s="6" t="str">
        <f>VLOOKUP(C10,'AUD NOV'!B:T,7,0)</f>
        <v>: Durarán 2 años en sus cargos, renovándose por mitades cada año.</v>
      </c>
      <c r="L10" s="6" t="str">
        <f>VLOOKUP(C10,'AUD NOV'!B:T,8,0)</f>
        <v>12 d abril de 2022 al 12 de abril de 2024</v>
      </c>
      <c r="M10" s="6" t="str">
        <f>VLOOKUP(C10,'AUD NOV'!B:T,9,0)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N10" s="6" t="str">
        <f>VLOOKUP(C10,'AUD NOV'!B:T,10,0)</f>
        <v xml:space="preserve">Copiapó Nº549, Antofagasta.
</v>
      </c>
      <c r="O10" s="6" t="str">
        <f>VLOOKUP(C10,'AUD NOV'!B:T,11,0)</f>
        <v>II</v>
      </c>
      <c r="P10" s="6" t="str">
        <f>VLOOKUP(C10,'AUD NOV'!B:T,12,0)</f>
        <v>Copiapó</v>
      </c>
      <c r="Q10" s="6" t="str">
        <f>VLOOKUP(C10,'AUD NOV'!B:T,13,0)</f>
        <v xml:space="preserve">(55) 263040 </v>
      </c>
      <c r="R10" s="6">
        <f>VLOOKUP(C10,'AUD NOV'!B:T,14,0)</f>
        <v>0</v>
      </c>
      <c r="S10" s="6">
        <f>VLOOKUP(C10,'AUD NOV'!B:T,15,0)</f>
        <v>0</v>
      </c>
      <c r="T10" s="6" t="str">
        <f>VLOOKUP(C10,'AUD NOV'!B:T,16,0)</f>
        <v>93509: Otras asociaciones.</v>
      </c>
      <c r="U10" s="6" t="str">
        <f>VLOOKUP(C10,'AUD NOV'!B:T,17,0)</f>
        <v>Antecedentes financieros correspondientes al año 2021, aprobados por el Subdepartamento de Supervisión Financiera.</v>
      </c>
      <c r="V10" s="7">
        <f>VLOOKUP(C10,'AUD NOV'!B:T,18,0)</f>
        <v>37970</v>
      </c>
      <c r="W10" s="8">
        <f>VLOOKUP(C10,'AUD NOV'!B:T,19,0)</f>
        <v>225</v>
      </c>
      <c r="X10" s="9">
        <v>6557000</v>
      </c>
      <c r="Y10" s="9">
        <v>23834173</v>
      </c>
      <c r="Z10" s="7">
        <v>44895</v>
      </c>
      <c r="AA10" s="6" t="s">
        <v>6271</v>
      </c>
      <c r="AB10" s="6" t="s">
        <v>6272</v>
      </c>
      <c r="AC10" s="6" t="s">
        <v>6275</v>
      </c>
    </row>
    <row r="11" spans="2:29" x14ac:dyDescent="0.2">
      <c r="B11" s="33" t="s">
        <v>6405</v>
      </c>
      <c r="C11" s="33">
        <v>818329008</v>
      </c>
      <c r="D11" s="6">
        <v>1050722</v>
      </c>
      <c r="E11" s="33">
        <v>5</v>
      </c>
      <c r="F11" s="6" t="str">
        <f>VLOOKUP(C11,'AUD NOV'!B:T,2,0)</f>
        <v>Corporación de Derecho Privado.</v>
      </c>
      <c r="G11" s="6" t="str">
        <f>VLOOKUP(C11,'AUD NOV'!B:T,3,0)</f>
        <v xml:space="preserve">Otorgado por Decreto Supremo Nº 17755, de fecha 18 de octubre de 1915, por el Ministerio de Justicia.  </v>
      </c>
      <c r="H11" s="6" t="str">
        <f>VLOOKUP(C11,'AUD NOV'!B:T,4,0)</f>
        <v>Certificado de vigencia de persona jurídica sin fines de lucro, folio N° 500459210537, emitido por el Servicio de Registro Civil e Identificación, con fecha 15 de julio de 2022.</v>
      </c>
      <c r="I11" s="6" t="str">
        <f>VLOOKUP(C11,'AUD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1" s="6" t="str">
        <f>VLOOKUP(C11,'AUD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1" s="6" t="str">
        <f>VLOOKUP(C11,'AUD NOV'!B:T,7,0)</f>
        <v xml:space="preserve">Los directores duran tres años en sus cargos, pudiendo ser reelegidos por una sola vez y se renuevan anualmente por terceras partes
</v>
      </c>
      <c r="L11" s="6" t="str">
        <f>VLOOKUP(C11,'AUD NOV'!B:T,8,0)</f>
        <v xml:space="preserve">23 de abril de 2022 al 23 de abril de 2023. 
</v>
      </c>
      <c r="M11" s="6" t="str">
        <f>VLOOKUP(C11,'AUD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1" s="6" t="str">
        <f>VLOOKUP(C11,'AUD NOV'!B:T,10,0)</f>
        <v xml:space="preserve">Blanco Nº1117, Valparaíso.Blanco N° 1117, Valparaíso, Región de Valparaíso. 
</v>
      </c>
      <c r="O11" s="6" t="str">
        <f>VLOOKUP(C11,'AUD NOV'!B:T,11,0)</f>
        <v>V</v>
      </c>
      <c r="P11" s="6" t="str">
        <f>VLOOKUP(C11,'AUD NOV'!B:T,12,0)</f>
        <v>Valparaíso</v>
      </c>
      <c r="Q11" s="6" t="str">
        <f>VLOOKUP(C11,'AUD NOV'!B:T,13,0)</f>
        <v>(32) 2156900</v>
      </c>
      <c r="R11" s="6" t="str">
        <f>VLOOKUP(C11,'AUD NOV'!B:T,14,0)</f>
        <v xml:space="preserve">acjvalpo@gmail.com
</v>
      </c>
      <c r="S11" s="6">
        <f>VLOOKUP(C11,'AUD NOV'!B:T,15,0)</f>
        <v>0</v>
      </c>
      <c r="T11" s="6">
        <f>VLOOKUP(C11,'AUD NOV'!B:T,16,0)</f>
        <v>93401</v>
      </c>
      <c r="U11" s="6" t="str">
        <f>VLOOKUP(C11,'AUD NOV'!B:T,17,0)</f>
        <v xml:space="preserve">Certificado de Antecedentes Financieros, correspondientes al año 2021, aprobados por el Subdepartamento de Supervisión Financiera Nacional.                                                                                                                                                                                                                                                                                                                                                                                                                                                                                                                                                                                                                                                                                                                                                                                                                                                                                                                                                                                                                                                                                      
</v>
      </c>
      <c r="V11" s="7">
        <f>VLOOKUP(C11,'AUD NOV'!B:T,18,0)</f>
        <v>37970</v>
      </c>
      <c r="W11" s="8">
        <f>VLOOKUP(C11,'AUD NOV'!B:T,19,0)</f>
        <v>250</v>
      </c>
      <c r="X11" s="9"/>
      <c r="Y11" s="9">
        <v>8786132</v>
      </c>
      <c r="Z11" s="7">
        <v>44895</v>
      </c>
      <c r="AA11" s="6" t="s">
        <v>6271</v>
      </c>
      <c r="AB11" s="6" t="s">
        <v>6272</v>
      </c>
      <c r="AC11" s="6" t="s">
        <v>6607</v>
      </c>
    </row>
    <row r="12" spans="2:29" x14ac:dyDescent="0.2">
      <c r="B12" s="33" t="s">
        <v>6405</v>
      </c>
      <c r="C12" s="33">
        <v>818329008</v>
      </c>
      <c r="D12" s="6">
        <v>1050723</v>
      </c>
      <c r="E12" s="33">
        <v>5</v>
      </c>
      <c r="F12" s="6" t="str">
        <f>VLOOKUP(C12,'AUD NOV'!B:T,2,0)</f>
        <v>Corporación de Derecho Privado.</v>
      </c>
      <c r="G12" s="6" t="str">
        <f>VLOOKUP(C12,'AUD NOV'!B:T,3,0)</f>
        <v xml:space="preserve">Otorgado por Decreto Supremo Nº 17755, de fecha 18 de octubre de 1915, por el Ministerio de Justicia.  </v>
      </c>
      <c r="H12" s="6" t="str">
        <f>VLOOKUP(C12,'AUD NOV'!B:T,4,0)</f>
        <v>Certificado de vigencia de persona jurídica sin fines de lucro, folio N° 500459210537, emitido por el Servicio de Registro Civil e Identificación, con fecha 15 de julio de 2022.</v>
      </c>
      <c r="I12" s="6" t="str">
        <f>VLOOKUP(C12,'AUD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2" s="6" t="str">
        <f>VLOOKUP(C12,'AUD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2" s="6" t="str">
        <f>VLOOKUP(C12,'AUD NOV'!B:T,7,0)</f>
        <v xml:space="preserve">Los directores duran tres años en sus cargos, pudiendo ser reelegidos por una sola vez y se renuevan anualmente por terceras partes
</v>
      </c>
      <c r="L12" s="6" t="str">
        <f>VLOOKUP(C12,'AUD NOV'!B:T,8,0)</f>
        <v xml:space="preserve">23 de abril de 2022 al 23 de abril de 2023. 
</v>
      </c>
      <c r="M12" s="6" t="str">
        <f>VLOOKUP(C12,'AUD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2" s="6" t="str">
        <f>VLOOKUP(C12,'AUD NOV'!B:T,10,0)</f>
        <v xml:space="preserve">Blanco Nº1117, Valparaíso.Blanco N° 1117, Valparaíso, Región de Valparaíso. 
</v>
      </c>
      <c r="O12" s="6" t="str">
        <f>VLOOKUP(C12,'AUD NOV'!B:T,11,0)</f>
        <v>V</v>
      </c>
      <c r="P12" s="6" t="str">
        <f>VLOOKUP(C12,'AUD NOV'!B:T,12,0)</f>
        <v>Valparaíso</v>
      </c>
      <c r="Q12" s="6" t="str">
        <f>VLOOKUP(C12,'AUD NOV'!B:T,13,0)</f>
        <v>(32) 2156900</v>
      </c>
      <c r="R12" s="6" t="str">
        <f>VLOOKUP(C12,'AUD NOV'!B:T,14,0)</f>
        <v xml:space="preserve">acjvalpo@gmail.com
</v>
      </c>
      <c r="S12" s="6">
        <f>VLOOKUP(C12,'AUD NOV'!B:T,15,0)</f>
        <v>0</v>
      </c>
      <c r="T12" s="6">
        <f>VLOOKUP(C12,'AUD NOV'!B:T,16,0)</f>
        <v>93401</v>
      </c>
      <c r="U12" s="6" t="str">
        <f>VLOOKUP(C12,'AUD NOV'!B:T,17,0)</f>
        <v xml:space="preserve">Certificado de Antecedentes Financieros, correspondientes al año 2021, aprobados por el Subdepartamento de Supervisión Financiera Nacional.                                                                                                                                                                                                                                                                                                                                                                                                                                                                                                                                                                                                                                                                                                                                                                                                                                                                                                                                                                                                                                                                                      
</v>
      </c>
      <c r="V12" s="7">
        <f>VLOOKUP(C12,'AUD NOV'!B:T,18,0)</f>
        <v>37970</v>
      </c>
      <c r="W12" s="8">
        <f>VLOOKUP(C12,'AUD NOV'!B:T,19,0)</f>
        <v>250</v>
      </c>
      <c r="X12" s="9"/>
      <c r="Y12" s="9">
        <v>9832099</v>
      </c>
      <c r="Z12" s="7">
        <v>44895</v>
      </c>
      <c r="AA12" s="6" t="s">
        <v>6271</v>
      </c>
      <c r="AB12" s="6" t="s">
        <v>6272</v>
      </c>
      <c r="AC12" s="6" t="s">
        <v>6280</v>
      </c>
    </row>
    <row r="13" spans="2:29" x14ac:dyDescent="0.2">
      <c r="B13" s="33" t="s">
        <v>6405</v>
      </c>
      <c r="C13" s="33">
        <v>818329008</v>
      </c>
      <c r="D13" s="6">
        <v>1050738</v>
      </c>
      <c r="E13" s="33">
        <v>5</v>
      </c>
      <c r="F13" s="6" t="str">
        <f>VLOOKUP(C13,'AUD NOV'!B:T,2,0)</f>
        <v>Corporación de Derecho Privado.</v>
      </c>
      <c r="G13" s="6" t="str">
        <f>VLOOKUP(C13,'AUD NOV'!B:T,3,0)</f>
        <v xml:space="preserve">Otorgado por Decreto Supremo Nº 17755, de fecha 18 de octubre de 1915, por el Ministerio de Justicia.  </v>
      </c>
      <c r="H13" s="6" t="str">
        <f>VLOOKUP(C13,'AUD NOV'!B:T,4,0)</f>
        <v>Certificado de vigencia de persona jurídica sin fines de lucro, folio N° 500459210537, emitido por el Servicio de Registro Civil e Identificación, con fecha 15 de julio de 2022.</v>
      </c>
      <c r="I13" s="6" t="str">
        <f>VLOOKUP(C13,'AUD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3" s="6" t="str">
        <f>VLOOKUP(C13,'AUD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3" s="6" t="str">
        <f>VLOOKUP(C13,'AUD NOV'!B:T,7,0)</f>
        <v xml:space="preserve">Los directores duran tres años en sus cargos, pudiendo ser reelegidos por una sola vez y se renuevan anualmente por terceras partes
</v>
      </c>
      <c r="L13" s="6" t="str">
        <f>VLOOKUP(C13,'AUD NOV'!B:T,8,0)</f>
        <v xml:space="preserve">23 de abril de 2022 al 23 de abril de 2023. 
</v>
      </c>
      <c r="M13" s="6" t="str">
        <f>VLOOKUP(C13,'AUD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3" s="6" t="str">
        <f>VLOOKUP(C13,'AUD NOV'!B:T,10,0)</f>
        <v xml:space="preserve">Blanco Nº1117, Valparaíso.Blanco N° 1117, Valparaíso, Región de Valparaíso. 
</v>
      </c>
      <c r="O13" s="6" t="str">
        <f>VLOOKUP(C13,'AUD NOV'!B:T,11,0)</f>
        <v>V</v>
      </c>
      <c r="P13" s="6" t="str">
        <f>VLOOKUP(C13,'AUD NOV'!B:T,12,0)</f>
        <v>Valparaíso</v>
      </c>
      <c r="Q13" s="6" t="str">
        <f>VLOOKUP(C13,'AUD NOV'!B:T,13,0)</f>
        <v>(32) 2156900</v>
      </c>
      <c r="R13" s="6" t="str">
        <f>VLOOKUP(C13,'AUD NOV'!B:T,14,0)</f>
        <v xml:space="preserve">acjvalpo@gmail.com
</v>
      </c>
      <c r="S13" s="6">
        <f>VLOOKUP(C13,'AUD NOV'!B:T,15,0)</f>
        <v>0</v>
      </c>
      <c r="T13" s="6">
        <f>VLOOKUP(C13,'AUD NOV'!B:T,16,0)</f>
        <v>93401</v>
      </c>
      <c r="U13" s="6" t="str">
        <f>VLOOKUP(C13,'AUD NOV'!B:T,17,0)</f>
        <v xml:space="preserve">Certificado de Antecedentes Financieros, correspondientes al año 2021, aprobados por el Subdepartamento de Supervisión Financiera Nacional.                                                                                                                                                                                                                                                                                                                                                                                                                                                                                                                                                                                                                                                                                                                                                                                                                                                                                                                                                                                                                                                                                      
</v>
      </c>
      <c r="V13" s="7">
        <f>VLOOKUP(C13,'AUD NOV'!B:T,18,0)</f>
        <v>37970</v>
      </c>
      <c r="W13" s="8">
        <f>VLOOKUP(C13,'AUD NOV'!B:T,19,0)</f>
        <v>250</v>
      </c>
      <c r="X13" s="9"/>
      <c r="Y13" s="9">
        <v>2510323</v>
      </c>
      <c r="Z13" s="7">
        <v>44895</v>
      </c>
      <c r="AA13" s="6" t="s">
        <v>6271</v>
      </c>
      <c r="AB13" s="6" t="s">
        <v>6272</v>
      </c>
      <c r="AC13" s="6" t="s">
        <v>6279</v>
      </c>
    </row>
    <row r="14" spans="2:29" x14ac:dyDescent="0.2">
      <c r="B14" s="33" t="s">
        <v>6405</v>
      </c>
      <c r="C14" s="33">
        <v>818329008</v>
      </c>
      <c r="D14" s="6">
        <v>1050739</v>
      </c>
      <c r="E14" s="33">
        <v>5</v>
      </c>
      <c r="F14" s="6" t="str">
        <f>VLOOKUP(C14,'AUD NOV'!B:T,2,0)</f>
        <v>Corporación de Derecho Privado.</v>
      </c>
      <c r="G14" s="6" t="str">
        <f>VLOOKUP(C14,'AUD NOV'!B:T,3,0)</f>
        <v xml:space="preserve">Otorgado por Decreto Supremo Nº 17755, de fecha 18 de octubre de 1915, por el Ministerio de Justicia.  </v>
      </c>
      <c r="H14" s="6" t="str">
        <f>VLOOKUP(C14,'AUD NOV'!B:T,4,0)</f>
        <v>Certificado de vigencia de persona jurídica sin fines de lucro, folio N° 500459210537, emitido por el Servicio de Registro Civil e Identificación, con fecha 15 de julio de 2022.</v>
      </c>
      <c r="I14" s="6" t="str">
        <f>VLOOKUP(C14,'AUD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4" s="6" t="str">
        <f>VLOOKUP(C14,'AUD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4" s="6" t="str">
        <f>VLOOKUP(C14,'AUD NOV'!B:T,7,0)</f>
        <v xml:space="preserve">Los directores duran tres años en sus cargos, pudiendo ser reelegidos por una sola vez y se renuevan anualmente por terceras partes
</v>
      </c>
      <c r="L14" s="6" t="str">
        <f>VLOOKUP(C14,'AUD NOV'!B:T,8,0)</f>
        <v xml:space="preserve">23 de abril de 2022 al 23 de abril de 2023. 
</v>
      </c>
      <c r="M14" s="6" t="str">
        <f>VLOOKUP(C14,'AUD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4" s="6" t="str">
        <f>VLOOKUP(C14,'AUD NOV'!B:T,10,0)</f>
        <v xml:space="preserve">Blanco Nº1117, Valparaíso.Blanco N° 1117, Valparaíso, Región de Valparaíso. 
</v>
      </c>
      <c r="O14" s="6" t="str">
        <f>VLOOKUP(C14,'AUD NOV'!B:T,11,0)</f>
        <v>V</v>
      </c>
      <c r="P14" s="6" t="str">
        <f>VLOOKUP(C14,'AUD NOV'!B:T,12,0)</f>
        <v>Valparaíso</v>
      </c>
      <c r="Q14" s="6" t="str">
        <f>VLOOKUP(C14,'AUD NOV'!B:T,13,0)</f>
        <v>(32) 2156900</v>
      </c>
      <c r="R14" s="6" t="str">
        <f>VLOOKUP(C14,'AUD NOV'!B:T,14,0)</f>
        <v xml:space="preserve">acjvalpo@gmail.com
</v>
      </c>
      <c r="S14" s="6">
        <f>VLOOKUP(C14,'AUD NOV'!B:T,15,0)</f>
        <v>0</v>
      </c>
      <c r="T14" s="6">
        <f>VLOOKUP(C14,'AUD NOV'!B:T,16,0)</f>
        <v>93401</v>
      </c>
      <c r="U14" s="6" t="str">
        <f>VLOOKUP(C14,'AUD NOV'!B:T,17,0)</f>
        <v xml:space="preserve">Certificado de Antecedentes Financieros, correspondientes al año 2021, aprobados por el Subdepartamento de Supervisión Financiera Nacional.                                                                                                                                                                                                                                                                                                                                                                                                                                                                                                                                                                                                                                                                                                                                                                                                                                                                                                                                                                                                                                                                                      
</v>
      </c>
      <c r="V14" s="7">
        <f>VLOOKUP(C14,'AUD NOV'!B:T,18,0)</f>
        <v>37970</v>
      </c>
      <c r="W14" s="8">
        <f>VLOOKUP(C14,'AUD NOV'!B:T,19,0)</f>
        <v>250</v>
      </c>
      <c r="X14" s="9"/>
      <c r="Y14" s="9">
        <v>6275808</v>
      </c>
      <c r="Z14" s="7">
        <v>44895</v>
      </c>
      <c r="AA14" s="6" t="s">
        <v>6271</v>
      </c>
      <c r="AB14" s="6" t="s">
        <v>6272</v>
      </c>
      <c r="AC14" s="6" t="s">
        <v>6277</v>
      </c>
    </row>
    <row r="15" spans="2:29" x14ac:dyDescent="0.2">
      <c r="B15" s="33" t="s">
        <v>6405</v>
      </c>
      <c r="C15" s="33">
        <v>818329008</v>
      </c>
      <c r="D15" s="6">
        <v>1050787</v>
      </c>
      <c r="E15" s="33">
        <v>5</v>
      </c>
      <c r="F15" s="6" t="str">
        <f>VLOOKUP(C15,'AUD NOV'!B:T,2,0)</f>
        <v>Corporación de Derecho Privado.</v>
      </c>
      <c r="G15" s="6" t="str">
        <f>VLOOKUP(C15,'AUD NOV'!B:T,3,0)</f>
        <v xml:space="preserve">Otorgado por Decreto Supremo Nº 17755, de fecha 18 de octubre de 1915, por el Ministerio de Justicia.  </v>
      </c>
      <c r="H15" s="6" t="str">
        <f>VLOOKUP(C15,'AUD NOV'!B:T,4,0)</f>
        <v>Certificado de vigencia de persona jurídica sin fines de lucro, folio N° 500459210537, emitido por el Servicio de Registro Civil e Identificación, con fecha 15 de julio de 2022.</v>
      </c>
      <c r="I15" s="6" t="str">
        <f>VLOOKUP(C15,'AUD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5" s="6" t="str">
        <f>VLOOKUP(C15,'AUD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5" s="6" t="str">
        <f>VLOOKUP(C15,'AUD NOV'!B:T,7,0)</f>
        <v xml:space="preserve">Los directores duran tres años en sus cargos, pudiendo ser reelegidos por una sola vez y se renuevan anualmente por terceras partes
</v>
      </c>
      <c r="L15" s="6" t="str">
        <f>VLOOKUP(C15,'AUD NOV'!B:T,8,0)</f>
        <v xml:space="preserve">23 de abril de 2022 al 23 de abril de 2023. 
</v>
      </c>
      <c r="M15" s="6" t="str">
        <f>VLOOKUP(C15,'AUD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5" s="6" t="str">
        <f>VLOOKUP(C15,'AUD NOV'!B:T,10,0)</f>
        <v xml:space="preserve">Blanco Nº1117, Valparaíso.Blanco N° 1117, Valparaíso, Región de Valparaíso. 
</v>
      </c>
      <c r="O15" s="6" t="str">
        <f>VLOOKUP(C15,'AUD NOV'!B:T,11,0)</f>
        <v>V</v>
      </c>
      <c r="P15" s="6" t="str">
        <f>VLOOKUP(C15,'AUD NOV'!B:T,12,0)</f>
        <v>Valparaíso</v>
      </c>
      <c r="Q15" s="6" t="str">
        <f>VLOOKUP(C15,'AUD NOV'!B:T,13,0)</f>
        <v>(32) 2156900</v>
      </c>
      <c r="R15" s="6" t="str">
        <f>VLOOKUP(C15,'AUD NOV'!B:T,14,0)</f>
        <v xml:space="preserve">acjvalpo@gmail.com
</v>
      </c>
      <c r="S15" s="6">
        <f>VLOOKUP(C15,'AUD NOV'!B:T,15,0)</f>
        <v>0</v>
      </c>
      <c r="T15" s="6">
        <f>VLOOKUP(C15,'AUD NOV'!B:T,16,0)</f>
        <v>93401</v>
      </c>
      <c r="U15" s="6" t="str">
        <f>VLOOKUP(C15,'AUD NOV'!B:T,17,0)</f>
        <v xml:space="preserve">Certificado de Antecedentes Financieros, correspondientes al año 2021, aprobados por el Subdepartamento de Supervisión Financiera Nacional.                                                                                                                                                                                                                                                                                                                                                                                                                                                                                                                                                                                                                                                                                                                                                                                                                                                                                                                                                                                                                                                                                      
</v>
      </c>
      <c r="V15" s="7">
        <f>VLOOKUP(C15,'AUD NOV'!B:T,18,0)</f>
        <v>37970</v>
      </c>
      <c r="W15" s="8">
        <f>VLOOKUP(C15,'AUD NOV'!B:T,19,0)</f>
        <v>250</v>
      </c>
      <c r="X15" s="9"/>
      <c r="Y15" s="9">
        <v>2845920</v>
      </c>
      <c r="Z15" s="7">
        <v>44895</v>
      </c>
      <c r="AA15" s="6" t="s">
        <v>6271</v>
      </c>
      <c r="AB15" s="6" t="s">
        <v>6272</v>
      </c>
      <c r="AC15" s="6" t="s">
        <v>6277</v>
      </c>
    </row>
    <row r="16" spans="2:29" x14ac:dyDescent="0.2">
      <c r="B16" s="33" t="s">
        <v>6405</v>
      </c>
      <c r="C16" s="33">
        <v>818329008</v>
      </c>
      <c r="D16" s="6">
        <v>1050788</v>
      </c>
      <c r="E16" s="33">
        <v>5</v>
      </c>
      <c r="F16" s="6" t="str">
        <f>VLOOKUP(C16,'AUD NOV'!B:T,2,0)</f>
        <v>Corporación de Derecho Privado.</v>
      </c>
      <c r="G16" s="6" t="str">
        <f>VLOOKUP(C16,'AUD NOV'!B:T,3,0)</f>
        <v xml:space="preserve">Otorgado por Decreto Supremo Nº 17755, de fecha 18 de octubre de 1915, por el Ministerio de Justicia.  </v>
      </c>
      <c r="H16" s="6" t="str">
        <f>VLOOKUP(C16,'AUD NOV'!B:T,4,0)</f>
        <v>Certificado de vigencia de persona jurídica sin fines de lucro, folio N° 500459210537, emitido por el Servicio de Registro Civil e Identificación, con fecha 15 de julio de 2022.</v>
      </c>
      <c r="I16" s="6" t="str">
        <f>VLOOKUP(C16,'AUD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6" s="6" t="str">
        <f>VLOOKUP(C16,'AUD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6" s="6" t="str">
        <f>VLOOKUP(C16,'AUD NOV'!B:T,7,0)</f>
        <v xml:space="preserve">Los directores duran tres años en sus cargos, pudiendo ser reelegidos por una sola vez y se renuevan anualmente por terceras partes
</v>
      </c>
      <c r="L16" s="6" t="str">
        <f>VLOOKUP(C16,'AUD NOV'!B:T,8,0)</f>
        <v xml:space="preserve">23 de abril de 2022 al 23 de abril de 2023. 
</v>
      </c>
      <c r="M16" s="6" t="str">
        <f>VLOOKUP(C16,'AUD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6" s="6" t="str">
        <f>VLOOKUP(C16,'AUD NOV'!B:T,10,0)</f>
        <v xml:space="preserve">Blanco Nº1117, Valparaíso.Blanco N° 1117, Valparaíso, Región de Valparaíso. 
</v>
      </c>
      <c r="O16" s="6" t="str">
        <f>VLOOKUP(C16,'AUD NOV'!B:T,11,0)</f>
        <v>V</v>
      </c>
      <c r="P16" s="6" t="str">
        <f>VLOOKUP(C16,'AUD NOV'!B:T,12,0)</f>
        <v>Valparaíso</v>
      </c>
      <c r="Q16" s="6" t="str">
        <f>VLOOKUP(C16,'AUD NOV'!B:T,13,0)</f>
        <v>(32) 2156900</v>
      </c>
      <c r="R16" s="6" t="str">
        <f>VLOOKUP(C16,'AUD NOV'!B:T,14,0)</f>
        <v xml:space="preserve">acjvalpo@gmail.com
</v>
      </c>
      <c r="S16" s="6">
        <f>VLOOKUP(C16,'AUD NOV'!B:T,15,0)</f>
        <v>0</v>
      </c>
      <c r="T16" s="6">
        <f>VLOOKUP(C16,'AUD NOV'!B:T,16,0)</f>
        <v>93401</v>
      </c>
      <c r="U16" s="6" t="str">
        <f>VLOOKUP(C16,'AUD NOV'!B:T,17,0)</f>
        <v xml:space="preserve">Certificado de Antecedentes Financieros, correspondientes al año 2021, aprobados por el Subdepartamento de Supervisión Financiera Nacional.                                                                                                                                                                                                                                                                                                                                                                                                                                                                                                                                                                                                                                                                                                                                                                                                                                                                                                                                                                                                                                                                                      
</v>
      </c>
      <c r="V16" s="7">
        <f>VLOOKUP(C16,'AUD NOV'!B:T,18,0)</f>
        <v>37970</v>
      </c>
      <c r="W16" s="8">
        <f>VLOOKUP(C16,'AUD NOV'!B:T,19,0)</f>
        <v>250</v>
      </c>
      <c r="X16" s="9"/>
      <c r="Y16" s="9">
        <v>1280664</v>
      </c>
      <c r="Z16" s="7">
        <v>44895</v>
      </c>
      <c r="AA16" s="6" t="s">
        <v>6271</v>
      </c>
      <c r="AB16" s="6" t="s">
        <v>6272</v>
      </c>
      <c r="AC16" s="6" t="s">
        <v>6279</v>
      </c>
    </row>
    <row r="17" spans="2:29" x14ac:dyDescent="0.2">
      <c r="B17" s="33" t="s">
        <v>6405</v>
      </c>
      <c r="C17" s="33">
        <v>818329008</v>
      </c>
      <c r="D17" s="6">
        <v>1050894</v>
      </c>
      <c r="E17" s="33">
        <v>5</v>
      </c>
      <c r="F17" s="6" t="str">
        <f>VLOOKUP(C17,'AUD NOV'!B:T,2,0)</f>
        <v>Corporación de Derecho Privado.</v>
      </c>
      <c r="G17" s="6" t="str">
        <f>VLOOKUP(C17,'AUD NOV'!B:T,3,0)</f>
        <v xml:space="preserve">Otorgado por Decreto Supremo Nº 17755, de fecha 18 de octubre de 1915, por el Ministerio de Justicia.  </v>
      </c>
      <c r="H17" s="6" t="str">
        <f>VLOOKUP(C17,'AUD NOV'!B:T,4,0)</f>
        <v>Certificado de vigencia de persona jurídica sin fines de lucro, folio N° 500459210537, emitido por el Servicio de Registro Civil e Identificación, con fecha 15 de julio de 2022.</v>
      </c>
      <c r="I17" s="6" t="str">
        <f>VLOOKUP(C17,'AUD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7" s="6" t="str">
        <f>VLOOKUP(C17,'AUD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7" s="6" t="str">
        <f>VLOOKUP(C17,'AUD NOV'!B:T,7,0)</f>
        <v xml:space="preserve">Los directores duran tres años en sus cargos, pudiendo ser reelegidos por una sola vez y se renuevan anualmente por terceras partes
</v>
      </c>
      <c r="L17" s="6" t="str">
        <f>VLOOKUP(C17,'AUD NOV'!B:T,8,0)</f>
        <v xml:space="preserve">23 de abril de 2022 al 23 de abril de 2023. 
</v>
      </c>
      <c r="M17" s="6" t="str">
        <f>VLOOKUP(C17,'AUD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7" s="6" t="str">
        <f>VLOOKUP(C17,'AUD NOV'!B:T,10,0)</f>
        <v xml:space="preserve">Blanco Nº1117, Valparaíso.Blanco N° 1117, Valparaíso, Región de Valparaíso. 
</v>
      </c>
      <c r="O17" s="6" t="str">
        <f>VLOOKUP(C17,'AUD NOV'!B:T,11,0)</f>
        <v>V</v>
      </c>
      <c r="P17" s="6" t="str">
        <f>VLOOKUP(C17,'AUD NOV'!B:T,12,0)</f>
        <v>Valparaíso</v>
      </c>
      <c r="Q17" s="6" t="str">
        <f>VLOOKUP(C17,'AUD NOV'!B:T,13,0)</f>
        <v>(32) 2156900</v>
      </c>
      <c r="R17" s="6" t="str">
        <f>VLOOKUP(C17,'AUD NOV'!B:T,14,0)</f>
        <v xml:space="preserve">acjvalpo@gmail.com
</v>
      </c>
      <c r="S17" s="6">
        <f>VLOOKUP(C17,'AUD NOV'!B:T,15,0)</f>
        <v>0</v>
      </c>
      <c r="T17" s="6">
        <f>VLOOKUP(C17,'AUD NOV'!B:T,16,0)</f>
        <v>93401</v>
      </c>
      <c r="U17" s="6" t="str">
        <f>VLOOKUP(C17,'AUD NOV'!B:T,17,0)</f>
        <v xml:space="preserve">Certificado de Antecedentes Financieros, correspondientes al año 2021, aprobados por el Subdepartamento de Supervisión Financiera Nacional.                                                                                                                                                                                                                                                                                                                                                                                                                                                                                                                                                                                                                                                                                                                                                                                                                                                                                                                                                                                                                                                                                      
</v>
      </c>
      <c r="V17" s="7">
        <f>VLOOKUP(C17,'AUD NOV'!B:T,18,0)</f>
        <v>37970</v>
      </c>
      <c r="W17" s="8">
        <f>VLOOKUP(C17,'AUD NOV'!B:T,19,0)</f>
        <v>250</v>
      </c>
      <c r="X17" s="9"/>
      <c r="Y17" s="9">
        <v>5020646</v>
      </c>
      <c r="Z17" s="7">
        <v>44895</v>
      </c>
      <c r="AA17" s="6" t="s">
        <v>6271</v>
      </c>
      <c r="AB17" s="6" t="s">
        <v>6272</v>
      </c>
      <c r="AC17" s="6" t="s">
        <v>6276</v>
      </c>
    </row>
    <row r="18" spans="2:29" x14ac:dyDescent="0.2">
      <c r="B18" s="33" t="s">
        <v>6405</v>
      </c>
      <c r="C18" s="33">
        <v>818329008</v>
      </c>
      <c r="D18" s="6">
        <v>1050981</v>
      </c>
      <c r="E18" s="33">
        <v>5</v>
      </c>
      <c r="F18" s="6" t="str">
        <f>VLOOKUP(C18,'AUD NOV'!B:T,2,0)</f>
        <v>Corporación de Derecho Privado.</v>
      </c>
      <c r="G18" s="6" t="str">
        <f>VLOOKUP(C18,'AUD NOV'!B:T,3,0)</f>
        <v xml:space="preserve">Otorgado por Decreto Supremo Nº 17755, de fecha 18 de octubre de 1915, por el Ministerio de Justicia.  </v>
      </c>
      <c r="H18" s="6" t="str">
        <f>VLOOKUP(C18,'AUD NOV'!B:T,4,0)</f>
        <v>Certificado de vigencia de persona jurídica sin fines de lucro, folio N° 500459210537, emitido por el Servicio de Registro Civil e Identificación, con fecha 15 de julio de 2022.</v>
      </c>
      <c r="I18" s="6" t="str">
        <f>VLOOKUP(C18,'AUD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8" s="6" t="str">
        <f>VLOOKUP(C18,'AUD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8" s="6" t="str">
        <f>VLOOKUP(C18,'AUD NOV'!B:T,7,0)</f>
        <v xml:space="preserve">Los directores duran tres años en sus cargos, pudiendo ser reelegidos por una sola vez y se renuevan anualmente por terceras partes
</v>
      </c>
      <c r="L18" s="6" t="str">
        <f>VLOOKUP(C18,'AUD NOV'!B:T,8,0)</f>
        <v xml:space="preserve">23 de abril de 2022 al 23 de abril de 2023. 
</v>
      </c>
      <c r="M18" s="6" t="str">
        <f>VLOOKUP(C18,'AUD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8" s="6" t="str">
        <f>VLOOKUP(C18,'AUD NOV'!B:T,10,0)</f>
        <v xml:space="preserve">Blanco Nº1117, Valparaíso.Blanco N° 1117, Valparaíso, Región de Valparaíso. 
</v>
      </c>
      <c r="O18" s="6" t="str">
        <f>VLOOKUP(C18,'AUD NOV'!B:T,11,0)</f>
        <v>V</v>
      </c>
      <c r="P18" s="6" t="str">
        <f>VLOOKUP(C18,'AUD NOV'!B:T,12,0)</f>
        <v>Valparaíso</v>
      </c>
      <c r="Q18" s="6" t="str">
        <f>VLOOKUP(C18,'AUD NOV'!B:T,13,0)</f>
        <v>(32) 2156900</v>
      </c>
      <c r="R18" s="6" t="str">
        <f>VLOOKUP(C18,'AUD NOV'!B:T,14,0)</f>
        <v xml:space="preserve">acjvalpo@gmail.com
</v>
      </c>
      <c r="S18" s="6">
        <f>VLOOKUP(C18,'AUD NOV'!B:T,15,0)</f>
        <v>0</v>
      </c>
      <c r="T18" s="6">
        <f>VLOOKUP(C18,'AUD NOV'!B:T,16,0)</f>
        <v>93401</v>
      </c>
      <c r="U18" s="6" t="str">
        <f>VLOOKUP(C18,'AUD NOV'!B:T,17,0)</f>
        <v xml:space="preserve">Certificado de Antecedentes Financieros, correspondientes al año 2021, aprobados por el Subdepartamento de Supervisión Financiera Nacional.                                                                                                                                                                                                                                                                                                                                                                                                                                                                                                                                                                                                                                                                                                                                                                                                                                                                                                                                                                                                                                                                                      
</v>
      </c>
      <c r="V18" s="7">
        <f>VLOOKUP(C18,'AUD NOV'!B:T,18,0)</f>
        <v>37970</v>
      </c>
      <c r="W18" s="8">
        <f>VLOOKUP(C18,'AUD NOV'!B:T,19,0)</f>
        <v>250</v>
      </c>
      <c r="X18" s="9"/>
      <c r="Y18" s="9">
        <v>7887079</v>
      </c>
      <c r="Z18" s="7">
        <v>44895</v>
      </c>
      <c r="AA18" s="6" t="s">
        <v>6271</v>
      </c>
      <c r="AB18" s="6" t="s">
        <v>6272</v>
      </c>
      <c r="AC18" s="6" t="s">
        <v>6279</v>
      </c>
    </row>
    <row r="19" spans="2:29" x14ac:dyDescent="0.2">
      <c r="B19" s="33" t="s">
        <v>6405</v>
      </c>
      <c r="C19" s="33">
        <v>818329008</v>
      </c>
      <c r="D19" s="6">
        <v>1050982</v>
      </c>
      <c r="E19" s="33">
        <v>5</v>
      </c>
      <c r="F19" s="6" t="str">
        <f>VLOOKUP(C19,'AUD NOV'!B:T,2,0)</f>
        <v>Corporación de Derecho Privado.</v>
      </c>
      <c r="G19" s="6" t="str">
        <f>VLOOKUP(C19,'AUD NOV'!B:T,3,0)</f>
        <v xml:space="preserve">Otorgado por Decreto Supremo Nº 17755, de fecha 18 de octubre de 1915, por el Ministerio de Justicia.  </v>
      </c>
      <c r="H19" s="6" t="str">
        <f>VLOOKUP(C19,'AUD NOV'!B:T,4,0)</f>
        <v>Certificado de vigencia de persona jurídica sin fines de lucro, folio N° 500459210537, emitido por el Servicio de Registro Civil e Identificación, con fecha 15 de julio de 2022.</v>
      </c>
      <c r="I19" s="6" t="str">
        <f>VLOOKUP(C19,'AUD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9" s="6" t="str">
        <f>VLOOKUP(C19,'AUD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9" s="6" t="str">
        <f>VLOOKUP(C19,'AUD NOV'!B:T,7,0)</f>
        <v xml:space="preserve">Los directores duran tres años en sus cargos, pudiendo ser reelegidos por una sola vez y se renuevan anualmente por terceras partes
</v>
      </c>
      <c r="L19" s="6" t="str">
        <f>VLOOKUP(C19,'AUD NOV'!B:T,8,0)</f>
        <v xml:space="preserve">23 de abril de 2022 al 23 de abril de 2023. 
</v>
      </c>
      <c r="M19" s="6" t="str">
        <f>VLOOKUP(C19,'AUD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9" s="6" t="str">
        <f>VLOOKUP(C19,'AUD NOV'!B:T,10,0)</f>
        <v xml:space="preserve">Blanco Nº1117, Valparaíso.Blanco N° 1117, Valparaíso, Región de Valparaíso. 
</v>
      </c>
      <c r="O19" s="6" t="str">
        <f>VLOOKUP(C19,'AUD NOV'!B:T,11,0)</f>
        <v>V</v>
      </c>
      <c r="P19" s="6" t="str">
        <f>VLOOKUP(C19,'AUD NOV'!B:T,12,0)</f>
        <v>Valparaíso</v>
      </c>
      <c r="Q19" s="6" t="str">
        <f>VLOOKUP(C19,'AUD NOV'!B:T,13,0)</f>
        <v>(32) 2156900</v>
      </c>
      <c r="R19" s="6" t="str">
        <f>VLOOKUP(C19,'AUD NOV'!B:T,14,0)</f>
        <v xml:space="preserve">acjvalpo@gmail.com
</v>
      </c>
      <c r="S19" s="6">
        <f>VLOOKUP(C19,'AUD NOV'!B:T,15,0)</f>
        <v>0</v>
      </c>
      <c r="T19" s="6">
        <f>VLOOKUP(C19,'AUD NOV'!B:T,16,0)</f>
        <v>93401</v>
      </c>
      <c r="U19" s="6" t="str">
        <f>VLOOKUP(C19,'AUD NOV'!B:T,17,0)</f>
        <v xml:space="preserve">Certificado de Antecedentes Financieros, correspondientes al año 2021, aprobados por el Subdepartamento de Supervisión Financiera Nacional.                                                                                                                                                                                                                                                                                                                                                                                                                                                                                                                                                                                                                                                                                                                                                                                                                                                                                                                                                                                                                                                                                      
</v>
      </c>
      <c r="V19" s="7">
        <f>VLOOKUP(C19,'AUD NOV'!B:T,18,0)</f>
        <v>37970</v>
      </c>
      <c r="W19" s="8">
        <f>VLOOKUP(C19,'AUD NOV'!B:T,19,0)</f>
        <v>250</v>
      </c>
      <c r="X19" s="9"/>
      <c r="Y19" s="9">
        <v>34445611</v>
      </c>
      <c r="Z19" s="7">
        <v>44895</v>
      </c>
      <c r="AA19" s="6" t="s">
        <v>6271</v>
      </c>
      <c r="AB19" s="6" t="s">
        <v>6272</v>
      </c>
      <c r="AC19" s="6" t="s">
        <v>6277</v>
      </c>
    </row>
    <row r="20" spans="2:29" x14ac:dyDescent="0.2">
      <c r="B20" s="33" t="s">
        <v>6405</v>
      </c>
      <c r="C20" s="33">
        <v>818329008</v>
      </c>
      <c r="D20" s="6">
        <v>1050985</v>
      </c>
      <c r="E20" s="33">
        <v>5</v>
      </c>
      <c r="F20" s="6" t="str">
        <f>VLOOKUP(C20,'AUD NOV'!B:T,2,0)</f>
        <v>Corporación de Derecho Privado.</v>
      </c>
      <c r="G20" s="6" t="str">
        <f>VLOOKUP(C20,'AUD NOV'!B:T,3,0)</f>
        <v xml:space="preserve">Otorgado por Decreto Supremo Nº 17755, de fecha 18 de octubre de 1915, por el Ministerio de Justicia.  </v>
      </c>
      <c r="H20" s="6" t="str">
        <f>VLOOKUP(C20,'AUD NOV'!B:T,4,0)</f>
        <v>Certificado de vigencia de persona jurídica sin fines de lucro, folio N° 500459210537, emitido por el Servicio de Registro Civil e Identificación, con fecha 15 de julio de 2022.</v>
      </c>
      <c r="I20" s="6" t="str">
        <f>VLOOKUP(C20,'AUD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0" s="6" t="str">
        <f>VLOOKUP(C20,'AUD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0" s="6" t="str">
        <f>VLOOKUP(C20,'AUD NOV'!B:T,7,0)</f>
        <v xml:space="preserve">Los directores duran tres años en sus cargos, pudiendo ser reelegidos por una sola vez y se renuevan anualmente por terceras partes
</v>
      </c>
      <c r="L20" s="6" t="str">
        <f>VLOOKUP(C20,'AUD NOV'!B:T,8,0)</f>
        <v xml:space="preserve">23 de abril de 2022 al 23 de abril de 2023. 
</v>
      </c>
      <c r="M20" s="6" t="str">
        <f>VLOOKUP(C20,'AUD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0" s="6" t="str">
        <f>VLOOKUP(C20,'AUD NOV'!B:T,10,0)</f>
        <v xml:space="preserve">Blanco Nº1117, Valparaíso.Blanco N° 1117, Valparaíso, Región de Valparaíso. 
</v>
      </c>
      <c r="O20" s="6" t="str">
        <f>VLOOKUP(C20,'AUD NOV'!B:T,11,0)</f>
        <v>V</v>
      </c>
      <c r="P20" s="6" t="str">
        <f>VLOOKUP(C20,'AUD NOV'!B:T,12,0)</f>
        <v>Valparaíso</v>
      </c>
      <c r="Q20" s="6" t="str">
        <f>VLOOKUP(C20,'AUD NOV'!B:T,13,0)</f>
        <v>(32) 2156900</v>
      </c>
      <c r="R20" s="6" t="str">
        <f>VLOOKUP(C20,'AUD NOV'!B:T,14,0)</f>
        <v xml:space="preserve">acjvalpo@gmail.com
</v>
      </c>
      <c r="S20" s="6">
        <f>VLOOKUP(C20,'AUD NOV'!B:T,15,0)</f>
        <v>0</v>
      </c>
      <c r="T20" s="6">
        <f>VLOOKUP(C20,'AUD NOV'!B:T,16,0)</f>
        <v>93401</v>
      </c>
      <c r="U20" s="6" t="str">
        <f>VLOOKUP(C20,'AUD NOV'!B:T,17,0)</f>
        <v xml:space="preserve">Certificado de Antecedentes Financieros, correspondientes al año 2021, aprobados por el Subdepartamento de Supervisión Financiera Nacional.                                                                                                                                                                                                                                                                                                                                                                                                                                                                                                                                                                                                                                                                                                                                                                                                                                                                                                                                                                                                                                                                                      
</v>
      </c>
      <c r="V20" s="7">
        <f>VLOOKUP(C20,'AUD NOV'!B:T,18,0)</f>
        <v>37970</v>
      </c>
      <c r="W20" s="8">
        <f>VLOOKUP(C20,'AUD NOV'!B:T,19,0)</f>
        <v>250</v>
      </c>
      <c r="X20" s="9"/>
      <c r="Y20" s="9">
        <v>23878008</v>
      </c>
      <c r="Z20" s="7">
        <v>44895</v>
      </c>
      <c r="AA20" s="6" t="s">
        <v>6271</v>
      </c>
      <c r="AB20" s="6" t="s">
        <v>6272</v>
      </c>
      <c r="AC20" s="6" t="s">
        <v>6280</v>
      </c>
    </row>
    <row r="21" spans="2:29" x14ac:dyDescent="0.2">
      <c r="B21" s="33" t="s">
        <v>6405</v>
      </c>
      <c r="C21" s="33">
        <v>818329008</v>
      </c>
      <c r="D21" s="6">
        <v>1050986</v>
      </c>
      <c r="E21" s="33">
        <v>5</v>
      </c>
      <c r="F21" s="6" t="str">
        <f>VLOOKUP(C21,'AUD NOV'!B:T,2,0)</f>
        <v>Corporación de Derecho Privado.</v>
      </c>
      <c r="G21" s="6" t="str">
        <f>VLOOKUP(C21,'AUD NOV'!B:T,3,0)</f>
        <v xml:space="preserve">Otorgado por Decreto Supremo Nº 17755, de fecha 18 de octubre de 1915, por el Ministerio de Justicia.  </v>
      </c>
      <c r="H21" s="6" t="str">
        <f>VLOOKUP(C21,'AUD NOV'!B:T,4,0)</f>
        <v>Certificado de vigencia de persona jurídica sin fines de lucro, folio N° 500459210537, emitido por el Servicio de Registro Civil e Identificación, con fecha 15 de julio de 2022.</v>
      </c>
      <c r="I21" s="6" t="str">
        <f>VLOOKUP(C21,'AUD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1" s="6" t="str">
        <f>VLOOKUP(C21,'AUD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1" s="6" t="str">
        <f>VLOOKUP(C21,'AUD NOV'!B:T,7,0)</f>
        <v xml:space="preserve">Los directores duran tres años en sus cargos, pudiendo ser reelegidos por una sola vez y se renuevan anualmente por terceras partes
</v>
      </c>
      <c r="L21" s="6" t="str">
        <f>VLOOKUP(C21,'AUD NOV'!B:T,8,0)</f>
        <v xml:space="preserve">23 de abril de 2022 al 23 de abril de 2023. 
</v>
      </c>
      <c r="M21" s="6" t="str">
        <f>VLOOKUP(C21,'AUD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1" s="6" t="str">
        <f>VLOOKUP(C21,'AUD NOV'!B:T,10,0)</f>
        <v xml:space="preserve">Blanco Nº1117, Valparaíso.Blanco N° 1117, Valparaíso, Región de Valparaíso. 
</v>
      </c>
      <c r="O21" s="6" t="str">
        <f>VLOOKUP(C21,'AUD NOV'!B:T,11,0)</f>
        <v>V</v>
      </c>
      <c r="P21" s="6" t="str">
        <f>VLOOKUP(C21,'AUD NOV'!B:T,12,0)</f>
        <v>Valparaíso</v>
      </c>
      <c r="Q21" s="6" t="str">
        <f>VLOOKUP(C21,'AUD NOV'!B:T,13,0)</f>
        <v>(32) 2156900</v>
      </c>
      <c r="R21" s="6" t="str">
        <f>VLOOKUP(C21,'AUD NOV'!B:T,14,0)</f>
        <v xml:space="preserve">acjvalpo@gmail.com
</v>
      </c>
      <c r="S21" s="6">
        <f>VLOOKUP(C21,'AUD NOV'!B:T,15,0)</f>
        <v>0</v>
      </c>
      <c r="T21" s="6">
        <f>VLOOKUP(C21,'AUD NOV'!B:T,16,0)</f>
        <v>93401</v>
      </c>
      <c r="U21" s="6" t="str">
        <f>VLOOKUP(C21,'AUD NOV'!B:T,17,0)</f>
        <v xml:space="preserve">Certificado de Antecedentes Financieros, correspondientes al año 2021, aprobados por el Subdepartamento de Supervisión Financiera Nacional.                                                                                                                                                                                                                                                                                                                                                                                                                                                                                                                                                                                                                                                                                                                                                                                                                                                                                                                                                                                                                                                                                      
</v>
      </c>
      <c r="V21" s="7">
        <f>VLOOKUP(C21,'AUD NOV'!B:T,18,0)</f>
        <v>37970</v>
      </c>
      <c r="W21" s="8">
        <f>VLOOKUP(C21,'AUD NOV'!B:T,19,0)</f>
        <v>250</v>
      </c>
      <c r="X21" s="9"/>
      <c r="Y21" s="9">
        <v>15373512</v>
      </c>
      <c r="Z21" s="7">
        <v>44895</v>
      </c>
      <c r="AA21" s="6" t="s">
        <v>6271</v>
      </c>
      <c r="AB21" s="6" t="s">
        <v>6272</v>
      </c>
      <c r="AC21" s="6" t="s">
        <v>6277</v>
      </c>
    </row>
    <row r="22" spans="2:29" x14ac:dyDescent="0.2">
      <c r="B22" s="33" t="s">
        <v>6405</v>
      </c>
      <c r="C22" s="33">
        <v>818329008</v>
      </c>
      <c r="D22" s="6">
        <v>1050987</v>
      </c>
      <c r="E22" s="33">
        <v>5</v>
      </c>
      <c r="F22" s="6" t="str">
        <f>VLOOKUP(C22,'AUD NOV'!B:T,2,0)</f>
        <v>Corporación de Derecho Privado.</v>
      </c>
      <c r="G22" s="6" t="str">
        <f>VLOOKUP(C22,'AUD NOV'!B:T,3,0)</f>
        <v xml:space="preserve">Otorgado por Decreto Supremo Nº 17755, de fecha 18 de octubre de 1915, por el Ministerio de Justicia.  </v>
      </c>
      <c r="H22" s="6" t="str">
        <f>VLOOKUP(C22,'AUD NOV'!B:T,4,0)</f>
        <v>Certificado de vigencia de persona jurídica sin fines de lucro, folio N° 500459210537, emitido por el Servicio de Registro Civil e Identificación, con fecha 15 de julio de 2022.</v>
      </c>
      <c r="I22" s="6" t="str">
        <f>VLOOKUP(C22,'AUD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2" s="6" t="str">
        <f>VLOOKUP(C22,'AUD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2" s="6" t="str">
        <f>VLOOKUP(C22,'AUD NOV'!B:T,7,0)</f>
        <v xml:space="preserve">Los directores duran tres años en sus cargos, pudiendo ser reelegidos por una sola vez y se renuevan anualmente por terceras partes
</v>
      </c>
      <c r="L22" s="6" t="str">
        <f>VLOOKUP(C22,'AUD NOV'!B:T,8,0)</f>
        <v xml:space="preserve">23 de abril de 2022 al 23 de abril de 2023. 
</v>
      </c>
      <c r="M22" s="6" t="str">
        <f>VLOOKUP(C22,'AUD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2" s="6" t="str">
        <f>VLOOKUP(C22,'AUD NOV'!B:T,10,0)</f>
        <v xml:space="preserve">Blanco Nº1117, Valparaíso.Blanco N° 1117, Valparaíso, Región de Valparaíso. 
</v>
      </c>
      <c r="O22" s="6" t="str">
        <f>VLOOKUP(C22,'AUD NOV'!B:T,11,0)</f>
        <v>V</v>
      </c>
      <c r="P22" s="6" t="str">
        <f>VLOOKUP(C22,'AUD NOV'!B:T,12,0)</f>
        <v>Valparaíso</v>
      </c>
      <c r="Q22" s="6" t="str">
        <f>VLOOKUP(C22,'AUD NOV'!B:T,13,0)</f>
        <v>(32) 2156900</v>
      </c>
      <c r="R22" s="6" t="str">
        <f>VLOOKUP(C22,'AUD NOV'!B:T,14,0)</f>
        <v xml:space="preserve">acjvalpo@gmail.com
</v>
      </c>
      <c r="S22" s="6">
        <f>VLOOKUP(C22,'AUD NOV'!B:T,15,0)</f>
        <v>0</v>
      </c>
      <c r="T22" s="6">
        <f>VLOOKUP(C22,'AUD NOV'!B:T,16,0)</f>
        <v>93401</v>
      </c>
      <c r="U22" s="6" t="str">
        <f>VLOOKUP(C22,'AUD NOV'!B:T,17,0)</f>
        <v xml:space="preserve">Certificado de Antecedentes Financieros, correspondientes al año 2021, aprobados por el Subdepartamento de Supervisión Financiera Nacional.                                                                                                                                                                                                                                                                                                                                                                                                                                                                                                                                                                                                                                                                                                                                                                                                                                                                                                                                                                                                                                                                                      
</v>
      </c>
      <c r="V22" s="7">
        <f>VLOOKUP(C22,'AUD NOV'!B:T,18,0)</f>
        <v>37970</v>
      </c>
      <c r="W22" s="8">
        <f>VLOOKUP(C22,'AUD NOV'!B:T,19,0)</f>
        <v>250</v>
      </c>
      <c r="X22" s="9"/>
      <c r="Y22" s="9">
        <v>1417416</v>
      </c>
      <c r="Z22" s="7">
        <v>44895</v>
      </c>
      <c r="AA22" s="6" t="s">
        <v>6271</v>
      </c>
      <c r="AB22" s="6" t="s">
        <v>6272</v>
      </c>
      <c r="AC22" s="6" t="s">
        <v>6279</v>
      </c>
    </row>
    <row r="23" spans="2:29" x14ac:dyDescent="0.2">
      <c r="B23" s="33" t="s">
        <v>6405</v>
      </c>
      <c r="C23" s="33">
        <v>818329008</v>
      </c>
      <c r="D23" s="6">
        <v>1050994</v>
      </c>
      <c r="E23" s="33">
        <v>5</v>
      </c>
      <c r="F23" s="6" t="str">
        <f>VLOOKUP(C23,'AUD NOV'!B:T,2,0)</f>
        <v>Corporación de Derecho Privado.</v>
      </c>
      <c r="G23" s="6" t="str">
        <f>VLOOKUP(C23,'AUD NOV'!B:T,3,0)</f>
        <v xml:space="preserve">Otorgado por Decreto Supremo Nº 17755, de fecha 18 de octubre de 1915, por el Ministerio de Justicia.  </v>
      </c>
      <c r="H23" s="6" t="str">
        <f>VLOOKUP(C23,'AUD NOV'!B:T,4,0)</f>
        <v>Certificado de vigencia de persona jurídica sin fines de lucro, folio N° 500459210537, emitido por el Servicio de Registro Civil e Identificación, con fecha 15 de julio de 2022.</v>
      </c>
      <c r="I23" s="6" t="str">
        <f>VLOOKUP(C23,'AUD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3" s="6" t="str">
        <f>VLOOKUP(C23,'AUD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3" s="6" t="str">
        <f>VLOOKUP(C23,'AUD NOV'!B:T,7,0)</f>
        <v xml:space="preserve">Los directores duran tres años en sus cargos, pudiendo ser reelegidos por una sola vez y se renuevan anualmente por terceras partes
</v>
      </c>
      <c r="L23" s="6" t="str">
        <f>VLOOKUP(C23,'AUD NOV'!B:T,8,0)</f>
        <v xml:space="preserve">23 de abril de 2022 al 23 de abril de 2023. 
</v>
      </c>
      <c r="M23" s="6" t="str">
        <f>VLOOKUP(C23,'AUD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3" s="6" t="str">
        <f>VLOOKUP(C23,'AUD NOV'!B:T,10,0)</f>
        <v xml:space="preserve">Blanco Nº1117, Valparaíso.Blanco N° 1117, Valparaíso, Región de Valparaíso. 
</v>
      </c>
      <c r="O23" s="6" t="str">
        <f>VLOOKUP(C23,'AUD NOV'!B:T,11,0)</f>
        <v>V</v>
      </c>
      <c r="P23" s="6" t="str">
        <f>VLOOKUP(C23,'AUD NOV'!B:T,12,0)</f>
        <v>Valparaíso</v>
      </c>
      <c r="Q23" s="6" t="str">
        <f>VLOOKUP(C23,'AUD NOV'!B:T,13,0)</f>
        <v>(32) 2156900</v>
      </c>
      <c r="R23" s="6" t="str">
        <f>VLOOKUP(C23,'AUD NOV'!B:T,14,0)</f>
        <v xml:space="preserve">acjvalpo@gmail.com
</v>
      </c>
      <c r="S23" s="6">
        <f>VLOOKUP(C23,'AUD NOV'!B:T,15,0)</f>
        <v>0</v>
      </c>
      <c r="T23" s="6">
        <f>VLOOKUP(C23,'AUD NOV'!B:T,16,0)</f>
        <v>93401</v>
      </c>
      <c r="U23" s="6" t="str">
        <f>VLOOKUP(C23,'AUD NOV'!B:T,17,0)</f>
        <v xml:space="preserve">Certificado de Antecedentes Financieros, correspondientes al año 2021, aprobados por el Subdepartamento de Supervisión Financiera Nacional.                                                                                                                                                                                                                                                                                                                                                                                                                                                                                                                                                                                                                                                                                                                                                                                                                                                                                                                                                                                                                                                                                      
</v>
      </c>
      <c r="V23" s="7">
        <f>VLOOKUP(C23,'AUD NOV'!B:T,18,0)</f>
        <v>37970</v>
      </c>
      <c r="W23" s="8">
        <f>VLOOKUP(C23,'AUD NOV'!B:T,19,0)</f>
        <v>250</v>
      </c>
      <c r="X23" s="9">
        <v>2845920</v>
      </c>
      <c r="Y23" s="9">
        <v>41265840</v>
      </c>
      <c r="Z23" s="7">
        <v>44895</v>
      </c>
      <c r="AA23" s="6" t="s">
        <v>6271</v>
      </c>
      <c r="AB23" s="6" t="s">
        <v>6272</v>
      </c>
      <c r="AC23" s="6" t="s">
        <v>6279</v>
      </c>
    </row>
    <row r="24" spans="2:29" x14ac:dyDescent="0.2">
      <c r="B24" s="33" t="s">
        <v>6405</v>
      </c>
      <c r="C24" s="33">
        <v>818329008</v>
      </c>
      <c r="D24" s="6">
        <v>1051018</v>
      </c>
      <c r="E24" s="33">
        <v>5</v>
      </c>
      <c r="F24" s="6" t="str">
        <f>VLOOKUP(C24,'AUD NOV'!B:T,2,0)</f>
        <v>Corporación de Derecho Privado.</v>
      </c>
      <c r="G24" s="6" t="str">
        <f>VLOOKUP(C24,'AUD NOV'!B:T,3,0)</f>
        <v xml:space="preserve">Otorgado por Decreto Supremo Nº 17755, de fecha 18 de octubre de 1915, por el Ministerio de Justicia.  </v>
      </c>
      <c r="H24" s="6" t="str">
        <f>VLOOKUP(C24,'AUD NOV'!B:T,4,0)</f>
        <v>Certificado de vigencia de persona jurídica sin fines de lucro, folio N° 500459210537, emitido por el Servicio de Registro Civil e Identificación, con fecha 15 de julio de 2022.</v>
      </c>
      <c r="I24" s="6" t="str">
        <f>VLOOKUP(C24,'AUD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4" s="6" t="str">
        <f>VLOOKUP(C24,'AUD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4" s="6" t="str">
        <f>VLOOKUP(C24,'AUD NOV'!B:T,7,0)</f>
        <v xml:space="preserve">Los directores duran tres años en sus cargos, pudiendo ser reelegidos por una sola vez y se renuevan anualmente por terceras partes
</v>
      </c>
      <c r="L24" s="6" t="str">
        <f>VLOOKUP(C24,'AUD NOV'!B:T,8,0)</f>
        <v xml:space="preserve">23 de abril de 2022 al 23 de abril de 2023. 
</v>
      </c>
      <c r="M24" s="6" t="str">
        <f>VLOOKUP(C24,'AUD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4" s="6" t="str">
        <f>VLOOKUP(C24,'AUD NOV'!B:T,10,0)</f>
        <v xml:space="preserve">Blanco Nº1117, Valparaíso.Blanco N° 1117, Valparaíso, Región de Valparaíso. 
</v>
      </c>
      <c r="O24" s="6" t="str">
        <f>VLOOKUP(C24,'AUD NOV'!B:T,11,0)</f>
        <v>V</v>
      </c>
      <c r="P24" s="6" t="str">
        <f>VLOOKUP(C24,'AUD NOV'!B:T,12,0)</f>
        <v>Valparaíso</v>
      </c>
      <c r="Q24" s="6" t="str">
        <f>VLOOKUP(C24,'AUD NOV'!B:T,13,0)</f>
        <v>(32) 2156900</v>
      </c>
      <c r="R24" s="6" t="str">
        <f>VLOOKUP(C24,'AUD NOV'!B:T,14,0)</f>
        <v xml:space="preserve">acjvalpo@gmail.com
</v>
      </c>
      <c r="S24" s="6">
        <f>VLOOKUP(C24,'AUD NOV'!B:T,15,0)</f>
        <v>0</v>
      </c>
      <c r="T24" s="6">
        <f>VLOOKUP(C24,'AUD NOV'!B:T,16,0)</f>
        <v>93401</v>
      </c>
      <c r="U24" s="6" t="str">
        <f>VLOOKUP(C24,'AUD NOV'!B:T,17,0)</f>
        <v xml:space="preserve">Certificado de Antecedentes Financieros, correspondientes al año 2021, aprobados por el Subdepartamento de Supervisión Financiera Nacional.                                                                                                                                                                                                                                                                                                                                                                                                                                                                                                                                                                                                                                                                                                                                                                                                                                                                                                                                                                                                                                                                                      
</v>
      </c>
      <c r="V24" s="7">
        <f>VLOOKUP(C24,'AUD NOV'!B:T,18,0)</f>
        <v>37970</v>
      </c>
      <c r="W24" s="8">
        <f>VLOOKUP(C24,'AUD NOV'!B:T,19,0)</f>
        <v>250</v>
      </c>
      <c r="X24" s="9"/>
      <c r="Y24" s="9">
        <v>8253168</v>
      </c>
      <c r="Z24" s="7">
        <v>44895</v>
      </c>
      <c r="AA24" s="6" t="s">
        <v>6271</v>
      </c>
      <c r="AB24" s="6" t="s">
        <v>6272</v>
      </c>
      <c r="AC24" s="6" t="s">
        <v>6280</v>
      </c>
    </row>
    <row r="25" spans="2:29" x14ac:dyDescent="0.2">
      <c r="B25" s="33" t="s">
        <v>6405</v>
      </c>
      <c r="C25" s="33">
        <v>818329008</v>
      </c>
      <c r="D25" s="6">
        <v>1051019</v>
      </c>
      <c r="E25" s="33">
        <v>5</v>
      </c>
      <c r="F25" s="6" t="str">
        <f>VLOOKUP(C25,'AUD NOV'!B:T,2,0)</f>
        <v>Corporación de Derecho Privado.</v>
      </c>
      <c r="G25" s="6" t="str">
        <f>VLOOKUP(C25,'AUD NOV'!B:T,3,0)</f>
        <v xml:space="preserve">Otorgado por Decreto Supremo Nº 17755, de fecha 18 de octubre de 1915, por el Ministerio de Justicia.  </v>
      </c>
      <c r="H25" s="6" t="str">
        <f>VLOOKUP(C25,'AUD NOV'!B:T,4,0)</f>
        <v>Certificado de vigencia de persona jurídica sin fines de lucro, folio N° 500459210537, emitido por el Servicio de Registro Civil e Identificación, con fecha 15 de julio de 2022.</v>
      </c>
      <c r="I25" s="6" t="str">
        <f>VLOOKUP(C25,'AUD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5" s="6" t="str">
        <f>VLOOKUP(C25,'AUD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5" s="6" t="str">
        <f>VLOOKUP(C25,'AUD NOV'!B:T,7,0)</f>
        <v xml:space="preserve">Los directores duran tres años en sus cargos, pudiendo ser reelegidos por una sola vez y se renuevan anualmente por terceras partes
</v>
      </c>
      <c r="L25" s="6" t="str">
        <f>VLOOKUP(C25,'AUD NOV'!B:T,8,0)</f>
        <v xml:space="preserve">23 de abril de 2022 al 23 de abril de 2023. 
</v>
      </c>
      <c r="M25" s="6" t="str">
        <f>VLOOKUP(C25,'AUD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5" s="6" t="str">
        <f>VLOOKUP(C25,'AUD NOV'!B:T,10,0)</f>
        <v xml:space="preserve">Blanco Nº1117, Valparaíso.Blanco N° 1117, Valparaíso, Región de Valparaíso. 
</v>
      </c>
      <c r="O25" s="6" t="str">
        <f>VLOOKUP(C25,'AUD NOV'!B:T,11,0)</f>
        <v>V</v>
      </c>
      <c r="P25" s="6" t="str">
        <f>VLOOKUP(C25,'AUD NOV'!B:T,12,0)</f>
        <v>Valparaíso</v>
      </c>
      <c r="Q25" s="6" t="str">
        <f>VLOOKUP(C25,'AUD NOV'!B:T,13,0)</f>
        <v>(32) 2156900</v>
      </c>
      <c r="R25" s="6" t="str">
        <f>VLOOKUP(C25,'AUD NOV'!B:T,14,0)</f>
        <v xml:space="preserve">acjvalpo@gmail.com
</v>
      </c>
      <c r="S25" s="6">
        <f>VLOOKUP(C25,'AUD NOV'!B:T,15,0)</f>
        <v>0</v>
      </c>
      <c r="T25" s="6">
        <f>VLOOKUP(C25,'AUD NOV'!B:T,16,0)</f>
        <v>93401</v>
      </c>
      <c r="U25" s="6" t="str">
        <f>VLOOKUP(C25,'AUD NOV'!B:T,17,0)</f>
        <v xml:space="preserve">Certificado de Antecedentes Financieros, correspondientes al año 2021, aprobados por el Subdepartamento de Supervisión Financiera Nacional.                                                                                                                                                                                                                                                                                                                                                                                                                                                                                                                                                                                                                                                                                                                                                                                                                                                                                                                                                                                                                                                                                      
</v>
      </c>
      <c r="V25" s="7">
        <f>VLOOKUP(C25,'AUD NOV'!B:T,18,0)</f>
        <v>37970</v>
      </c>
      <c r="W25" s="8">
        <f>VLOOKUP(C25,'AUD NOV'!B:T,19,0)</f>
        <v>250</v>
      </c>
      <c r="X25" s="9"/>
      <c r="Y25" s="9">
        <v>13375824</v>
      </c>
      <c r="Z25" s="7">
        <v>44895</v>
      </c>
      <c r="AA25" s="6" t="s">
        <v>6271</v>
      </c>
      <c r="AB25" s="6" t="s">
        <v>6272</v>
      </c>
      <c r="AC25" s="6" t="s">
        <v>6607</v>
      </c>
    </row>
    <row r="26" spans="2:29" x14ac:dyDescent="0.2">
      <c r="B26" s="33" t="s">
        <v>6405</v>
      </c>
      <c r="C26" s="33">
        <v>818329008</v>
      </c>
      <c r="D26" s="6">
        <v>1051020</v>
      </c>
      <c r="E26" s="33">
        <v>5</v>
      </c>
      <c r="F26" s="6" t="str">
        <f>VLOOKUP(C26,'AUD NOV'!B:T,2,0)</f>
        <v>Corporación de Derecho Privado.</v>
      </c>
      <c r="G26" s="6" t="str">
        <f>VLOOKUP(C26,'AUD NOV'!B:T,3,0)</f>
        <v xml:space="preserve">Otorgado por Decreto Supremo Nº 17755, de fecha 18 de octubre de 1915, por el Ministerio de Justicia.  </v>
      </c>
      <c r="H26" s="6" t="str">
        <f>VLOOKUP(C26,'AUD NOV'!B:T,4,0)</f>
        <v>Certificado de vigencia de persona jurídica sin fines de lucro, folio N° 500459210537, emitido por el Servicio de Registro Civil e Identificación, con fecha 15 de julio de 2022.</v>
      </c>
      <c r="I26" s="6" t="str">
        <f>VLOOKUP(C26,'AUD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6" s="6" t="str">
        <f>VLOOKUP(C26,'AUD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6" s="6" t="str">
        <f>VLOOKUP(C26,'AUD NOV'!B:T,7,0)</f>
        <v xml:space="preserve">Los directores duran tres años en sus cargos, pudiendo ser reelegidos por una sola vez y se renuevan anualmente por terceras partes
</v>
      </c>
      <c r="L26" s="6" t="str">
        <f>VLOOKUP(C26,'AUD NOV'!B:T,8,0)</f>
        <v xml:space="preserve">23 de abril de 2022 al 23 de abril de 2023. 
</v>
      </c>
      <c r="M26" s="6" t="str">
        <f>VLOOKUP(C26,'AUD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6" s="6" t="str">
        <f>VLOOKUP(C26,'AUD NOV'!B:T,10,0)</f>
        <v xml:space="preserve">Blanco Nº1117, Valparaíso.Blanco N° 1117, Valparaíso, Región de Valparaíso. 
</v>
      </c>
      <c r="O26" s="6" t="str">
        <f>VLOOKUP(C26,'AUD NOV'!B:T,11,0)</f>
        <v>V</v>
      </c>
      <c r="P26" s="6" t="str">
        <f>VLOOKUP(C26,'AUD NOV'!B:T,12,0)</f>
        <v>Valparaíso</v>
      </c>
      <c r="Q26" s="6" t="str">
        <f>VLOOKUP(C26,'AUD NOV'!B:T,13,0)</f>
        <v>(32) 2156900</v>
      </c>
      <c r="R26" s="6" t="str">
        <f>VLOOKUP(C26,'AUD NOV'!B:T,14,0)</f>
        <v xml:space="preserve">acjvalpo@gmail.com
</v>
      </c>
      <c r="S26" s="6">
        <f>VLOOKUP(C26,'AUD NOV'!B:T,15,0)</f>
        <v>0</v>
      </c>
      <c r="T26" s="6">
        <f>VLOOKUP(C26,'AUD NOV'!B:T,16,0)</f>
        <v>93401</v>
      </c>
      <c r="U26" s="6" t="str">
        <f>VLOOKUP(C26,'AUD NOV'!B:T,17,0)</f>
        <v xml:space="preserve">Certificado de Antecedentes Financieros, correspondientes al año 2021, aprobados por el Subdepartamento de Supervisión Financiera Nacional.                                                                                                                                                                                                                                                                                                                                                                                                                                                                                                                                                                                                                                                                                                                                                                                                                                                                                                                                                                                                                                                                                      
</v>
      </c>
      <c r="V26" s="7">
        <f>VLOOKUP(C26,'AUD NOV'!B:T,18,0)</f>
        <v>37970</v>
      </c>
      <c r="W26" s="8">
        <f>VLOOKUP(C26,'AUD NOV'!B:T,19,0)</f>
        <v>250</v>
      </c>
      <c r="X26" s="9"/>
      <c r="Y26" s="9">
        <v>2134440</v>
      </c>
      <c r="Z26" s="7">
        <v>44895</v>
      </c>
      <c r="AA26" s="6" t="s">
        <v>6271</v>
      </c>
      <c r="AB26" s="6" t="s">
        <v>6272</v>
      </c>
      <c r="AC26" s="6" t="s">
        <v>6278</v>
      </c>
    </row>
    <row r="27" spans="2:29" x14ac:dyDescent="0.2">
      <c r="B27" s="33" t="s">
        <v>6405</v>
      </c>
      <c r="C27" s="33">
        <v>818329008</v>
      </c>
      <c r="D27" s="6">
        <v>1051297</v>
      </c>
      <c r="E27" s="33">
        <v>5</v>
      </c>
      <c r="F27" s="6" t="str">
        <f>VLOOKUP(C27,'AUD NOV'!B:T,2,0)</f>
        <v>Corporación de Derecho Privado.</v>
      </c>
      <c r="G27" s="6" t="str">
        <f>VLOOKUP(C27,'AUD NOV'!B:T,3,0)</f>
        <v xml:space="preserve">Otorgado por Decreto Supremo Nº 17755, de fecha 18 de octubre de 1915, por el Ministerio de Justicia.  </v>
      </c>
      <c r="H27" s="6" t="str">
        <f>VLOOKUP(C27,'AUD NOV'!B:T,4,0)</f>
        <v>Certificado de vigencia de persona jurídica sin fines de lucro, folio N° 500459210537, emitido por el Servicio de Registro Civil e Identificación, con fecha 15 de julio de 2022.</v>
      </c>
      <c r="I27" s="6" t="str">
        <f>VLOOKUP(C27,'AUD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7" s="6" t="str">
        <f>VLOOKUP(C27,'AUD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7" s="6" t="str">
        <f>VLOOKUP(C27,'AUD NOV'!B:T,7,0)</f>
        <v xml:space="preserve">Los directores duran tres años en sus cargos, pudiendo ser reelegidos por una sola vez y se renuevan anualmente por terceras partes
</v>
      </c>
      <c r="L27" s="6" t="str">
        <f>VLOOKUP(C27,'AUD NOV'!B:T,8,0)</f>
        <v xml:space="preserve">23 de abril de 2022 al 23 de abril de 2023. 
</v>
      </c>
      <c r="M27" s="6" t="str">
        <f>VLOOKUP(C27,'AUD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7" s="6" t="str">
        <f>VLOOKUP(C27,'AUD NOV'!B:T,10,0)</f>
        <v xml:space="preserve">Blanco Nº1117, Valparaíso.Blanco N° 1117, Valparaíso, Región de Valparaíso. 
</v>
      </c>
      <c r="O27" s="6" t="str">
        <f>VLOOKUP(C27,'AUD NOV'!B:T,11,0)</f>
        <v>V</v>
      </c>
      <c r="P27" s="6" t="str">
        <f>VLOOKUP(C27,'AUD NOV'!B:T,12,0)</f>
        <v>Valparaíso</v>
      </c>
      <c r="Q27" s="6" t="str">
        <f>VLOOKUP(C27,'AUD NOV'!B:T,13,0)</f>
        <v>(32) 2156900</v>
      </c>
      <c r="R27" s="6" t="str">
        <f>VLOOKUP(C27,'AUD NOV'!B:T,14,0)</f>
        <v xml:space="preserve">acjvalpo@gmail.com
</v>
      </c>
      <c r="S27" s="6">
        <f>VLOOKUP(C27,'AUD NOV'!B:T,15,0)</f>
        <v>0</v>
      </c>
      <c r="T27" s="6">
        <f>VLOOKUP(C27,'AUD NOV'!B:T,16,0)</f>
        <v>93401</v>
      </c>
      <c r="U27" s="6" t="str">
        <f>VLOOKUP(C27,'AUD NOV'!B:T,17,0)</f>
        <v xml:space="preserve">Certificado de Antecedentes Financieros, correspondientes al año 2021, aprobados por el Subdepartamento de Supervisión Financiera Nacional.                                                                                                                                                                                                                                                                                                                                                                                                                                                                                                                                                                                                                                                                                                                                                                                                                                                                                                                                                                                                                                                                                      
</v>
      </c>
      <c r="V27" s="7">
        <f>VLOOKUP(C27,'AUD NOV'!B:T,18,0)</f>
        <v>37970</v>
      </c>
      <c r="W27" s="8">
        <f>VLOOKUP(C27,'AUD NOV'!B:T,19,0)</f>
        <v>250</v>
      </c>
      <c r="X27" s="9">
        <v>7571044</v>
      </c>
      <c r="Y27" s="9">
        <v>88126390</v>
      </c>
      <c r="Z27" s="7">
        <v>44895</v>
      </c>
      <c r="AA27" s="6" t="s">
        <v>6271</v>
      </c>
      <c r="AB27" s="6" t="s">
        <v>6272</v>
      </c>
      <c r="AC27" s="6" t="s">
        <v>6280</v>
      </c>
    </row>
    <row r="28" spans="2:29" x14ac:dyDescent="0.2">
      <c r="B28" s="33" t="s">
        <v>6405</v>
      </c>
      <c r="C28" s="33">
        <v>818329008</v>
      </c>
      <c r="D28" s="6">
        <v>1051298</v>
      </c>
      <c r="E28" s="33">
        <v>5</v>
      </c>
      <c r="F28" s="6" t="str">
        <f>VLOOKUP(C28,'AUD NOV'!B:T,2,0)</f>
        <v>Corporación de Derecho Privado.</v>
      </c>
      <c r="G28" s="6" t="str">
        <f>VLOOKUP(C28,'AUD NOV'!B:T,3,0)</f>
        <v xml:space="preserve">Otorgado por Decreto Supremo Nº 17755, de fecha 18 de octubre de 1915, por el Ministerio de Justicia.  </v>
      </c>
      <c r="H28" s="6" t="str">
        <f>VLOOKUP(C28,'AUD NOV'!B:T,4,0)</f>
        <v>Certificado de vigencia de persona jurídica sin fines de lucro, folio N° 500459210537, emitido por el Servicio de Registro Civil e Identificación, con fecha 15 de julio de 2022.</v>
      </c>
      <c r="I28" s="6" t="str">
        <f>VLOOKUP(C28,'AUD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8" s="6" t="str">
        <f>VLOOKUP(C28,'AUD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8" s="6" t="str">
        <f>VLOOKUP(C28,'AUD NOV'!B:T,7,0)</f>
        <v xml:space="preserve">Los directores duran tres años en sus cargos, pudiendo ser reelegidos por una sola vez y se renuevan anualmente por terceras partes
</v>
      </c>
      <c r="L28" s="6" t="str">
        <f>VLOOKUP(C28,'AUD NOV'!B:T,8,0)</f>
        <v xml:space="preserve">23 de abril de 2022 al 23 de abril de 2023. 
</v>
      </c>
      <c r="M28" s="6" t="str">
        <f>VLOOKUP(C28,'AUD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8" s="6" t="str">
        <f>VLOOKUP(C28,'AUD NOV'!B:T,10,0)</f>
        <v xml:space="preserve">Blanco Nº1117, Valparaíso.Blanco N° 1117, Valparaíso, Región de Valparaíso. 
</v>
      </c>
      <c r="O28" s="6" t="str">
        <f>VLOOKUP(C28,'AUD NOV'!B:T,11,0)</f>
        <v>V</v>
      </c>
      <c r="P28" s="6" t="str">
        <f>VLOOKUP(C28,'AUD NOV'!B:T,12,0)</f>
        <v>Valparaíso</v>
      </c>
      <c r="Q28" s="6" t="str">
        <f>VLOOKUP(C28,'AUD NOV'!B:T,13,0)</f>
        <v>(32) 2156900</v>
      </c>
      <c r="R28" s="6" t="str">
        <f>VLOOKUP(C28,'AUD NOV'!B:T,14,0)</f>
        <v xml:space="preserve">acjvalpo@gmail.com
</v>
      </c>
      <c r="S28" s="6">
        <f>VLOOKUP(C28,'AUD NOV'!B:T,15,0)</f>
        <v>0</v>
      </c>
      <c r="T28" s="6">
        <f>VLOOKUP(C28,'AUD NOV'!B:T,16,0)</f>
        <v>93401</v>
      </c>
      <c r="U28" s="6" t="str">
        <f>VLOOKUP(C28,'AUD NOV'!B:T,17,0)</f>
        <v xml:space="preserve">Certificado de Antecedentes Financieros, correspondientes al año 2021, aprobados por el Subdepartamento de Supervisión Financiera Nacional.                                                                                                                                                                                                                                                                                                                                                                                                                                                                                                                                                                                                                                                                                                                                                                                                                                                                                                                                                                                                                                                                                      
</v>
      </c>
      <c r="V28" s="7">
        <f>VLOOKUP(C28,'AUD NOV'!B:T,18,0)</f>
        <v>37970</v>
      </c>
      <c r="W28" s="8">
        <f>VLOOKUP(C28,'AUD NOV'!B:T,19,0)</f>
        <v>250</v>
      </c>
      <c r="X28" s="9">
        <v>3863059</v>
      </c>
      <c r="Y28" s="9">
        <v>40220902</v>
      </c>
      <c r="Z28" s="7">
        <v>44895</v>
      </c>
      <c r="AA28" s="6" t="s">
        <v>6271</v>
      </c>
      <c r="AB28" s="6" t="s">
        <v>6272</v>
      </c>
      <c r="AC28" s="6" t="s">
        <v>6280</v>
      </c>
    </row>
    <row r="29" spans="2:29" x14ac:dyDescent="0.2">
      <c r="B29" s="33" t="s">
        <v>6405</v>
      </c>
      <c r="C29" s="33">
        <v>818329008</v>
      </c>
      <c r="D29" s="6">
        <v>1051352</v>
      </c>
      <c r="E29" s="33">
        <v>5</v>
      </c>
      <c r="F29" s="6" t="str">
        <f>VLOOKUP(C29,'AUD NOV'!B:T,2,0)</f>
        <v>Corporación de Derecho Privado.</v>
      </c>
      <c r="G29" s="6" t="str">
        <f>VLOOKUP(C29,'AUD NOV'!B:T,3,0)</f>
        <v xml:space="preserve">Otorgado por Decreto Supremo Nº 17755, de fecha 18 de octubre de 1915, por el Ministerio de Justicia.  </v>
      </c>
      <c r="H29" s="6" t="str">
        <f>VLOOKUP(C29,'AUD NOV'!B:T,4,0)</f>
        <v>Certificado de vigencia de persona jurídica sin fines de lucro, folio N° 500459210537, emitido por el Servicio de Registro Civil e Identificación, con fecha 15 de julio de 2022.</v>
      </c>
      <c r="I29" s="6" t="str">
        <f>VLOOKUP(C29,'AUD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9" s="6" t="str">
        <f>VLOOKUP(C29,'AUD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9" s="6" t="str">
        <f>VLOOKUP(C29,'AUD NOV'!B:T,7,0)</f>
        <v xml:space="preserve">Los directores duran tres años en sus cargos, pudiendo ser reelegidos por una sola vez y se renuevan anualmente por terceras partes
</v>
      </c>
      <c r="L29" s="6" t="str">
        <f>VLOOKUP(C29,'AUD NOV'!B:T,8,0)</f>
        <v xml:space="preserve">23 de abril de 2022 al 23 de abril de 2023. 
</v>
      </c>
      <c r="M29" s="6" t="str">
        <f>VLOOKUP(C29,'AUD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9" s="6" t="str">
        <f>VLOOKUP(C29,'AUD NOV'!B:T,10,0)</f>
        <v xml:space="preserve">Blanco Nº1117, Valparaíso.Blanco N° 1117, Valparaíso, Región de Valparaíso. 
</v>
      </c>
      <c r="O29" s="6" t="str">
        <f>VLOOKUP(C29,'AUD NOV'!B:T,11,0)</f>
        <v>V</v>
      </c>
      <c r="P29" s="6" t="str">
        <f>VLOOKUP(C29,'AUD NOV'!B:T,12,0)</f>
        <v>Valparaíso</v>
      </c>
      <c r="Q29" s="6" t="str">
        <f>VLOOKUP(C29,'AUD NOV'!B:T,13,0)</f>
        <v>(32) 2156900</v>
      </c>
      <c r="R29" s="6" t="str">
        <f>VLOOKUP(C29,'AUD NOV'!B:T,14,0)</f>
        <v xml:space="preserve">acjvalpo@gmail.com
</v>
      </c>
      <c r="S29" s="6">
        <f>VLOOKUP(C29,'AUD NOV'!B:T,15,0)</f>
        <v>0</v>
      </c>
      <c r="T29" s="6">
        <f>VLOOKUP(C29,'AUD NOV'!B:T,16,0)</f>
        <v>93401</v>
      </c>
      <c r="U29" s="6" t="str">
        <f>VLOOKUP(C29,'AUD NOV'!B:T,17,0)</f>
        <v xml:space="preserve">Certificado de Antecedentes Financieros, correspondientes al año 2021, aprobados por el Subdepartamento de Supervisión Financiera Nacional.                                                                                                                                                                                                                                                                                                                                                                                                                                                                                                                                                                                                                                                                                                                                                                                                                                                                                                                                                                                                                                                                                      
</v>
      </c>
      <c r="V29" s="7">
        <f>VLOOKUP(C29,'AUD NOV'!B:T,18,0)</f>
        <v>37970</v>
      </c>
      <c r="W29" s="8">
        <f>VLOOKUP(C29,'AUD NOV'!B:T,19,0)</f>
        <v>250</v>
      </c>
      <c r="X29" s="9">
        <v>6118728</v>
      </c>
      <c r="Y29" s="9">
        <v>57418033</v>
      </c>
      <c r="Z29" s="7">
        <v>44895</v>
      </c>
      <c r="AA29" s="6" t="s">
        <v>6271</v>
      </c>
      <c r="AB29" s="6" t="s">
        <v>6272</v>
      </c>
      <c r="AC29" s="6" t="s">
        <v>6277</v>
      </c>
    </row>
    <row r="30" spans="2:29" x14ac:dyDescent="0.2">
      <c r="B30" s="33" t="s">
        <v>6405</v>
      </c>
      <c r="C30" s="33">
        <v>818329008</v>
      </c>
      <c r="D30" s="6">
        <v>1051353</v>
      </c>
      <c r="E30" s="33">
        <v>5</v>
      </c>
      <c r="F30" s="6" t="str">
        <f>VLOOKUP(C30,'AUD NOV'!B:T,2,0)</f>
        <v>Corporación de Derecho Privado.</v>
      </c>
      <c r="G30" s="6" t="str">
        <f>VLOOKUP(C30,'AUD NOV'!B:T,3,0)</f>
        <v xml:space="preserve">Otorgado por Decreto Supremo Nº 17755, de fecha 18 de octubre de 1915, por el Ministerio de Justicia.  </v>
      </c>
      <c r="H30" s="6" t="str">
        <f>VLOOKUP(C30,'AUD NOV'!B:T,4,0)</f>
        <v>Certificado de vigencia de persona jurídica sin fines de lucro, folio N° 500459210537, emitido por el Servicio de Registro Civil e Identificación, con fecha 15 de julio de 2022.</v>
      </c>
      <c r="I30" s="6" t="str">
        <f>VLOOKUP(C30,'AUD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0" s="6" t="str">
        <f>VLOOKUP(C30,'AUD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30" s="6" t="str">
        <f>VLOOKUP(C30,'AUD NOV'!B:T,7,0)</f>
        <v xml:space="preserve">Los directores duran tres años en sus cargos, pudiendo ser reelegidos por una sola vez y se renuevan anualmente por terceras partes
</v>
      </c>
      <c r="L30" s="6" t="str">
        <f>VLOOKUP(C30,'AUD NOV'!B:T,8,0)</f>
        <v xml:space="preserve">23 de abril de 2022 al 23 de abril de 2023. 
</v>
      </c>
      <c r="M30" s="6" t="str">
        <f>VLOOKUP(C30,'AUD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0" s="6" t="str">
        <f>VLOOKUP(C30,'AUD NOV'!B:T,10,0)</f>
        <v xml:space="preserve">Blanco Nº1117, Valparaíso.Blanco N° 1117, Valparaíso, Región de Valparaíso. 
</v>
      </c>
      <c r="O30" s="6" t="str">
        <f>VLOOKUP(C30,'AUD NOV'!B:T,11,0)</f>
        <v>V</v>
      </c>
      <c r="P30" s="6" t="str">
        <f>VLOOKUP(C30,'AUD NOV'!B:T,12,0)</f>
        <v>Valparaíso</v>
      </c>
      <c r="Q30" s="6" t="str">
        <f>VLOOKUP(C30,'AUD NOV'!B:T,13,0)</f>
        <v>(32) 2156900</v>
      </c>
      <c r="R30" s="6" t="str">
        <f>VLOOKUP(C30,'AUD NOV'!B:T,14,0)</f>
        <v xml:space="preserve">acjvalpo@gmail.com
</v>
      </c>
      <c r="S30" s="6">
        <f>VLOOKUP(C30,'AUD NOV'!B:T,15,0)</f>
        <v>0</v>
      </c>
      <c r="T30" s="6">
        <f>VLOOKUP(C30,'AUD NOV'!B:T,16,0)</f>
        <v>93401</v>
      </c>
      <c r="U30" s="6" t="str">
        <f>VLOOKUP(C30,'AUD NOV'!B:T,17,0)</f>
        <v xml:space="preserve">Certificado de Antecedentes Financieros, correspondientes al año 2021, aprobados por el Subdepartamento de Supervisión Financiera Nacional.                                                                                                                                                                                                                                                                                                                                                                                                                                                                                                                                                                                                                                                                                                                                                                                                                                                                                                                                                                                                                                                                                      
</v>
      </c>
      <c r="V30" s="7">
        <f>VLOOKUP(C30,'AUD NOV'!B:T,18,0)</f>
        <v>37970</v>
      </c>
      <c r="W30" s="8">
        <f>VLOOKUP(C30,'AUD NOV'!B:T,19,0)</f>
        <v>250</v>
      </c>
      <c r="X30" s="9">
        <v>8995325</v>
      </c>
      <c r="Y30" s="9">
        <v>96019863</v>
      </c>
      <c r="Z30" s="7">
        <v>44895</v>
      </c>
      <c r="AA30" s="6" t="s">
        <v>6271</v>
      </c>
      <c r="AB30" s="6" t="s">
        <v>6272</v>
      </c>
      <c r="AC30" s="6" t="s">
        <v>6277</v>
      </c>
    </row>
    <row r="31" spans="2:29" x14ac:dyDescent="0.2">
      <c r="B31" s="33" t="s">
        <v>6405</v>
      </c>
      <c r="C31" s="33">
        <v>818329008</v>
      </c>
      <c r="D31" s="6">
        <v>1051354</v>
      </c>
      <c r="E31" s="33">
        <v>5</v>
      </c>
      <c r="F31" s="6" t="str">
        <f>VLOOKUP(C31,'AUD NOV'!B:T,2,0)</f>
        <v>Corporación de Derecho Privado.</v>
      </c>
      <c r="G31" s="6" t="str">
        <f>VLOOKUP(C31,'AUD NOV'!B:T,3,0)</f>
        <v xml:space="preserve">Otorgado por Decreto Supremo Nº 17755, de fecha 18 de octubre de 1915, por el Ministerio de Justicia.  </v>
      </c>
      <c r="H31" s="6" t="str">
        <f>VLOOKUP(C31,'AUD NOV'!B:T,4,0)</f>
        <v>Certificado de vigencia de persona jurídica sin fines de lucro, folio N° 500459210537, emitido por el Servicio de Registro Civil e Identificación, con fecha 15 de julio de 2022.</v>
      </c>
      <c r="I31" s="6" t="str">
        <f>VLOOKUP(C31,'AUD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1" s="6" t="str">
        <f>VLOOKUP(C31,'AUD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31" s="6" t="str">
        <f>VLOOKUP(C31,'AUD NOV'!B:T,7,0)</f>
        <v xml:space="preserve">Los directores duran tres años en sus cargos, pudiendo ser reelegidos por una sola vez y se renuevan anualmente por terceras partes
</v>
      </c>
      <c r="L31" s="6" t="str">
        <f>VLOOKUP(C31,'AUD NOV'!B:T,8,0)</f>
        <v xml:space="preserve">23 de abril de 2022 al 23 de abril de 2023. 
</v>
      </c>
      <c r="M31" s="6" t="str">
        <f>VLOOKUP(C31,'AUD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1" s="6" t="str">
        <f>VLOOKUP(C31,'AUD NOV'!B:T,10,0)</f>
        <v xml:space="preserve">Blanco Nº1117, Valparaíso.Blanco N° 1117, Valparaíso, Región de Valparaíso. 
</v>
      </c>
      <c r="O31" s="6" t="str">
        <f>VLOOKUP(C31,'AUD NOV'!B:T,11,0)</f>
        <v>V</v>
      </c>
      <c r="P31" s="6" t="str">
        <f>VLOOKUP(C31,'AUD NOV'!B:T,12,0)</f>
        <v>Valparaíso</v>
      </c>
      <c r="Q31" s="6" t="str">
        <f>VLOOKUP(C31,'AUD NOV'!B:T,13,0)</f>
        <v>(32) 2156900</v>
      </c>
      <c r="R31" s="6" t="str">
        <f>VLOOKUP(C31,'AUD NOV'!B:T,14,0)</f>
        <v xml:space="preserve">acjvalpo@gmail.com
</v>
      </c>
      <c r="S31" s="6">
        <f>VLOOKUP(C31,'AUD NOV'!B:T,15,0)</f>
        <v>0</v>
      </c>
      <c r="T31" s="6">
        <f>VLOOKUP(C31,'AUD NOV'!B:T,16,0)</f>
        <v>93401</v>
      </c>
      <c r="U31" s="6" t="str">
        <f>VLOOKUP(C31,'AUD NOV'!B:T,17,0)</f>
        <v xml:space="preserve">Certificado de Antecedentes Financieros, correspondientes al año 2021, aprobados por el Subdepartamento de Supervisión Financiera Nacional.                                                                                                                                                                                                                                                                                                                                                                                                                                                                                                                                                                                                                                                                                                                                                                                                                                                                                                                                                                                                                                                                                      
</v>
      </c>
      <c r="V31" s="7">
        <f>VLOOKUP(C31,'AUD NOV'!B:T,18,0)</f>
        <v>37970</v>
      </c>
      <c r="W31" s="8">
        <f>VLOOKUP(C31,'AUD NOV'!B:T,19,0)</f>
        <v>250</v>
      </c>
      <c r="X31" s="9">
        <v>23011296</v>
      </c>
      <c r="Y31" s="9">
        <v>196023115</v>
      </c>
      <c r="Z31" s="7">
        <v>44895</v>
      </c>
      <c r="AA31" s="6" t="s">
        <v>6271</v>
      </c>
      <c r="AB31" s="6" t="s">
        <v>6272</v>
      </c>
      <c r="AC31" s="6" t="s">
        <v>6280</v>
      </c>
    </row>
    <row r="32" spans="2:29" x14ac:dyDescent="0.2">
      <c r="B32" s="33" t="s">
        <v>6405</v>
      </c>
      <c r="C32" s="33">
        <v>818329008</v>
      </c>
      <c r="D32" s="6">
        <v>1051356</v>
      </c>
      <c r="E32" s="33">
        <v>5</v>
      </c>
      <c r="F32" s="6" t="str">
        <f>VLOOKUP(C32,'AUD NOV'!B:T,2,0)</f>
        <v>Corporación de Derecho Privado.</v>
      </c>
      <c r="G32" s="6" t="str">
        <f>VLOOKUP(C32,'AUD NOV'!B:T,3,0)</f>
        <v xml:space="preserve">Otorgado por Decreto Supremo Nº 17755, de fecha 18 de octubre de 1915, por el Ministerio de Justicia.  </v>
      </c>
      <c r="H32" s="6" t="str">
        <f>VLOOKUP(C32,'AUD NOV'!B:T,4,0)</f>
        <v>Certificado de vigencia de persona jurídica sin fines de lucro, folio N° 500459210537, emitido por el Servicio de Registro Civil e Identificación, con fecha 15 de julio de 2022.</v>
      </c>
      <c r="I32" s="6" t="str">
        <f>VLOOKUP(C32,'AUD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2" s="6" t="str">
        <f>VLOOKUP(C32,'AUD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32" s="6" t="str">
        <f>VLOOKUP(C32,'AUD NOV'!B:T,7,0)</f>
        <v xml:space="preserve">Los directores duran tres años en sus cargos, pudiendo ser reelegidos por una sola vez y se renuevan anualmente por terceras partes
</v>
      </c>
      <c r="L32" s="6" t="str">
        <f>VLOOKUP(C32,'AUD NOV'!B:T,8,0)</f>
        <v xml:space="preserve">23 de abril de 2022 al 23 de abril de 2023. 
</v>
      </c>
      <c r="M32" s="6" t="str">
        <f>VLOOKUP(C32,'AUD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2" s="6" t="str">
        <f>VLOOKUP(C32,'AUD NOV'!B:T,10,0)</f>
        <v xml:space="preserve">Blanco Nº1117, Valparaíso.Blanco N° 1117, Valparaíso, Región de Valparaíso. 
</v>
      </c>
      <c r="O32" s="6" t="str">
        <f>VLOOKUP(C32,'AUD NOV'!B:T,11,0)</f>
        <v>V</v>
      </c>
      <c r="P32" s="6" t="str">
        <f>VLOOKUP(C32,'AUD NOV'!B:T,12,0)</f>
        <v>Valparaíso</v>
      </c>
      <c r="Q32" s="6" t="str">
        <f>VLOOKUP(C32,'AUD NOV'!B:T,13,0)</f>
        <v>(32) 2156900</v>
      </c>
      <c r="R32" s="6" t="str">
        <f>VLOOKUP(C32,'AUD NOV'!B:T,14,0)</f>
        <v xml:space="preserve">acjvalpo@gmail.com
</v>
      </c>
      <c r="S32" s="6">
        <f>VLOOKUP(C32,'AUD NOV'!B:T,15,0)</f>
        <v>0</v>
      </c>
      <c r="T32" s="6">
        <f>VLOOKUP(C32,'AUD NOV'!B:T,16,0)</f>
        <v>93401</v>
      </c>
      <c r="U32" s="6" t="str">
        <f>VLOOKUP(C32,'AUD NOV'!B:T,17,0)</f>
        <v xml:space="preserve">Certificado de Antecedentes Financieros, correspondientes al año 2021, aprobados por el Subdepartamento de Supervisión Financiera Nacional.                                                                                                                                                                                                                                                                                                                                                                                                                                                                                                                                                                                                                                                                                                                                                                                                                                                                                                                                                                                                                                                                                      
</v>
      </c>
      <c r="V32" s="7">
        <f>VLOOKUP(C32,'AUD NOV'!B:T,18,0)</f>
        <v>37970</v>
      </c>
      <c r="W32" s="8">
        <f>VLOOKUP(C32,'AUD NOV'!B:T,19,0)</f>
        <v>250</v>
      </c>
      <c r="X32" s="9">
        <v>5027792</v>
      </c>
      <c r="Y32" s="9">
        <v>58056768</v>
      </c>
      <c r="Z32" s="7">
        <v>44895</v>
      </c>
      <c r="AA32" s="6" t="s">
        <v>6271</v>
      </c>
      <c r="AB32" s="6" t="s">
        <v>6272</v>
      </c>
      <c r="AC32" s="6" t="s">
        <v>6280</v>
      </c>
    </row>
    <row r="33" spans="2:29" x14ac:dyDescent="0.2">
      <c r="B33" s="33" t="s">
        <v>6405</v>
      </c>
      <c r="C33" s="33">
        <v>818329008</v>
      </c>
      <c r="D33" s="6">
        <v>1051357</v>
      </c>
      <c r="E33" s="33">
        <v>5</v>
      </c>
      <c r="F33" s="6" t="str">
        <f>VLOOKUP(C33,'AUD NOV'!B:T,2,0)</f>
        <v>Corporación de Derecho Privado.</v>
      </c>
      <c r="G33" s="6" t="str">
        <f>VLOOKUP(C33,'AUD NOV'!B:T,3,0)</f>
        <v xml:space="preserve">Otorgado por Decreto Supremo Nº 17755, de fecha 18 de octubre de 1915, por el Ministerio de Justicia.  </v>
      </c>
      <c r="H33" s="6" t="str">
        <f>VLOOKUP(C33,'AUD NOV'!B:T,4,0)</f>
        <v>Certificado de vigencia de persona jurídica sin fines de lucro, folio N° 500459210537, emitido por el Servicio de Registro Civil e Identificación, con fecha 15 de julio de 2022.</v>
      </c>
      <c r="I33" s="6" t="str">
        <f>VLOOKUP(C33,'AUD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3" s="6" t="str">
        <f>VLOOKUP(C33,'AUD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33" s="6" t="str">
        <f>VLOOKUP(C33,'AUD NOV'!B:T,7,0)</f>
        <v xml:space="preserve">Los directores duran tres años en sus cargos, pudiendo ser reelegidos por una sola vez y se renuevan anualmente por terceras partes
</v>
      </c>
      <c r="L33" s="6" t="str">
        <f>VLOOKUP(C33,'AUD NOV'!B:T,8,0)</f>
        <v xml:space="preserve">23 de abril de 2022 al 23 de abril de 2023. 
</v>
      </c>
      <c r="M33" s="6" t="str">
        <f>VLOOKUP(C33,'AUD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3" s="6" t="str">
        <f>VLOOKUP(C33,'AUD NOV'!B:T,10,0)</f>
        <v xml:space="preserve">Blanco Nº1117, Valparaíso.Blanco N° 1117, Valparaíso, Región de Valparaíso. 
</v>
      </c>
      <c r="O33" s="6" t="str">
        <f>VLOOKUP(C33,'AUD NOV'!B:T,11,0)</f>
        <v>V</v>
      </c>
      <c r="P33" s="6" t="str">
        <f>VLOOKUP(C33,'AUD NOV'!B:T,12,0)</f>
        <v>Valparaíso</v>
      </c>
      <c r="Q33" s="6" t="str">
        <f>VLOOKUP(C33,'AUD NOV'!B:T,13,0)</f>
        <v>(32) 2156900</v>
      </c>
      <c r="R33" s="6" t="str">
        <f>VLOOKUP(C33,'AUD NOV'!B:T,14,0)</f>
        <v xml:space="preserve">acjvalpo@gmail.com
</v>
      </c>
      <c r="S33" s="6">
        <f>VLOOKUP(C33,'AUD NOV'!B:T,15,0)</f>
        <v>0</v>
      </c>
      <c r="T33" s="6">
        <f>VLOOKUP(C33,'AUD NOV'!B:T,16,0)</f>
        <v>93401</v>
      </c>
      <c r="U33" s="6" t="str">
        <f>VLOOKUP(C33,'AUD NOV'!B:T,17,0)</f>
        <v xml:space="preserve">Certificado de Antecedentes Financieros, correspondientes al año 2021, aprobados por el Subdepartamento de Supervisión Financiera Nacional.                                                                                                                                                                                                                                                                                                                                                                                                                                                                                                                                                                                                                                                                                                                                                                                                                                                                                                                                                                                                                                                                                      
</v>
      </c>
      <c r="V33" s="7">
        <f>VLOOKUP(C33,'AUD NOV'!B:T,18,0)</f>
        <v>37970</v>
      </c>
      <c r="W33" s="8">
        <f>VLOOKUP(C33,'AUD NOV'!B:T,19,0)</f>
        <v>250</v>
      </c>
      <c r="X33" s="9">
        <v>4936131</v>
      </c>
      <c r="Y33" s="9">
        <v>44477482</v>
      </c>
      <c r="Z33" s="7">
        <v>44895</v>
      </c>
      <c r="AA33" s="6" t="s">
        <v>6271</v>
      </c>
      <c r="AB33" s="6" t="s">
        <v>6272</v>
      </c>
      <c r="AC33" s="6" t="s">
        <v>6277</v>
      </c>
    </row>
    <row r="34" spans="2:29" x14ac:dyDescent="0.2">
      <c r="B34" s="33" t="s">
        <v>6405</v>
      </c>
      <c r="C34" s="33">
        <v>818329008</v>
      </c>
      <c r="D34" s="6">
        <v>1051358</v>
      </c>
      <c r="E34" s="33">
        <v>5</v>
      </c>
      <c r="F34" s="6" t="str">
        <f>VLOOKUP(C34,'AUD NOV'!B:T,2,0)</f>
        <v>Corporación de Derecho Privado.</v>
      </c>
      <c r="G34" s="6" t="str">
        <f>VLOOKUP(C34,'AUD NOV'!B:T,3,0)</f>
        <v xml:space="preserve">Otorgado por Decreto Supremo Nº 17755, de fecha 18 de octubre de 1915, por el Ministerio de Justicia.  </v>
      </c>
      <c r="H34" s="6" t="str">
        <f>VLOOKUP(C34,'AUD NOV'!B:T,4,0)</f>
        <v>Certificado de vigencia de persona jurídica sin fines de lucro, folio N° 500459210537, emitido por el Servicio de Registro Civil e Identificación, con fecha 15 de julio de 2022.</v>
      </c>
      <c r="I34" s="6" t="str">
        <f>VLOOKUP(C34,'AUD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4" s="6" t="str">
        <f>VLOOKUP(C34,'AUD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34" s="6" t="str">
        <f>VLOOKUP(C34,'AUD NOV'!B:T,7,0)</f>
        <v xml:space="preserve">Los directores duran tres años en sus cargos, pudiendo ser reelegidos por una sola vez y se renuevan anualmente por terceras partes
</v>
      </c>
      <c r="L34" s="6" t="str">
        <f>VLOOKUP(C34,'AUD NOV'!B:T,8,0)</f>
        <v xml:space="preserve">23 de abril de 2022 al 23 de abril de 2023. 
</v>
      </c>
      <c r="M34" s="6" t="str">
        <f>VLOOKUP(C34,'AUD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4" s="6" t="str">
        <f>VLOOKUP(C34,'AUD NOV'!B:T,10,0)</f>
        <v xml:space="preserve">Blanco Nº1117, Valparaíso.Blanco N° 1117, Valparaíso, Región de Valparaíso. 
</v>
      </c>
      <c r="O34" s="6" t="str">
        <f>VLOOKUP(C34,'AUD NOV'!B:T,11,0)</f>
        <v>V</v>
      </c>
      <c r="P34" s="6" t="str">
        <f>VLOOKUP(C34,'AUD NOV'!B:T,12,0)</f>
        <v>Valparaíso</v>
      </c>
      <c r="Q34" s="6" t="str">
        <f>VLOOKUP(C34,'AUD NOV'!B:T,13,0)</f>
        <v>(32) 2156900</v>
      </c>
      <c r="R34" s="6" t="str">
        <f>VLOOKUP(C34,'AUD NOV'!B:T,14,0)</f>
        <v xml:space="preserve">acjvalpo@gmail.com
</v>
      </c>
      <c r="S34" s="6">
        <f>VLOOKUP(C34,'AUD NOV'!B:T,15,0)</f>
        <v>0</v>
      </c>
      <c r="T34" s="6">
        <f>VLOOKUP(C34,'AUD NOV'!B:T,16,0)</f>
        <v>93401</v>
      </c>
      <c r="U34" s="6" t="str">
        <f>VLOOKUP(C34,'AUD NOV'!B:T,17,0)</f>
        <v xml:space="preserve">Certificado de Antecedentes Financieros, correspondientes al año 2021, aprobados por el Subdepartamento de Supervisión Financiera Nacional.                                                                                                                                                                                                                                                                                                                                                                                                                                                                                                                                                                                                                                                                                                                                                                                                                                                                                                                                                                                                                                                                                      
</v>
      </c>
      <c r="V34" s="7">
        <f>VLOOKUP(C34,'AUD NOV'!B:T,18,0)</f>
        <v>37970</v>
      </c>
      <c r="W34" s="8">
        <f>VLOOKUP(C34,'AUD NOV'!B:T,19,0)</f>
        <v>250</v>
      </c>
      <c r="X34" s="9">
        <v>1998920</v>
      </c>
      <c r="Y34" s="9">
        <v>21006832</v>
      </c>
      <c r="Z34" s="7">
        <v>44895</v>
      </c>
      <c r="AA34" s="6" t="s">
        <v>6271</v>
      </c>
      <c r="AB34" s="6" t="s">
        <v>6272</v>
      </c>
      <c r="AC34" s="6" t="s">
        <v>6277</v>
      </c>
    </row>
    <row r="35" spans="2:29" x14ac:dyDescent="0.2">
      <c r="B35" s="33" t="s">
        <v>6405</v>
      </c>
      <c r="C35" s="33">
        <v>818329008</v>
      </c>
      <c r="D35" s="6">
        <v>1051359</v>
      </c>
      <c r="E35" s="33">
        <v>5</v>
      </c>
      <c r="F35" s="6" t="str">
        <f>VLOOKUP(C35,'AUD NOV'!B:T,2,0)</f>
        <v>Corporación de Derecho Privado.</v>
      </c>
      <c r="G35" s="6" t="str">
        <f>VLOOKUP(C35,'AUD NOV'!B:T,3,0)</f>
        <v xml:space="preserve">Otorgado por Decreto Supremo Nº 17755, de fecha 18 de octubre de 1915, por el Ministerio de Justicia.  </v>
      </c>
      <c r="H35" s="6" t="str">
        <f>VLOOKUP(C35,'AUD NOV'!B:T,4,0)</f>
        <v>Certificado de vigencia de persona jurídica sin fines de lucro, folio N° 500459210537, emitido por el Servicio de Registro Civil e Identificación, con fecha 15 de julio de 2022.</v>
      </c>
      <c r="I35" s="6" t="str">
        <f>VLOOKUP(C35,'AUD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5" s="6" t="str">
        <f>VLOOKUP(C35,'AUD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35" s="6" t="str">
        <f>VLOOKUP(C35,'AUD NOV'!B:T,7,0)</f>
        <v xml:space="preserve">Los directores duran tres años en sus cargos, pudiendo ser reelegidos por una sola vez y se renuevan anualmente por terceras partes
</v>
      </c>
      <c r="L35" s="6" t="str">
        <f>VLOOKUP(C35,'AUD NOV'!B:T,8,0)</f>
        <v xml:space="preserve">23 de abril de 2022 al 23 de abril de 2023. 
</v>
      </c>
      <c r="M35" s="6" t="str">
        <f>VLOOKUP(C35,'AUD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5" s="6" t="str">
        <f>VLOOKUP(C35,'AUD NOV'!B:T,10,0)</f>
        <v xml:space="preserve">Blanco Nº1117, Valparaíso.Blanco N° 1117, Valparaíso, Región de Valparaíso. 
</v>
      </c>
      <c r="O35" s="6" t="str">
        <f>VLOOKUP(C35,'AUD NOV'!B:T,11,0)</f>
        <v>V</v>
      </c>
      <c r="P35" s="6" t="str">
        <f>VLOOKUP(C35,'AUD NOV'!B:T,12,0)</f>
        <v>Valparaíso</v>
      </c>
      <c r="Q35" s="6" t="str">
        <f>VLOOKUP(C35,'AUD NOV'!B:T,13,0)</f>
        <v>(32) 2156900</v>
      </c>
      <c r="R35" s="6" t="str">
        <f>VLOOKUP(C35,'AUD NOV'!B:T,14,0)</f>
        <v xml:space="preserve">acjvalpo@gmail.com
</v>
      </c>
      <c r="S35" s="6">
        <f>VLOOKUP(C35,'AUD NOV'!B:T,15,0)</f>
        <v>0</v>
      </c>
      <c r="T35" s="6">
        <f>VLOOKUP(C35,'AUD NOV'!B:T,16,0)</f>
        <v>93401</v>
      </c>
      <c r="U35" s="6" t="str">
        <f>VLOOKUP(C35,'AUD NOV'!B:T,17,0)</f>
        <v xml:space="preserve">Certificado de Antecedentes Financieros, correspondientes al año 2021, aprobados por el Subdepartamento de Supervisión Financiera Nacional.                                                                                                                                                                                                                                                                                                                                                                                                                                                                                                                                                                                                                                                                                                                                                                                                                                                                                                                                                                                                                                                                                      
</v>
      </c>
      <c r="V35" s="7">
        <f>VLOOKUP(C35,'AUD NOV'!B:T,18,0)</f>
        <v>37970</v>
      </c>
      <c r="W35" s="8">
        <f>VLOOKUP(C35,'AUD NOV'!B:T,19,0)</f>
        <v>250</v>
      </c>
      <c r="X35" s="9">
        <v>5015472</v>
      </c>
      <c r="Y35" s="9">
        <v>36743784</v>
      </c>
      <c r="Z35" s="7">
        <v>44895</v>
      </c>
      <c r="AA35" s="6" t="s">
        <v>6271</v>
      </c>
      <c r="AB35" s="6" t="s">
        <v>6272</v>
      </c>
      <c r="AC35" s="6" t="s">
        <v>6280</v>
      </c>
    </row>
    <row r="36" spans="2:29" x14ac:dyDescent="0.2">
      <c r="B36" s="33" t="s">
        <v>8589</v>
      </c>
      <c r="C36" s="33">
        <v>818329008</v>
      </c>
      <c r="D36" s="6">
        <v>1051362</v>
      </c>
      <c r="E36" s="33">
        <v>5</v>
      </c>
      <c r="F36" s="6" t="str">
        <f>VLOOKUP(C36,'AUD NOV'!B:T,2,0)</f>
        <v>Corporación de Derecho Privado.</v>
      </c>
      <c r="G36" s="6" t="str">
        <f>VLOOKUP(C36,'AUD NOV'!B:T,3,0)</f>
        <v xml:space="preserve">Otorgado por Decreto Supremo Nº 17755, de fecha 18 de octubre de 1915, por el Ministerio de Justicia.  </v>
      </c>
      <c r="H36" s="6" t="str">
        <f>VLOOKUP(C36,'AUD NOV'!B:T,4,0)</f>
        <v>Certificado de vigencia de persona jurídica sin fines de lucro, folio N° 500459210537, emitido por el Servicio de Registro Civil e Identificación, con fecha 15 de julio de 2022.</v>
      </c>
      <c r="I36" s="6" t="str">
        <f>VLOOKUP(C36,'AUD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6" s="6" t="str">
        <f>VLOOKUP(C36,'AUD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36" s="6" t="str">
        <f>VLOOKUP(C36,'AUD NOV'!B:T,7,0)</f>
        <v xml:space="preserve">Los directores duran tres años en sus cargos, pudiendo ser reelegidos por una sola vez y se renuevan anualmente por terceras partes
</v>
      </c>
      <c r="L36" s="6" t="str">
        <f>VLOOKUP(C36,'AUD NOV'!B:T,8,0)</f>
        <v xml:space="preserve">23 de abril de 2022 al 23 de abril de 2023. 
</v>
      </c>
      <c r="M36" s="6" t="str">
        <f>VLOOKUP(C36,'AUD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6" s="6" t="str">
        <f>VLOOKUP(C36,'AUD NOV'!B:T,10,0)</f>
        <v xml:space="preserve">Blanco Nº1117, Valparaíso.Blanco N° 1117, Valparaíso, Región de Valparaíso. 
</v>
      </c>
      <c r="O36" s="6" t="str">
        <f>VLOOKUP(C36,'AUD NOV'!B:T,11,0)</f>
        <v>V</v>
      </c>
      <c r="P36" s="6" t="str">
        <f>VLOOKUP(C36,'AUD NOV'!B:T,12,0)</f>
        <v>Valparaíso</v>
      </c>
      <c r="Q36" s="6" t="str">
        <f>VLOOKUP(C36,'AUD NOV'!B:T,13,0)</f>
        <v>(32) 2156900</v>
      </c>
      <c r="R36" s="6" t="str">
        <f>VLOOKUP(C36,'AUD NOV'!B:T,14,0)</f>
        <v xml:space="preserve">acjvalpo@gmail.com
</v>
      </c>
      <c r="S36" s="6">
        <f>VLOOKUP(C36,'AUD NOV'!B:T,15,0)</f>
        <v>0</v>
      </c>
      <c r="T36" s="6">
        <f>VLOOKUP(C36,'AUD NOV'!B:T,16,0)</f>
        <v>93401</v>
      </c>
      <c r="U36" s="6" t="str">
        <f>VLOOKUP(C36,'AUD NOV'!B:T,17,0)</f>
        <v xml:space="preserve">Certificado de Antecedentes Financieros, correspondientes al año 2021, aprobados por el Subdepartamento de Supervisión Financiera Nacional.                                                                                                                                                                                                                                                                                                                                                                                                                                                                                                                                                                                                                                                                                                                                                                                                                                                                                                                                                                                                                                                                                      
</v>
      </c>
      <c r="V36" s="7">
        <f>VLOOKUP(C36,'AUD NOV'!B:T,18,0)</f>
        <v>37970</v>
      </c>
      <c r="W36" s="8">
        <f>VLOOKUP(C36,'AUD NOV'!B:T,19,0)</f>
        <v>250</v>
      </c>
      <c r="X36" s="9">
        <v>4878720</v>
      </c>
      <c r="Y36" s="9">
        <v>4878720</v>
      </c>
      <c r="Z36" s="7">
        <v>44895</v>
      </c>
      <c r="AA36" s="6" t="s">
        <v>6271</v>
      </c>
      <c r="AB36" s="6" t="s">
        <v>6272</v>
      </c>
      <c r="AC36" s="6" t="s">
        <v>6277</v>
      </c>
    </row>
    <row r="37" spans="2:29" x14ac:dyDescent="0.2">
      <c r="B37" s="33" t="s">
        <v>8589</v>
      </c>
      <c r="C37" s="33">
        <v>818329008</v>
      </c>
      <c r="D37" s="6">
        <v>1051368</v>
      </c>
      <c r="E37" s="33">
        <v>5</v>
      </c>
      <c r="F37" s="6" t="str">
        <f>VLOOKUP(C37,'AUD NOV'!B:T,2,0)</f>
        <v>Corporación de Derecho Privado.</v>
      </c>
      <c r="G37" s="6" t="str">
        <f>VLOOKUP(C37,'AUD NOV'!B:T,3,0)</f>
        <v xml:space="preserve">Otorgado por Decreto Supremo Nº 17755, de fecha 18 de octubre de 1915, por el Ministerio de Justicia.  </v>
      </c>
      <c r="H37" s="6" t="str">
        <f>VLOOKUP(C37,'AUD NOV'!B:T,4,0)</f>
        <v>Certificado de vigencia de persona jurídica sin fines de lucro, folio N° 500459210537, emitido por el Servicio de Registro Civil e Identificación, con fecha 15 de julio de 2022.</v>
      </c>
      <c r="I37" s="6" t="str">
        <f>VLOOKUP(C37,'AUD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7" s="6" t="str">
        <f>VLOOKUP(C37,'AUD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37" s="6" t="str">
        <f>VLOOKUP(C37,'AUD NOV'!B:T,7,0)</f>
        <v xml:space="preserve">Los directores duran tres años en sus cargos, pudiendo ser reelegidos por una sola vez y se renuevan anualmente por terceras partes
</v>
      </c>
      <c r="L37" s="6" t="str">
        <f>VLOOKUP(C37,'AUD NOV'!B:T,8,0)</f>
        <v xml:space="preserve">23 de abril de 2022 al 23 de abril de 2023. 
</v>
      </c>
      <c r="M37" s="6" t="str">
        <f>VLOOKUP(C37,'AUD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7" s="6" t="str">
        <f>VLOOKUP(C37,'AUD NOV'!B:T,10,0)</f>
        <v xml:space="preserve">Blanco Nº1117, Valparaíso.Blanco N° 1117, Valparaíso, Región de Valparaíso. 
</v>
      </c>
      <c r="O37" s="6" t="str">
        <f>VLOOKUP(C37,'AUD NOV'!B:T,11,0)</f>
        <v>V</v>
      </c>
      <c r="P37" s="6" t="str">
        <f>VLOOKUP(C37,'AUD NOV'!B:T,12,0)</f>
        <v>Valparaíso</v>
      </c>
      <c r="Q37" s="6" t="str">
        <f>VLOOKUP(C37,'AUD NOV'!B:T,13,0)</f>
        <v>(32) 2156900</v>
      </c>
      <c r="R37" s="6" t="str">
        <f>VLOOKUP(C37,'AUD NOV'!B:T,14,0)</f>
        <v xml:space="preserve">acjvalpo@gmail.com
</v>
      </c>
      <c r="S37" s="6">
        <f>VLOOKUP(C37,'AUD NOV'!B:T,15,0)</f>
        <v>0</v>
      </c>
      <c r="T37" s="6">
        <f>VLOOKUP(C37,'AUD NOV'!B:T,16,0)</f>
        <v>93401</v>
      </c>
      <c r="U37" s="6" t="str">
        <f>VLOOKUP(C37,'AUD NOV'!B:T,17,0)</f>
        <v xml:space="preserve">Certificado de Antecedentes Financieros, correspondientes al año 2021, aprobados por el Subdepartamento de Supervisión Financiera Nacional.                                                                                                                                                                                                                                                                                                                                                                                                                                                                                                                                                                                                                                                                                                                                                                                                                                                                                                                                                                                                                                                                                      
</v>
      </c>
      <c r="V37" s="7">
        <f>VLOOKUP(C37,'AUD NOV'!B:T,18,0)</f>
        <v>37970</v>
      </c>
      <c r="W37" s="8">
        <f>VLOOKUP(C37,'AUD NOV'!B:T,19,0)</f>
        <v>250</v>
      </c>
      <c r="X37" s="9">
        <v>4878720</v>
      </c>
      <c r="Y37" s="9">
        <v>4878720</v>
      </c>
      <c r="Z37" s="7">
        <v>44895</v>
      </c>
      <c r="AA37" s="6" t="s">
        <v>6271</v>
      </c>
      <c r="AB37" s="6" t="s">
        <v>6272</v>
      </c>
      <c r="AC37" s="6" t="s">
        <v>6279</v>
      </c>
    </row>
    <row r="38" spans="2:29" x14ac:dyDescent="0.2">
      <c r="B38" s="33" t="s">
        <v>6418</v>
      </c>
      <c r="C38" s="33">
        <v>735534009</v>
      </c>
      <c r="D38" s="6">
        <v>1090483</v>
      </c>
      <c r="E38" s="33">
        <v>9</v>
      </c>
      <c r="F38" s="6" t="str">
        <f>VLOOKUP(C38,'AUD NOV'!B:T,2,0)</f>
        <v>Corporación de Derecho Privado.</v>
      </c>
      <c r="G38" s="6" t="str">
        <f>VLOOKUP(C38,'AUD NOV'!B:T,3,0)</f>
        <v>Otorgada por Decreto Supremo Nº 586, de fecha 05 de junio  de 1996, del Ministerio de Justicia.</v>
      </c>
      <c r="H38" s="6" t="str">
        <f>VLOOKUP(C38,'AUD NOV'!B:T,4,0)</f>
        <v xml:space="preserve">Certificado de Vigencia de Persona Jurídica Sin Fines de Lucro, Folio N° 500403451439, de 13 de agosto de 2021, del Servicio de Registro Civil e Identificación. </v>
      </c>
      <c r="I38" s="6" t="str">
        <f>VLOOKUP(C38,'AUD NOV'!B:T,5,0)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8" s="6" t="str">
        <f>VLOOKUP(C38,'AUD NOV'!B:T,6,0)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8" s="6" t="str">
        <f>VLOOKUP(C38,'AUD NOV'!B:T,7,0)</f>
        <v>Se elegirá cada dos años.</v>
      </c>
      <c r="L38" s="6" t="str">
        <f>VLOOKUP(C38,'AUD NOV'!B:T,8,0)</f>
        <v>Del 10 de agosto de 2020 al 10 de agosto 2022.</v>
      </c>
      <c r="M38" s="6" t="str">
        <f>VLOOKUP(C38,'AUD NOV'!B:T,9,0)</f>
        <v xml:space="preserve">Presidente: 
Alex Saul Moenen-Locoz Medina, 
Directora Ejecutiva: 
Ingrid Eliana Prambs Klocker,
</v>
      </c>
      <c r="N38" s="6" t="str">
        <f>VLOOKUP(C38,'AUD NOV'!B:T,10,0)</f>
        <v xml:space="preserve">Avenida Pedro de Valdivia Nº 0335, comuna de Villarrica, Novena Región.
</v>
      </c>
      <c r="O38" s="6" t="str">
        <f>VLOOKUP(C38,'AUD NOV'!B:T,11,0)</f>
        <v>IX</v>
      </c>
      <c r="P38" s="6" t="str">
        <f>VLOOKUP(C38,'AUD NOV'!B:T,12,0)</f>
        <v xml:space="preserve"> Villarrica</v>
      </c>
      <c r="Q38" s="6" t="str">
        <f>VLOOKUP(C38,'AUD NOV'!B:T,13,0)</f>
        <v>452598188
Celular:
Ingrid Prambs: 994302213
Alex Moenen-Locoz: 996438541
Mauricio Gaete: 98570334
Carlos Romero: 985315447
Rodrigo Sandoval:989213536
Marixa Ortega:962270453
David Bascur:96653805
Heraldo Mora: 968236913</v>
      </c>
      <c r="R38" s="6" t="str">
        <f>VLOOKUP(C38,'AUD NOV'!B:T,14,0)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8" s="6">
        <f>VLOOKUP(C38,'AUD NOV'!B:T,15,0)</f>
        <v>0</v>
      </c>
      <c r="T38" s="6" t="str">
        <f>VLOOKUP(C38,'AUD NOV'!B:T,16,0)</f>
        <v>93401: Institución de Asistencia Social</v>
      </c>
      <c r="U38" s="6" t="str">
        <f>VLOOKUP(C38,'AUD NOV'!B:T,17,0)</f>
        <v>Certificado de antecedentes financieros del año 2021, aprobados por el Subdepartamento de Supervisión Financiera Nacional.</v>
      </c>
      <c r="V38" s="7">
        <f>VLOOKUP(C38,'AUD NOV'!B:T,18,0)</f>
        <v>37970</v>
      </c>
      <c r="W38" s="8">
        <f>VLOOKUP(C38,'AUD NOV'!B:T,19,0)</f>
        <v>6971</v>
      </c>
      <c r="X38" s="9">
        <v>1651668</v>
      </c>
      <c r="Y38" s="9">
        <v>19702044</v>
      </c>
      <c r="Z38" s="7">
        <v>44895</v>
      </c>
      <c r="AA38" s="6" t="s">
        <v>6271</v>
      </c>
      <c r="AB38" s="6" t="s">
        <v>6272</v>
      </c>
      <c r="AC38" s="6" t="s">
        <v>179</v>
      </c>
    </row>
    <row r="39" spans="2:29" x14ac:dyDescent="0.2">
      <c r="B39" s="33" t="s">
        <v>6418</v>
      </c>
      <c r="C39" s="33">
        <v>735534009</v>
      </c>
      <c r="D39" s="6">
        <v>1090484</v>
      </c>
      <c r="E39" s="33">
        <v>9</v>
      </c>
      <c r="F39" s="6" t="str">
        <f>VLOOKUP(C39,'AUD NOV'!B:T,2,0)</f>
        <v>Corporación de Derecho Privado.</v>
      </c>
      <c r="G39" s="6" t="str">
        <f>VLOOKUP(C39,'AUD NOV'!B:T,3,0)</f>
        <v>Otorgada por Decreto Supremo Nº 586, de fecha 05 de junio  de 1996, del Ministerio de Justicia.</v>
      </c>
      <c r="H39" s="6" t="str">
        <f>VLOOKUP(C39,'AUD NOV'!B:T,4,0)</f>
        <v xml:space="preserve">Certificado de Vigencia de Persona Jurídica Sin Fines de Lucro, Folio N° 500403451439, de 13 de agosto de 2021, del Servicio de Registro Civil e Identificación. </v>
      </c>
      <c r="I39" s="6" t="str">
        <f>VLOOKUP(C39,'AUD NOV'!B:T,5,0)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9" s="6" t="str">
        <f>VLOOKUP(C39,'AUD NOV'!B:T,6,0)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9" s="6" t="str">
        <f>VLOOKUP(C39,'AUD NOV'!B:T,7,0)</f>
        <v>Se elegirá cada dos años.</v>
      </c>
      <c r="L39" s="6" t="str">
        <f>VLOOKUP(C39,'AUD NOV'!B:T,8,0)</f>
        <v>Del 10 de agosto de 2020 al 10 de agosto 2022.</v>
      </c>
      <c r="M39" s="6" t="str">
        <f>VLOOKUP(C39,'AUD NOV'!B:T,9,0)</f>
        <v xml:space="preserve">Presidente: 
Alex Saul Moenen-Locoz Medina, 
Directora Ejecutiva: 
Ingrid Eliana Prambs Klocker,
</v>
      </c>
      <c r="N39" s="6" t="str">
        <f>VLOOKUP(C39,'AUD NOV'!B:T,10,0)</f>
        <v xml:space="preserve">Avenida Pedro de Valdivia Nº 0335, comuna de Villarrica, Novena Región.
</v>
      </c>
      <c r="O39" s="6" t="str">
        <f>VLOOKUP(C39,'AUD NOV'!B:T,11,0)</f>
        <v>IX</v>
      </c>
      <c r="P39" s="6" t="str">
        <f>VLOOKUP(C39,'AUD NOV'!B:T,12,0)</f>
        <v xml:space="preserve"> Villarrica</v>
      </c>
      <c r="Q39" s="6" t="str">
        <f>VLOOKUP(C39,'AUD NOV'!B:T,13,0)</f>
        <v>452598188
Celular:
Ingrid Prambs: 994302213
Alex Moenen-Locoz: 996438541
Mauricio Gaete: 98570334
Carlos Romero: 985315447
Rodrigo Sandoval:989213536
Marixa Ortega:962270453
David Bascur:96653805
Heraldo Mora: 968236913</v>
      </c>
      <c r="R39" s="6" t="str">
        <f>VLOOKUP(C39,'AUD NOV'!B:T,14,0)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9" s="6">
        <f>VLOOKUP(C39,'AUD NOV'!B:T,15,0)</f>
        <v>0</v>
      </c>
      <c r="T39" s="6" t="str">
        <f>VLOOKUP(C39,'AUD NOV'!B:T,16,0)</f>
        <v>93401: Institución de Asistencia Social</v>
      </c>
      <c r="U39" s="6" t="str">
        <f>VLOOKUP(C39,'AUD NOV'!B:T,17,0)</f>
        <v>Certificado de antecedentes financieros del año 2021, aprobados por el Subdepartamento de Supervisión Financiera Nacional.</v>
      </c>
      <c r="V39" s="7">
        <f>VLOOKUP(C39,'AUD NOV'!B:T,18,0)</f>
        <v>37970</v>
      </c>
      <c r="W39" s="8">
        <f>VLOOKUP(C39,'AUD NOV'!B:T,19,0)</f>
        <v>6971</v>
      </c>
      <c r="X39" s="9">
        <v>1947241</v>
      </c>
      <c r="Y39" s="9">
        <v>22617957</v>
      </c>
      <c r="Z39" s="7">
        <v>44895</v>
      </c>
      <c r="AA39" s="6" t="s">
        <v>6271</v>
      </c>
      <c r="AB39" s="6" t="s">
        <v>6272</v>
      </c>
      <c r="AC39" s="6" t="s">
        <v>179</v>
      </c>
    </row>
    <row r="40" spans="2:29" x14ac:dyDescent="0.2">
      <c r="B40" s="33" t="s">
        <v>6418</v>
      </c>
      <c r="C40" s="33">
        <v>735534009</v>
      </c>
      <c r="D40" s="6">
        <v>1090503</v>
      </c>
      <c r="E40" s="33">
        <v>9</v>
      </c>
      <c r="F40" s="6" t="str">
        <f>VLOOKUP(C40,'AUD NOV'!B:T,2,0)</f>
        <v>Corporación de Derecho Privado.</v>
      </c>
      <c r="G40" s="6" t="str">
        <f>VLOOKUP(C40,'AUD NOV'!B:T,3,0)</f>
        <v>Otorgada por Decreto Supremo Nº 586, de fecha 05 de junio  de 1996, del Ministerio de Justicia.</v>
      </c>
      <c r="H40" s="6" t="str">
        <f>VLOOKUP(C40,'AUD NOV'!B:T,4,0)</f>
        <v xml:space="preserve">Certificado de Vigencia de Persona Jurídica Sin Fines de Lucro, Folio N° 500403451439, de 13 de agosto de 2021, del Servicio de Registro Civil e Identificación. </v>
      </c>
      <c r="I40" s="6" t="str">
        <f>VLOOKUP(C40,'AUD NOV'!B:T,5,0)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40" s="6" t="str">
        <f>VLOOKUP(C40,'AUD NOV'!B:T,6,0)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40" s="6" t="str">
        <f>VLOOKUP(C40,'AUD NOV'!B:T,7,0)</f>
        <v>Se elegirá cada dos años.</v>
      </c>
      <c r="L40" s="6" t="str">
        <f>VLOOKUP(C40,'AUD NOV'!B:T,8,0)</f>
        <v>Del 10 de agosto de 2020 al 10 de agosto 2022.</v>
      </c>
      <c r="M40" s="6" t="str">
        <f>VLOOKUP(C40,'AUD NOV'!B:T,9,0)</f>
        <v xml:space="preserve">Presidente: 
Alex Saul Moenen-Locoz Medina, 
Directora Ejecutiva: 
Ingrid Eliana Prambs Klocker,
</v>
      </c>
      <c r="N40" s="6" t="str">
        <f>VLOOKUP(C40,'AUD NOV'!B:T,10,0)</f>
        <v xml:space="preserve">Avenida Pedro de Valdivia Nº 0335, comuna de Villarrica, Novena Región.
</v>
      </c>
      <c r="O40" s="6" t="str">
        <f>VLOOKUP(C40,'AUD NOV'!B:T,11,0)</f>
        <v>IX</v>
      </c>
      <c r="P40" s="6" t="str">
        <f>VLOOKUP(C40,'AUD NOV'!B:T,12,0)</f>
        <v xml:space="preserve"> Villarrica</v>
      </c>
      <c r="Q40" s="6" t="str">
        <f>VLOOKUP(C40,'AUD NOV'!B:T,13,0)</f>
        <v>452598188
Celular:
Ingrid Prambs: 994302213
Alex Moenen-Locoz: 996438541
Mauricio Gaete: 98570334
Carlos Romero: 985315447
Rodrigo Sandoval:989213536
Marixa Ortega:962270453
David Bascur:96653805
Heraldo Mora: 968236913</v>
      </c>
      <c r="R40" s="6" t="str">
        <f>VLOOKUP(C40,'AUD NOV'!B:T,14,0)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40" s="6">
        <f>VLOOKUP(C40,'AUD NOV'!B:T,15,0)</f>
        <v>0</v>
      </c>
      <c r="T40" s="6" t="str">
        <f>VLOOKUP(C40,'AUD NOV'!B:T,16,0)</f>
        <v>93401: Institución de Asistencia Social</v>
      </c>
      <c r="U40" s="6" t="str">
        <f>VLOOKUP(C40,'AUD NOV'!B:T,17,0)</f>
        <v>Certificado de antecedentes financieros del año 2021, aprobados por el Subdepartamento de Supervisión Financiera Nacional.</v>
      </c>
      <c r="V40" s="7">
        <f>VLOOKUP(C40,'AUD NOV'!B:T,18,0)</f>
        <v>37970</v>
      </c>
      <c r="W40" s="8">
        <f>VLOOKUP(C40,'AUD NOV'!B:T,19,0)</f>
        <v>6971</v>
      </c>
      <c r="X40" s="9"/>
      <c r="Y40" s="9">
        <v>10938090</v>
      </c>
      <c r="Z40" s="7">
        <v>44895</v>
      </c>
      <c r="AA40" s="6" t="s">
        <v>6271</v>
      </c>
      <c r="AB40" s="6" t="s">
        <v>6272</v>
      </c>
      <c r="AC40" s="6" t="s">
        <v>6312</v>
      </c>
    </row>
    <row r="41" spans="2:29" x14ac:dyDescent="0.2">
      <c r="B41" s="33" t="s">
        <v>6418</v>
      </c>
      <c r="C41" s="33">
        <v>735534009</v>
      </c>
      <c r="D41" s="6">
        <v>1090505</v>
      </c>
      <c r="E41" s="33">
        <v>9</v>
      </c>
      <c r="F41" s="6" t="str">
        <f>VLOOKUP(C41,'AUD NOV'!B:T,2,0)</f>
        <v>Corporación de Derecho Privado.</v>
      </c>
      <c r="G41" s="6" t="str">
        <f>VLOOKUP(C41,'AUD NOV'!B:T,3,0)</f>
        <v>Otorgada por Decreto Supremo Nº 586, de fecha 05 de junio  de 1996, del Ministerio de Justicia.</v>
      </c>
      <c r="H41" s="6" t="str">
        <f>VLOOKUP(C41,'AUD NOV'!B:T,4,0)</f>
        <v xml:space="preserve">Certificado de Vigencia de Persona Jurídica Sin Fines de Lucro, Folio N° 500403451439, de 13 de agosto de 2021, del Servicio de Registro Civil e Identificación. </v>
      </c>
      <c r="I41" s="6" t="str">
        <f>VLOOKUP(C41,'AUD NOV'!B:T,5,0)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41" s="6" t="str">
        <f>VLOOKUP(C41,'AUD NOV'!B:T,6,0)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41" s="6" t="str">
        <f>VLOOKUP(C41,'AUD NOV'!B:T,7,0)</f>
        <v>Se elegirá cada dos años.</v>
      </c>
      <c r="L41" s="6" t="str">
        <f>VLOOKUP(C41,'AUD NOV'!B:T,8,0)</f>
        <v>Del 10 de agosto de 2020 al 10 de agosto 2022.</v>
      </c>
      <c r="M41" s="6" t="str">
        <f>VLOOKUP(C41,'AUD NOV'!B:T,9,0)</f>
        <v xml:space="preserve">Presidente: 
Alex Saul Moenen-Locoz Medina, 
Directora Ejecutiva: 
Ingrid Eliana Prambs Klocker,
</v>
      </c>
      <c r="N41" s="6" t="str">
        <f>VLOOKUP(C41,'AUD NOV'!B:T,10,0)</f>
        <v xml:space="preserve">Avenida Pedro de Valdivia Nº 0335, comuna de Villarrica, Novena Región.
</v>
      </c>
      <c r="O41" s="6" t="str">
        <f>VLOOKUP(C41,'AUD NOV'!B:T,11,0)</f>
        <v>IX</v>
      </c>
      <c r="P41" s="6" t="str">
        <f>VLOOKUP(C41,'AUD NOV'!B:T,12,0)</f>
        <v xml:space="preserve"> Villarrica</v>
      </c>
      <c r="Q41" s="6" t="str">
        <f>VLOOKUP(C41,'AUD NOV'!B:T,13,0)</f>
        <v>452598188
Celular:
Ingrid Prambs: 994302213
Alex Moenen-Locoz: 996438541
Mauricio Gaete: 98570334
Carlos Romero: 985315447
Rodrigo Sandoval:989213536
Marixa Ortega:962270453
David Bascur:96653805
Heraldo Mora: 968236913</v>
      </c>
      <c r="R41" s="6" t="str">
        <f>VLOOKUP(C41,'AUD NOV'!B:T,14,0)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41" s="6">
        <f>VLOOKUP(C41,'AUD NOV'!B:T,15,0)</f>
        <v>0</v>
      </c>
      <c r="T41" s="6" t="str">
        <f>VLOOKUP(C41,'AUD NOV'!B:T,16,0)</f>
        <v>93401: Institución de Asistencia Social</v>
      </c>
      <c r="U41" s="6" t="str">
        <f>VLOOKUP(C41,'AUD NOV'!B:T,17,0)</f>
        <v>Certificado de antecedentes financieros del año 2021, aprobados por el Subdepartamento de Supervisión Financiera Nacional.</v>
      </c>
      <c r="V41" s="7">
        <f>VLOOKUP(C41,'AUD NOV'!B:T,18,0)</f>
        <v>37970</v>
      </c>
      <c r="W41" s="8">
        <f>VLOOKUP(C41,'AUD NOV'!B:T,19,0)</f>
        <v>6971</v>
      </c>
      <c r="X41" s="9"/>
      <c r="Y41" s="9">
        <v>3119420</v>
      </c>
      <c r="Z41" s="7">
        <v>44895</v>
      </c>
      <c r="AA41" s="6" t="s">
        <v>6271</v>
      </c>
      <c r="AB41" s="6" t="s">
        <v>6272</v>
      </c>
      <c r="AC41" s="6" t="s">
        <v>6312</v>
      </c>
    </row>
    <row r="42" spans="2:29" x14ac:dyDescent="0.2">
      <c r="B42" s="33" t="s">
        <v>6418</v>
      </c>
      <c r="C42" s="33">
        <v>735534009</v>
      </c>
      <c r="D42" s="6">
        <v>1090646</v>
      </c>
      <c r="E42" s="33">
        <v>9</v>
      </c>
      <c r="F42" s="6" t="str">
        <f>VLOOKUP(C42,'AUD NOV'!B:T,2,0)</f>
        <v>Corporación de Derecho Privado.</v>
      </c>
      <c r="G42" s="6" t="str">
        <f>VLOOKUP(C42,'AUD NOV'!B:T,3,0)</f>
        <v>Otorgada por Decreto Supremo Nº 586, de fecha 05 de junio  de 1996, del Ministerio de Justicia.</v>
      </c>
      <c r="H42" s="6" t="str">
        <f>VLOOKUP(C42,'AUD NOV'!B:T,4,0)</f>
        <v xml:space="preserve">Certificado de Vigencia de Persona Jurídica Sin Fines de Lucro, Folio N° 500403451439, de 13 de agosto de 2021, del Servicio de Registro Civil e Identificación. </v>
      </c>
      <c r="I42" s="6" t="str">
        <f>VLOOKUP(C42,'AUD NOV'!B:T,5,0)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42" s="6" t="str">
        <f>VLOOKUP(C42,'AUD NOV'!B:T,6,0)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42" s="6" t="str">
        <f>VLOOKUP(C42,'AUD NOV'!B:T,7,0)</f>
        <v>Se elegirá cada dos años.</v>
      </c>
      <c r="L42" s="6" t="str">
        <f>VLOOKUP(C42,'AUD NOV'!B:T,8,0)</f>
        <v>Del 10 de agosto de 2020 al 10 de agosto 2022.</v>
      </c>
      <c r="M42" s="6" t="str">
        <f>VLOOKUP(C42,'AUD NOV'!B:T,9,0)</f>
        <v xml:space="preserve">Presidente: 
Alex Saul Moenen-Locoz Medina, 
Directora Ejecutiva: 
Ingrid Eliana Prambs Klocker,
</v>
      </c>
      <c r="N42" s="6" t="str">
        <f>VLOOKUP(C42,'AUD NOV'!B:T,10,0)</f>
        <v xml:space="preserve">Avenida Pedro de Valdivia Nº 0335, comuna de Villarrica, Novena Región.
</v>
      </c>
      <c r="O42" s="6" t="str">
        <f>VLOOKUP(C42,'AUD NOV'!B:T,11,0)</f>
        <v>IX</v>
      </c>
      <c r="P42" s="6" t="str">
        <f>VLOOKUP(C42,'AUD NOV'!B:T,12,0)</f>
        <v xml:space="preserve"> Villarrica</v>
      </c>
      <c r="Q42" s="6" t="str">
        <f>VLOOKUP(C42,'AUD NOV'!B:T,13,0)</f>
        <v>452598188
Celular:
Ingrid Prambs: 994302213
Alex Moenen-Locoz: 996438541
Mauricio Gaete: 98570334
Carlos Romero: 985315447
Rodrigo Sandoval:989213536
Marixa Ortega:962270453
David Bascur:96653805
Heraldo Mora: 968236913</v>
      </c>
      <c r="R42" s="6" t="str">
        <f>VLOOKUP(C42,'AUD NOV'!B:T,14,0)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42" s="6">
        <f>VLOOKUP(C42,'AUD NOV'!B:T,15,0)</f>
        <v>0</v>
      </c>
      <c r="T42" s="6" t="str">
        <f>VLOOKUP(C42,'AUD NOV'!B:T,16,0)</f>
        <v>93401: Institución de Asistencia Social</v>
      </c>
      <c r="U42" s="6" t="str">
        <f>VLOOKUP(C42,'AUD NOV'!B:T,17,0)</f>
        <v>Certificado de antecedentes financieros del año 2021, aprobados por el Subdepartamento de Supervisión Financiera Nacional.</v>
      </c>
      <c r="V42" s="7">
        <f>VLOOKUP(C42,'AUD NOV'!B:T,18,0)</f>
        <v>37970</v>
      </c>
      <c r="W42" s="8">
        <f>VLOOKUP(C42,'AUD NOV'!B:T,19,0)</f>
        <v>6971</v>
      </c>
      <c r="X42" s="9">
        <v>6623787</v>
      </c>
      <c r="Y42" s="9">
        <v>38072969</v>
      </c>
      <c r="Z42" s="7">
        <v>44895</v>
      </c>
      <c r="AA42" s="6" t="s">
        <v>6271</v>
      </c>
      <c r="AB42" s="6" t="s">
        <v>6272</v>
      </c>
      <c r="AC42" s="6" t="s">
        <v>6312</v>
      </c>
    </row>
    <row r="43" spans="2:29" x14ac:dyDescent="0.2">
      <c r="B43" s="33" t="s">
        <v>6418</v>
      </c>
      <c r="C43" s="33">
        <v>735534009</v>
      </c>
      <c r="D43" s="6">
        <v>1090647</v>
      </c>
      <c r="E43" s="33">
        <v>9</v>
      </c>
      <c r="F43" s="6" t="str">
        <f>VLOOKUP(C43,'AUD NOV'!B:T,2,0)</f>
        <v>Corporación de Derecho Privado.</v>
      </c>
      <c r="G43" s="6" t="str">
        <f>VLOOKUP(C43,'AUD NOV'!B:T,3,0)</f>
        <v>Otorgada por Decreto Supremo Nº 586, de fecha 05 de junio  de 1996, del Ministerio de Justicia.</v>
      </c>
      <c r="H43" s="6" t="str">
        <f>VLOOKUP(C43,'AUD NOV'!B:T,4,0)</f>
        <v xml:space="preserve">Certificado de Vigencia de Persona Jurídica Sin Fines de Lucro, Folio N° 500403451439, de 13 de agosto de 2021, del Servicio de Registro Civil e Identificación. </v>
      </c>
      <c r="I43" s="6" t="str">
        <f>VLOOKUP(C43,'AUD NOV'!B:T,5,0)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43" s="6" t="str">
        <f>VLOOKUP(C43,'AUD NOV'!B:T,6,0)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43" s="6" t="str">
        <f>VLOOKUP(C43,'AUD NOV'!B:T,7,0)</f>
        <v>Se elegirá cada dos años.</v>
      </c>
      <c r="L43" s="6" t="str">
        <f>VLOOKUP(C43,'AUD NOV'!B:T,8,0)</f>
        <v>Del 10 de agosto de 2020 al 10 de agosto 2022.</v>
      </c>
      <c r="M43" s="6" t="str">
        <f>VLOOKUP(C43,'AUD NOV'!B:T,9,0)</f>
        <v xml:space="preserve">Presidente: 
Alex Saul Moenen-Locoz Medina, 
Directora Ejecutiva: 
Ingrid Eliana Prambs Klocker,
</v>
      </c>
      <c r="N43" s="6" t="str">
        <f>VLOOKUP(C43,'AUD NOV'!B:T,10,0)</f>
        <v xml:space="preserve">Avenida Pedro de Valdivia Nº 0335, comuna de Villarrica, Novena Región.
</v>
      </c>
      <c r="O43" s="6" t="str">
        <f>VLOOKUP(C43,'AUD NOV'!B:T,11,0)</f>
        <v>IX</v>
      </c>
      <c r="P43" s="6" t="str">
        <f>VLOOKUP(C43,'AUD NOV'!B:T,12,0)</f>
        <v xml:space="preserve"> Villarrica</v>
      </c>
      <c r="Q43" s="6" t="str">
        <f>VLOOKUP(C43,'AUD NOV'!B:T,13,0)</f>
        <v>452598188
Celular:
Ingrid Prambs: 994302213
Alex Moenen-Locoz: 996438541
Mauricio Gaete: 98570334
Carlos Romero: 985315447
Rodrigo Sandoval:989213536
Marixa Ortega:962270453
David Bascur:96653805
Heraldo Mora: 968236913</v>
      </c>
      <c r="R43" s="6" t="str">
        <f>VLOOKUP(C43,'AUD NOV'!B:T,14,0)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43" s="6">
        <f>VLOOKUP(C43,'AUD NOV'!B:T,15,0)</f>
        <v>0</v>
      </c>
      <c r="T43" s="6" t="str">
        <f>VLOOKUP(C43,'AUD NOV'!B:T,16,0)</f>
        <v>93401: Institución de Asistencia Social</v>
      </c>
      <c r="U43" s="6" t="str">
        <f>VLOOKUP(C43,'AUD NOV'!B:T,17,0)</f>
        <v>Certificado de antecedentes financieros del año 2021, aprobados por el Subdepartamento de Supervisión Financiera Nacional.</v>
      </c>
      <c r="V43" s="7">
        <f>VLOOKUP(C43,'AUD NOV'!B:T,18,0)</f>
        <v>37970</v>
      </c>
      <c r="W43" s="8">
        <f>VLOOKUP(C43,'AUD NOV'!B:T,19,0)</f>
        <v>6971</v>
      </c>
      <c r="X43" s="9">
        <v>12420449</v>
      </c>
      <c r="Y43" s="9">
        <v>102683938</v>
      </c>
      <c r="Z43" s="7">
        <v>44895</v>
      </c>
      <c r="AA43" s="6" t="s">
        <v>6271</v>
      </c>
      <c r="AB43" s="6" t="s">
        <v>6272</v>
      </c>
      <c r="AC43" s="6" t="s">
        <v>179</v>
      </c>
    </row>
    <row r="44" spans="2:29" x14ac:dyDescent="0.2">
      <c r="B44" s="33" t="s">
        <v>6418</v>
      </c>
      <c r="C44" s="33">
        <v>735534009</v>
      </c>
      <c r="D44" s="6">
        <v>1090667</v>
      </c>
      <c r="E44" s="33">
        <v>9</v>
      </c>
      <c r="F44" s="6" t="str">
        <f>VLOOKUP(C44,'AUD NOV'!B:T,2,0)</f>
        <v>Corporación de Derecho Privado.</v>
      </c>
      <c r="G44" s="6" t="str">
        <f>VLOOKUP(C44,'AUD NOV'!B:T,3,0)</f>
        <v>Otorgada por Decreto Supremo Nº 586, de fecha 05 de junio  de 1996, del Ministerio de Justicia.</v>
      </c>
      <c r="H44" s="6" t="str">
        <f>VLOOKUP(C44,'AUD NOV'!B:T,4,0)</f>
        <v xml:space="preserve">Certificado de Vigencia de Persona Jurídica Sin Fines de Lucro, Folio N° 500403451439, de 13 de agosto de 2021, del Servicio de Registro Civil e Identificación. </v>
      </c>
      <c r="I44" s="6" t="str">
        <f>VLOOKUP(C44,'AUD NOV'!B:T,5,0)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44" s="6" t="str">
        <f>VLOOKUP(C44,'AUD NOV'!B:T,6,0)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44" s="6" t="str">
        <f>VLOOKUP(C44,'AUD NOV'!B:T,7,0)</f>
        <v>Se elegirá cada dos años.</v>
      </c>
      <c r="L44" s="6" t="str">
        <f>VLOOKUP(C44,'AUD NOV'!B:T,8,0)</f>
        <v>Del 10 de agosto de 2020 al 10 de agosto 2022.</v>
      </c>
      <c r="M44" s="6" t="str">
        <f>VLOOKUP(C44,'AUD NOV'!B:T,9,0)</f>
        <v xml:space="preserve">Presidente: 
Alex Saul Moenen-Locoz Medina, 
Directora Ejecutiva: 
Ingrid Eliana Prambs Klocker,
</v>
      </c>
      <c r="N44" s="6" t="str">
        <f>VLOOKUP(C44,'AUD NOV'!B:T,10,0)</f>
        <v xml:space="preserve">Avenida Pedro de Valdivia Nº 0335, comuna de Villarrica, Novena Región.
</v>
      </c>
      <c r="O44" s="6" t="str">
        <f>VLOOKUP(C44,'AUD NOV'!B:T,11,0)</f>
        <v>IX</v>
      </c>
      <c r="P44" s="6" t="str">
        <f>VLOOKUP(C44,'AUD NOV'!B:T,12,0)</f>
        <v xml:space="preserve"> Villarrica</v>
      </c>
      <c r="Q44" s="6" t="str">
        <f>VLOOKUP(C44,'AUD NOV'!B:T,13,0)</f>
        <v>452598188
Celular:
Ingrid Prambs: 994302213
Alex Moenen-Locoz: 996438541
Mauricio Gaete: 98570334
Carlos Romero: 985315447
Rodrigo Sandoval:989213536
Marixa Ortega:962270453
David Bascur:96653805
Heraldo Mora: 968236913</v>
      </c>
      <c r="R44" s="6" t="str">
        <f>VLOOKUP(C44,'AUD NOV'!B:T,14,0)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44" s="6">
        <f>VLOOKUP(C44,'AUD NOV'!B:T,15,0)</f>
        <v>0</v>
      </c>
      <c r="T44" s="6" t="str">
        <f>VLOOKUP(C44,'AUD NOV'!B:T,16,0)</f>
        <v>93401: Institución de Asistencia Social</v>
      </c>
      <c r="U44" s="6" t="str">
        <f>VLOOKUP(C44,'AUD NOV'!B:T,17,0)</f>
        <v>Certificado de antecedentes financieros del año 2021, aprobados por el Subdepartamento de Supervisión Financiera Nacional.</v>
      </c>
      <c r="V44" s="7">
        <f>VLOOKUP(C44,'AUD NOV'!B:T,18,0)</f>
        <v>37970</v>
      </c>
      <c r="W44" s="8">
        <f>VLOOKUP(C44,'AUD NOV'!B:T,19,0)</f>
        <v>6971</v>
      </c>
      <c r="X44" s="9">
        <v>611651</v>
      </c>
      <c r="Y44" s="9">
        <v>5443693</v>
      </c>
      <c r="Z44" s="7">
        <v>44895</v>
      </c>
      <c r="AA44" s="6" t="s">
        <v>6271</v>
      </c>
      <c r="AB44" s="6" t="s">
        <v>6272</v>
      </c>
      <c r="AC44" s="6" t="s">
        <v>6312</v>
      </c>
    </row>
    <row r="45" spans="2:29" x14ac:dyDescent="0.2">
      <c r="B45" s="33" t="s">
        <v>6418</v>
      </c>
      <c r="C45" s="33">
        <v>735534009</v>
      </c>
      <c r="D45" s="6">
        <v>1090668</v>
      </c>
      <c r="E45" s="33">
        <v>9</v>
      </c>
      <c r="F45" s="6" t="str">
        <f>VLOOKUP(C45,'AUD NOV'!B:T,2,0)</f>
        <v>Corporación de Derecho Privado.</v>
      </c>
      <c r="G45" s="6" t="str">
        <f>VLOOKUP(C45,'AUD NOV'!B:T,3,0)</f>
        <v>Otorgada por Decreto Supremo Nº 586, de fecha 05 de junio  de 1996, del Ministerio de Justicia.</v>
      </c>
      <c r="H45" s="6" t="str">
        <f>VLOOKUP(C45,'AUD NOV'!B:T,4,0)</f>
        <v xml:space="preserve">Certificado de Vigencia de Persona Jurídica Sin Fines de Lucro, Folio N° 500403451439, de 13 de agosto de 2021, del Servicio de Registro Civil e Identificación. </v>
      </c>
      <c r="I45" s="6" t="str">
        <f>VLOOKUP(C45,'AUD NOV'!B:T,5,0)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45" s="6" t="str">
        <f>VLOOKUP(C45,'AUD NOV'!B:T,6,0)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45" s="6" t="str">
        <f>VLOOKUP(C45,'AUD NOV'!B:T,7,0)</f>
        <v>Se elegirá cada dos años.</v>
      </c>
      <c r="L45" s="6" t="str">
        <f>VLOOKUP(C45,'AUD NOV'!B:T,8,0)</f>
        <v>Del 10 de agosto de 2020 al 10 de agosto 2022.</v>
      </c>
      <c r="M45" s="6" t="str">
        <f>VLOOKUP(C45,'AUD NOV'!B:T,9,0)</f>
        <v xml:space="preserve">Presidente: 
Alex Saul Moenen-Locoz Medina, 
Directora Ejecutiva: 
Ingrid Eliana Prambs Klocker,
</v>
      </c>
      <c r="N45" s="6" t="str">
        <f>VLOOKUP(C45,'AUD NOV'!B:T,10,0)</f>
        <v xml:space="preserve">Avenida Pedro de Valdivia Nº 0335, comuna de Villarrica, Novena Región.
</v>
      </c>
      <c r="O45" s="6" t="str">
        <f>VLOOKUP(C45,'AUD NOV'!B:T,11,0)</f>
        <v>IX</v>
      </c>
      <c r="P45" s="6" t="str">
        <f>VLOOKUP(C45,'AUD NOV'!B:T,12,0)</f>
        <v xml:space="preserve"> Villarrica</v>
      </c>
      <c r="Q45" s="6" t="str">
        <f>VLOOKUP(C45,'AUD NOV'!B:T,13,0)</f>
        <v>452598188
Celular:
Ingrid Prambs: 994302213
Alex Moenen-Locoz: 996438541
Mauricio Gaete: 98570334
Carlos Romero: 985315447
Rodrigo Sandoval:989213536
Marixa Ortega:962270453
David Bascur:96653805
Heraldo Mora: 968236913</v>
      </c>
      <c r="R45" s="6" t="str">
        <f>VLOOKUP(C45,'AUD NOV'!B:T,14,0)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45" s="6">
        <f>VLOOKUP(C45,'AUD NOV'!B:T,15,0)</f>
        <v>0</v>
      </c>
      <c r="T45" s="6" t="str">
        <f>VLOOKUP(C45,'AUD NOV'!B:T,16,0)</f>
        <v>93401: Institución de Asistencia Social</v>
      </c>
      <c r="U45" s="6" t="str">
        <f>VLOOKUP(C45,'AUD NOV'!B:T,17,0)</f>
        <v>Certificado de antecedentes financieros del año 2021, aprobados por el Subdepartamento de Supervisión Financiera Nacional.</v>
      </c>
      <c r="V45" s="7">
        <f>VLOOKUP(C45,'AUD NOV'!B:T,18,0)</f>
        <v>37970</v>
      </c>
      <c r="W45" s="8">
        <f>VLOOKUP(C45,'AUD NOV'!B:T,19,0)</f>
        <v>6971</v>
      </c>
      <c r="X45" s="9">
        <v>1512274</v>
      </c>
      <c r="Y45" s="9">
        <v>12657526</v>
      </c>
      <c r="Z45" s="7">
        <v>44895</v>
      </c>
      <c r="AA45" s="6" t="s">
        <v>6271</v>
      </c>
      <c r="AB45" s="6" t="s">
        <v>6272</v>
      </c>
      <c r="AC45" s="6" t="s">
        <v>6312</v>
      </c>
    </row>
    <row r="46" spans="2:29" x14ac:dyDescent="0.2">
      <c r="B46" s="33" t="s">
        <v>6406</v>
      </c>
      <c r="C46" s="33">
        <v>817951724</v>
      </c>
      <c r="D46" s="6">
        <v>1080706</v>
      </c>
      <c r="E46" s="33">
        <v>8</v>
      </c>
      <c r="F46" s="6" t="str">
        <f>VLOOKUP(C46,'AUD NOV'!B:T,2,0)</f>
        <v>Organización Religiosa.</v>
      </c>
      <c r="G46" s="6" t="str">
        <f>VLOOKUP(C46,'AUD NOV'!B:T,3,0)</f>
        <v>Erigida de acuerdo al Derecho Canónico, según consta en Certificado Nº722/2003, emitido por doña Sara Rodríguez Silva, Notario Eclesiástico del Obispado de Valparaíso, con fecha 17 de noviembre del 2003.</v>
      </c>
      <c r="H46" s="6" t="str">
        <f>VLOOKUP(C46,'AUD NOV'!B:T,4,0)</f>
        <v>Indefinida.</v>
      </c>
      <c r="I46" s="6" t="str">
        <f>VLOOKUP(C46,'AUD NOV'!B:T,5,0)</f>
        <v>Actividades Religiosas.</v>
      </c>
      <c r="J46" s="6" t="str">
        <f>VLOOKUP(C46,'AUD NOV'!B:T,6,0)</f>
        <v>no tiene</v>
      </c>
      <c r="K46" s="6">
        <f>VLOOKUP(C46,'AUD NOV'!B:T,7,0)</f>
        <v>0</v>
      </c>
      <c r="L46" s="6">
        <f>VLOOKUP(C46,'AUD NOV'!B:T,8,0)</f>
        <v>0</v>
      </c>
      <c r="M46" s="6" t="str">
        <f>VLOOKUP(C46,'AUD NOV'!B:T,9,0)</f>
        <v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v>
      </c>
      <c r="N46" s="6" t="str">
        <f>VLOOKUP(C46,'AUD NOV'!B:T,10,0)</f>
        <v xml:space="preserve">Barros Arana N° 162, Oficina 101, Concepción, Región del Biobío. 
</v>
      </c>
      <c r="O46" s="6" t="str">
        <f>VLOOKUP(C46,'AUD NOV'!B:T,11,0)</f>
        <v>VIII</v>
      </c>
      <c r="P46" s="6" t="str">
        <f>VLOOKUP(C46,'AUD NOV'!B:T,12,0)</f>
        <v>Concepción</v>
      </c>
      <c r="Q46" s="6" t="str">
        <f>VLOOKUP(C46,'AUD NOV'!B:T,13,0)</f>
        <v>Teléfonos: 412767056
Celular: +56974305923      Celular Esteban de Jesús González Yepes: +56963411072</v>
      </c>
      <c r="R46" s="6" t="str">
        <f>VLOOKUP(C46,'AUD NOV'!B:T,14,0)</f>
        <v xml:space="preserve">Correos electrónicos: eduardo.gut@gmail.com
                                        paula.quilodran@programasamigo.cl                        admin.centralizada@programasamigo.cl
estebangy1987@amigonianosj.org
</v>
      </c>
      <c r="S46" s="6">
        <f>VLOOKUP(C46,'AUD NOV'!B:T,15,0)</f>
        <v>0</v>
      </c>
      <c r="T46" s="6" t="str">
        <f>VLOOKUP(C46,'AUD NOV'!B:T,16,0)</f>
        <v>93910: Organizaciones Religiosas.</v>
      </c>
      <c r="U46" s="6" t="str">
        <f>VLOOKUP(C46,'AUD NOV'!B:T,17,0)</f>
        <v xml:space="preserve">Certificado de antecedentes financieros, correspondientes al año 2020, aprobados por el Subdepartamento de Supervisión Financiera Nacional. </v>
      </c>
      <c r="V46" s="7">
        <f>VLOOKUP(C46,'AUD NOV'!B:T,18,0)</f>
        <v>37970</v>
      </c>
      <c r="W46" s="8">
        <f>VLOOKUP(C46,'AUD NOV'!B:T,19,0)</f>
        <v>1750</v>
      </c>
      <c r="X46" s="9">
        <v>-1541897</v>
      </c>
      <c r="Y46" s="9">
        <v>1319871</v>
      </c>
      <c r="Z46" s="7">
        <v>44895</v>
      </c>
      <c r="AA46" s="6" t="s">
        <v>6271</v>
      </c>
      <c r="AB46" s="6" t="s">
        <v>6272</v>
      </c>
      <c r="AC46" s="6" t="s">
        <v>148</v>
      </c>
    </row>
    <row r="47" spans="2:29" x14ac:dyDescent="0.2">
      <c r="B47" s="33" t="s">
        <v>6406</v>
      </c>
      <c r="C47" s="33">
        <v>817951724</v>
      </c>
      <c r="D47" s="6">
        <v>1080940</v>
      </c>
      <c r="E47" s="33">
        <v>8</v>
      </c>
      <c r="F47" s="6" t="str">
        <f>VLOOKUP(C47,'AUD NOV'!B:T,2,0)</f>
        <v>Organización Religiosa.</v>
      </c>
      <c r="G47" s="6" t="str">
        <f>VLOOKUP(C47,'AUD NOV'!B:T,3,0)</f>
        <v>Erigida de acuerdo al Derecho Canónico, según consta en Certificado Nº722/2003, emitido por doña Sara Rodríguez Silva, Notario Eclesiástico del Obispado de Valparaíso, con fecha 17 de noviembre del 2003.</v>
      </c>
      <c r="H47" s="6" t="str">
        <f>VLOOKUP(C47,'AUD NOV'!B:T,4,0)</f>
        <v>Indefinida.</v>
      </c>
      <c r="I47" s="6" t="str">
        <f>VLOOKUP(C47,'AUD NOV'!B:T,5,0)</f>
        <v>Actividades Religiosas.</v>
      </c>
      <c r="J47" s="6" t="str">
        <f>VLOOKUP(C47,'AUD NOV'!B:T,6,0)</f>
        <v>no tiene</v>
      </c>
      <c r="K47" s="6">
        <f>VLOOKUP(C47,'AUD NOV'!B:T,7,0)</f>
        <v>0</v>
      </c>
      <c r="L47" s="6">
        <f>VLOOKUP(C47,'AUD NOV'!B:T,8,0)</f>
        <v>0</v>
      </c>
      <c r="M47" s="6" t="str">
        <f>VLOOKUP(C47,'AUD NOV'!B:T,9,0)</f>
        <v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v>
      </c>
      <c r="N47" s="6" t="str">
        <f>VLOOKUP(C47,'AUD NOV'!B:T,10,0)</f>
        <v xml:space="preserve">Barros Arana N° 162, Oficina 101, Concepción, Región del Biobío. 
</v>
      </c>
      <c r="O47" s="6" t="str">
        <f>VLOOKUP(C47,'AUD NOV'!B:T,11,0)</f>
        <v>VIII</v>
      </c>
      <c r="P47" s="6" t="str">
        <f>VLOOKUP(C47,'AUD NOV'!B:T,12,0)</f>
        <v>Concepción</v>
      </c>
      <c r="Q47" s="6" t="str">
        <f>VLOOKUP(C47,'AUD NOV'!B:T,13,0)</f>
        <v>Teléfonos: 412767056
Celular: +56974305923      Celular Esteban de Jesús González Yepes: +56963411072</v>
      </c>
      <c r="R47" s="6" t="str">
        <f>VLOOKUP(C47,'AUD NOV'!B:T,14,0)</f>
        <v xml:space="preserve">Correos electrónicos: eduardo.gut@gmail.com
                                        paula.quilodran@programasamigo.cl                        admin.centralizada@programasamigo.cl
estebangy1987@amigonianosj.org
</v>
      </c>
      <c r="S47" s="6">
        <f>VLOOKUP(C47,'AUD NOV'!B:T,15,0)</f>
        <v>0</v>
      </c>
      <c r="T47" s="6" t="str">
        <f>VLOOKUP(C47,'AUD NOV'!B:T,16,0)</f>
        <v>93910: Organizaciones Religiosas.</v>
      </c>
      <c r="U47" s="6" t="str">
        <f>VLOOKUP(C47,'AUD NOV'!B:T,17,0)</f>
        <v xml:space="preserve">Certificado de antecedentes financieros, correspondientes al año 2020, aprobados por el Subdepartamento de Supervisión Financiera Nacional. </v>
      </c>
      <c r="V47" s="7">
        <f>VLOOKUP(C47,'AUD NOV'!B:T,18,0)</f>
        <v>37970</v>
      </c>
      <c r="W47" s="8">
        <f>VLOOKUP(C47,'AUD NOV'!B:T,19,0)</f>
        <v>1750</v>
      </c>
      <c r="X47" s="9">
        <v>-632477</v>
      </c>
      <c r="Y47" s="9">
        <v>285000</v>
      </c>
      <c r="Z47" s="7">
        <v>44895</v>
      </c>
      <c r="AA47" s="6" t="s">
        <v>6271</v>
      </c>
      <c r="AB47" s="6" t="s">
        <v>6272</v>
      </c>
      <c r="AC47" s="6" t="s">
        <v>148</v>
      </c>
    </row>
    <row r="48" spans="2:29" x14ac:dyDescent="0.2">
      <c r="B48" s="33" t="s">
        <v>6408</v>
      </c>
      <c r="C48" s="33">
        <v>719400000</v>
      </c>
      <c r="D48" s="6">
        <v>1060306</v>
      </c>
      <c r="E48" s="33">
        <v>6</v>
      </c>
      <c r="F48" s="6" t="str">
        <f>VLOOKUP(C48,'AUD NOV'!B:T,2,0)</f>
        <v>Corporación de Derecho Privado.</v>
      </c>
      <c r="G48" s="6" t="str">
        <f>VLOOKUP(C48,'AUD NOV'!B:T,3,0)</f>
        <v>Otorgada por Decreto Supremo Nº 528, de fecha 16 de mayo de 1991, del Ministerio de Justicia, publicado en el Diario Oficial el día 19 de noviembre de 1991.</v>
      </c>
      <c r="H48" s="6" t="str">
        <f>VLOOKUP(C48,'AUD NOV'!B:T,4,0)</f>
        <v>Certificado de vigencia Folio Nº 500451608691, de fecha 30 de mayo de 2022, emitido por el Servicio de Registro Civil e Identificación.</v>
      </c>
      <c r="I48" s="6" t="str">
        <f>VLOOKUP(C48,'AUD NOV'!B:T,5,0)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8" s="6" t="str">
        <f>VLOOKUP(C48,'AUD NOV'!B:T,6,0)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8" s="6" t="str">
        <f>VLOOKUP(C48,'AUD NOV'!B:T,7,0)</f>
        <v>Tres años.</v>
      </c>
      <c r="L48" s="6" t="str">
        <f>VLOOKUP(C48,'AUD NOV'!B:T,8,0)</f>
        <v xml:space="preserve">De 13 de junio de 2019 al 13 de junio de 2022. 
</v>
      </c>
      <c r="M48" s="6" t="str">
        <f>VLOOKUP(C48,'AUD NOV'!B:T,9,0)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8" s="6" t="str">
        <f>VLOOKUP(C48,'AUD NOV'!B:T,10,0)</f>
        <v xml:space="preserve">Santa Isabel Nº 345, Santiago, Región Metropolitana. 
</v>
      </c>
      <c r="O48" s="6" t="str">
        <f>VLOOKUP(C48,'AUD NOV'!B:T,11,0)</f>
        <v>XIII</v>
      </c>
      <c r="P48" s="6" t="str">
        <f>VLOOKUP(C48,'AUD NOV'!B:T,12,0)</f>
        <v>Santiago</v>
      </c>
      <c r="Q48" s="6" t="str">
        <f>VLOOKUP(C48,'AUD NOV'!B:T,13,0)</f>
        <v>2228893- 2225181     Jaime Enrique Vilches González: 992386370- oficina: 226346252</v>
      </c>
      <c r="R48" s="6" t="str">
        <f>VLOOKUP(C48,'AUD NOV'!B:T,14,0)</f>
        <v xml:space="preserve">corporacion.central@gmail.com
vilches.jaime@gmail.com
</v>
      </c>
      <c r="S48" s="6">
        <f>VLOOKUP(C48,'AUD NOV'!B:T,15,0)</f>
        <v>0</v>
      </c>
      <c r="T48" s="6" t="str">
        <f>VLOOKUP(C48,'AUD NOV'!B:T,16,0)</f>
        <v>93401: Institución de Asistencia Social</v>
      </c>
      <c r="U48" s="6" t="str">
        <f>VLOOKUP(C48,'AUD NOV'!B:T,17,0)</f>
        <v xml:space="preserve">Se acompaña certificado de antecedentes financieros, correspondiente al año 2021 aprobados por el Sub Departamento de Supervisión Financiera Nacional. </v>
      </c>
      <c r="V48" s="7">
        <f>VLOOKUP(C48,'AUD NOV'!B:T,18,0)</f>
        <v>37970</v>
      </c>
      <c r="W48" s="8">
        <f>VLOOKUP(C48,'AUD NOV'!B:T,19,0)</f>
        <v>3842</v>
      </c>
      <c r="X48" s="9"/>
      <c r="Y48" s="9">
        <v>218064</v>
      </c>
      <c r="Z48" s="7">
        <v>44895</v>
      </c>
      <c r="AA48" s="6" t="s">
        <v>6271</v>
      </c>
      <c r="AB48" s="6" t="s">
        <v>6272</v>
      </c>
      <c r="AC48" s="6" t="s">
        <v>6298</v>
      </c>
    </row>
    <row r="49" spans="2:29" x14ac:dyDescent="0.2">
      <c r="B49" s="33" t="s">
        <v>6408</v>
      </c>
      <c r="C49" s="33">
        <v>719400000</v>
      </c>
      <c r="D49" s="6">
        <v>1060311</v>
      </c>
      <c r="E49" s="33">
        <v>6</v>
      </c>
      <c r="F49" s="6" t="str">
        <f>VLOOKUP(C49,'AUD NOV'!B:T,2,0)</f>
        <v>Corporación de Derecho Privado.</v>
      </c>
      <c r="G49" s="6" t="str">
        <f>VLOOKUP(C49,'AUD NOV'!B:T,3,0)</f>
        <v>Otorgada por Decreto Supremo Nº 528, de fecha 16 de mayo de 1991, del Ministerio de Justicia, publicado en el Diario Oficial el día 19 de noviembre de 1991.</v>
      </c>
      <c r="H49" s="6" t="str">
        <f>VLOOKUP(C49,'AUD NOV'!B:T,4,0)</f>
        <v>Certificado de vigencia Folio Nº 500451608691, de fecha 30 de mayo de 2022, emitido por el Servicio de Registro Civil e Identificación.</v>
      </c>
      <c r="I49" s="6" t="str">
        <f>VLOOKUP(C49,'AUD NOV'!B:T,5,0)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9" s="6" t="str">
        <f>VLOOKUP(C49,'AUD NOV'!B:T,6,0)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9" s="6" t="str">
        <f>VLOOKUP(C49,'AUD NOV'!B:T,7,0)</f>
        <v>Tres años.</v>
      </c>
      <c r="L49" s="6" t="str">
        <f>VLOOKUP(C49,'AUD NOV'!B:T,8,0)</f>
        <v xml:space="preserve">De 13 de junio de 2019 al 13 de junio de 2022. 
</v>
      </c>
      <c r="M49" s="6" t="str">
        <f>VLOOKUP(C49,'AUD NOV'!B:T,9,0)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9" s="6" t="str">
        <f>VLOOKUP(C49,'AUD NOV'!B:T,10,0)</f>
        <v xml:space="preserve">Santa Isabel Nº 345, Santiago, Región Metropolitana. 
</v>
      </c>
      <c r="O49" s="6" t="str">
        <f>VLOOKUP(C49,'AUD NOV'!B:T,11,0)</f>
        <v>XIII</v>
      </c>
      <c r="P49" s="6" t="str">
        <f>VLOOKUP(C49,'AUD NOV'!B:T,12,0)</f>
        <v>Santiago</v>
      </c>
      <c r="Q49" s="6" t="str">
        <f>VLOOKUP(C49,'AUD NOV'!B:T,13,0)</f>
        <v>2228893- 2225181     Jaime Enrique Vilches González: 992386370- oficina: 226346252</v>
      </c>
      <c r="R49" s="6" t="str">
        <f>VLOOKUP(C49,'AUD NOV'!B:T,14,0)</f>
        <v xml:space="preserve">corporacion.central@gmail.com
vilches.jaime@gmail.com
</v>
      </c>
      <c r="S49" s="6">
        <f>VLOOKUP(C49,'AUD NOV'!B:T,15,0)</f>
        <v>0</v>
      </c>
      <c r="T49" s="6" t="str">
        <f>VLOOKUP(C49,'AUD NOV'!B:T,16,0)</f>
        <v>93401: Institución de Asistencia Social</v>
      </c>
      <c r="U49" s="6" t="str">
        <f>VLOOKUP(C49,'AUD NOV'!B:T,17,0)</f>
        <v xml:space="preserve">Se acompaña certificado de antecedentes financieros, correspondiente al año 2021 aprobados por el Sub Departamento de Supervisión Financiera Nacional. </v>
      </c>
      <c r="V49" s="7">
        <f>VLOOKUP(C49,'AUD NOV'!B:T,18,0)</f>
        <v>37970</v>
      </c>
      <c r="W49" s="8">
        <f>VLOOKUP(C49,'AUD NOV'!B:T,19,0)</f>
        <v>3842</v>
      </c>
      <c r="X49" s="9"/>
      <c r="Y49" s="9">
        <v>5758553</v>
      </c>
      <c r="Z49" s="7">
        <v>44895</v>
      </c>
      <c r="AA49" s="6" t="s">
        <v>6271</v>
      </c>
      <c r="AB49" s="6" t="s">
        <v>6272</v>
      </c>
      <c r="AC49" s="6" t="s">
        <v>6298</v>
      </c>
    </row>
    <row r="50" spans="2:29" x14ac:dyDescent="0.2">
      <c r="B50" s="33" t="s">
        <v>6408</v>
      </c>
      <c r="C50" s="33">
        <v>719400000</v>
      </c>
      <c r="D50" s="6">
        <v>1060377</v>
      </c>
      <c r="E50" s="33">
        <v>6</v>
      </c>
      <c r="F50" s="6" t="str">
        <f>VLOOKUP(C50,'AUD NOV'!B:T,2,0)</f>
        <v>Corporación de Derecho Privado.</v>
      </c>
      <c r="G50" s="6" t="str">
        <f>VLOOKUP(C50,'AUD NOV'!B:T,3,0)</f>
        <v>Otorgada por Decreto Supremo Nº 528, de fecha 16 de mayo de 1991, del Ministerio de Justicia, publicado en el Diario Oficial el día 19 de noviembre de 1991.</v>
      </c>
      <c r="H50" s="6" t="str">
        <f>VLOOKUP(C50,'AUD NOV'!B:T,4,0)</f>
        <v>Certificado de vigencia Folio Nº 500451608691, de fecha 30 de mayo de 2022, emitido por el Servicio de Registro Civil e Identificación.</v>
      </c>
      <c r="I50" s="6" t="str">
        <f>VLOOKUP(C50,'AUD NOV'!B:T,5,0)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0" s="6" t="str">
        <f>VLOOKUP(C50,'AUD NOV'!B:T,6,0)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0" s="6" t="str">
        <f>VLOOKUP(C50,'AUD NOV'!B:T,7,0)</f>
        <v>Tres años.</v>
      </c>
      <c r="L50" s="6" t="str">
        <f>VLOOKUP(C50,'AUD NOV'!B:T,8,0)</f>
        <v xml:space="preserve">De 13 de junio de 2019 al 13 de junio de 2022. 
</v>
      </c>
      <c r="M50" s="6" t="str">
        <f>VLOOKUP(C50,'AUD NOV'!B:T,9,0)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0" s="6" t="str">
        <f>VLOOKUP(C50,'AUD NOV'!B:T,10,0)</f>
        <v xml:space="preserve">Santa Isabel Nº 345, Santiago, Región Metropolitana. 
</v>
      </c>
      <c r="O50" s="6" t="str">
        <f>VLOOKUP(C50,'AUD NOV'!B:T,11,0)</f>
        <v>XIII</v>
      </c>
      <c r="P50" s="6" t="str">
        <f>VLOOKUP(C50,'AUD NOV'!B:T,12,0)</f>
        <v>Santiago</v>
      </c>
      <c r="Q50" s="6" t="str">
        <f>VLOOKUP(C50,'AUD NOV'!B:T,13,0)</f>
        <v>2228893- 2225181     Jaime Enrique Vilches González: 992386370- oficina: 226346252</v>
      </c>
      <c r="R50" s="6" t="str">
        <f>VLOOKUP(C50,'AUD NOV'!B:T,14,0)</f>
        <v xml:space="preserve">corporacion.central@gmail.com
vilches.jaime@gmail.com
</v>
      </c>
      <c r="S50" s="6">
        <f>VLOOKUP(C50,'AUD NOV'!B:T,15,0)</f>
        <v>0</v>
      </c>
      <c r="T50" s="6" t="str">
        <f>VLOOKUP(C50,'AUD NOV'!B:T,16,0)</f>
        <v>93401: Institución de Asistencia Social</v>
      </c>
      <c r="U50" s="6" t="str">
        <f>VLOOKUP(C50,'AUD NOV'!B:T,17,0)</f>
        <v xml:space="preserve">Se acompaña certificado de antecedentes financieros, correspondiente al año 2021 aprobados por el Sub Departamento de Supervisión Financiera Nacional. </v>
      </c>
      <c r="V50" s="7">
        <f>VLOOKUP(C50,'AUD NOV'!B:T,18,0)</f>
        <v>37970</v>
      </c>
      <c r="W50" s="8">
        <f>VLOOKUP(C50,'AUD NOV'!B:T,19,0)</f>
        <v>3842</v>
      </c>
      <c r="X50" s="9"/>
      <c r="Y50" s="9">
        <v>75946464</v>
      </c>
      <c r="Z50" s="7">
        <v>44895</v>
      </c>
      <c r="AA50" s="6" t="s">
        <v>6271</v>
      </c>
      <c r="AB50" s="6" t="s">
        <v>6272</v>
      </c>
      <c r="AC50" s="6" t="s">
        <v>6298</v>
      </c>
    </row>
    <row r="51" spans="2:29" x14ac:dyDescent="0.2">
      <c r="B51" s="33" t="s">
        <v>6408</v>
      </c>
      <c r="C51" s="33">
        <v>719400000</v>
      </c>
      <c r="D51" s="6">
        <v>1060432</v>
      </c>
      <c r="E51" s="33">
        <v>6</v>
      </c>
      <c r="F51" s="6" t="str">
        <f>VLOOKUP(C51,'AUD NOV'!B:T,2,0)</f>
        <v>Corporación de Derecho Privado.</v>
      </c>
      <c r="G51" s="6" t="str">
        <f>VLOOKUP(C51,'AUD NOV'!B:T,3,0)</f>
        <v>Otorgada por Decreto Supremo Nº 528, de fecha 16 de mayo de 1991, del Ministerio de Justicia, publicado en el Diario Oficial el día 19 de noviembre de 1991.</v>
      </c>
      <c r="H51" s="6" t="str">
        <f>VLOOKUP(C51,'AUD NOV'!B:T,4,0)</f>
        <v>Certificado de vigencia Folio Nº 500451608691, de fecha 30 de mayo de 2022, emitido por el Servicio de Registro Civil e Identificación.</v>
      </c>
      <c r="I51" s="6" t="str">
        <f>VLOOKUP(C51,'AUD NOV'!B:T,5,0)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1" s="6" t="str">
        <f>VLOOKUP(C51,'AUD NOV'!B:T,6,0)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1" s="6" t="str">
        <f>VLOOKUP(C51,'AUD NOV'!B:T,7,0)</f>
        <v>Tres años.</v>
      </c>
      <c r="L51" s="6" t="str">
        <f>VLOOKUP(C51,'AUD NOV'!B:T,8,0)</f>
        <v xml:space="preserve">De 13 de junio de 2019 al 13 de junio de 2022. 
</v>
      </c>
      <c r="M51" s="6" t="str">
        <f>VLOOKUP(C51,'AUD NOV'!B:T,9,0)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1" s="6" t="str">
        <f>VLOOKUP(C51,'AUD NOV'!B:T,10,0)</f>
        <v xml:space="preserve">Santa Isabel Nº 345, Santiago, Región Metropolitana. 
</v>
      </c>
      <c r="O51" s="6" t="str">
        <f>VLOOKUP(C51,'AUD NOV'!B:T,11,0)</f>
        <v>XIII</v>
      </c>
      <c r="P51" s="6" t="str">
        <f>VLOOKUP(C51,'AUD NOV'!B:T,12,0)</f>
        <v>Santiago</v>
      </c>
      <c r="Q51" s="6" t="str">
        <f>VLOOKUP(C51,'AUD NOV'!B:T,13,0)</f>
        <v>2228893- 2225181     Jaime Enrique Vilches González: 992386370- oficina: 226346252</v>
      </c>
      <c r="R51" s="6" t="str">
        <f>VLOOKUP(C51,'AUD NOV'!B:T,14,0)</f>
        <v xml:space="preserve">corporacion.central@gmail.com
vilches.jaime@gmail.com
</v>
      </c>
      <c r="S51" s="6">
        <f>VLOOKUP(C51,'AUD NOV'!B:T,15,0)</f>
        <v>0</v>
      </c>
      <c r="T51" s="6" t="str">
        <f>VLOOKUP(C51,'AUD NOV'!B:T,16,0)</f>
        <v>93401: Institución de Asistencia Social</v>
      </c>
      <c r="U51" s="6" t="str">
        <f>VLOOKUP(C51,'AUD NOV'!B:T,17,0)</f>
        <v xml:space="preserve">Se acompaña certificado de antecedentes financieros, correspondiente al año 2021 aprobados por el Sub Departamento de Supervisión Financiera Nacional. </v>
      </c>
      <c r="V51" s="7">
        <f>VLOOKUP(C51,'AUD NOV'!B:T,18,0)</f>
        <v>37970</v>
      </c>
      <c r="W51" s="8">
        <f>VLOOKUP(C51,'AUD NOV'!B:T,19,0)</f>
        <v>3842</v>
      </c>
      <c r="X51" s="9">
        <v>17509184</v>
      </c>
      <c r="Y51" s="9">
        <v>38433472</v>
      </c>
      <c r="Z51" s="7">
        <v>44895</v>
      </c>
      <c r="AA51" s="6" t="s">
        <v>6271</v>
      </c>
      <c r="AB51" s="6" t="s">
        <v>6272</v>
      </c>
      <c r="AC51" s="6" t="s">
        <v>6298</v>
      </c>
    </row>
    <row r="52" spans="2:29" x14ac:dyDescent="0.2">
      <c r="B52" s="33" t="s">
        <v>6408</v>
      </c>
      <c r="C52" s="33">
        <v>719400000</v>
      </c>
      <c r="D52" s="6">
        <v>1131910</v>
      </c>
      <c r="E52" s="33">
        <v>13</v>
      </c>
      <c r="F52" s="6" t="str">
        <f>VLOOKUP(C52,'AUD NOV'!B:T,2,0)</f>
        <v>Corporación de Derecho Privado.</v>
      </c>
      <c r="G52" s="6" t="str">
        <f>VLOOKUP(C52,'AUD NOV'!B:T,3,0)</f>
        <v>Otorgada por Decreto Supremo Nº 528, de fecha 16 de mayo de 1991, del Ministerio de Justicia, publicado en el Diario Oficial el día 19 de noviembre de 1991.</v>
      </c>
      <c r="H52" s="6" t="str">
        <f>VLOOKUP(C52,'AUD NOV'!B:T,4,0)</f>
        <v>Certificado de vigencia Folio Nº 500451608691, de fecha 30 de mayo de 2022, emitido por el Servicio de Registro Civil e Identificación.</v>
      </c>
      <c r="I52" s="6" t="str">
        <f>VLOOKUP(C52,'AUD NOV'!B:T,5,0)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2" s="6" t="str">
        <f>VLOOKUP(C52,'AUD NOV'!B:T,6,0)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2" s="6" t="str">
        <f>VLOOKUP(C52,'AUD NOV'!B:T,7,0)</f>
        <v>Tres años.</v>
      </c>
      <c r="L52" s="6" t="str">
        <f>VLOOKUP(C52,'AUD NOV'!B:T,8,0)</f>
        <v xml:space="preserve">De 13 de junio de 2019 al 13 de junio de 2022. 
</v>
      </c>
      <c r="M52" s="6" t="str">
        <f>VLOOKUP(C52,'AUD NOV'!B:T,9,0)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2" s="6" t="str">
        <f>VLOOKUP(C52,'AUD NOV'!B:T,10,0)</f>
        <v xml:space="preserve">Santa Isabel Nº 345, Santiago, Región Metropolitana. 
</v>
      </c>
      <c r="O52" s="6" t="str">
        <f>VLOOKUP(C52,'AUD NOV'!B:T,11,0)</f>
        <v>XIII</v>
      </c>
      <c r="P52" s="6" t="str">
        <f>VLOOKUP(C52,'AUD NOV'!B:T,12,0)</f>
        <v>Santiago</v>
      </c>
      <c r="Q52" s="6" t="str">
        <f>VLOOKUP(C52,'AUD NOV'!B:T,13,0)</f>
        <v>2228893- 2225181     Jaime Enrique Vilches González: 992386370- oficina: 226346252</v>
      </c>
      <c r="R52" s="6" t="str">
        <f>VLOOKUP(C52,'AUD NOV'!B:T,14,0)</f>
        <v xml:space="preserve">corporacion.central@gmail.com
vilches.jaime@gmail.com
</v>
      </c>
      <c r="S52" s="6">
        <f>VLOOKUP(C52,'AUD NOV'!B:T,15,0)</f>
        <v>0</v>
      </c>
      <c r="T52" s="6" t="str">
        <f>VLOOKUP(C52,'AUD NOV'!B:T,16,0)</f>
        <v>93401: Institución de Asistencia Social</v>
      </c>
      <c r="U52" s="6" t="str">
        <f>VLOOKUP(C52,'AUD NOV'!B:T,17,0)</f>
        <v xml:space="preserve">Se acompaña certificado de antecedentes financieros, correspondiente al año 2021 aprobados por el Sub Departamento de Supervisión Financiera Nacional. </v>
      </c>
      <c r="V52" s="7">
        <f>VLOOKUP(C52,'AUD NOV'!B:T,18,0)</f>
        <v>37970</v>
      </c>
      <c r="W52" s="8">
        <f>VLOOKUP(C52,'AUD NOV'!B:T,19,0)</f>
        <v>3842</v>
      </c>
      <c r="X52" s="9"/>
      <c r="Y52" s="9">
        <v>7964880</v>
      </c>
      <c r="Z52" s="7">
        <v>44895</v>
      </c>
      <c r="AA52" s="6" t="s">
        <v>6271</v>
      </c>
      <c r="AB52" s="6" t="s">
        <v>6272</v>
      </c>
      <c r="AC52" s="6" t="s">
        <v>6310</v>
      </c>
    </row>
    <row r="53" spans="2:29" x14ac:dyDescent="0.2">
      <c r="B53" s="33" t="s">
        <v>6408</v>
      </c>
      <c r="C53" s="33">
        <v>719400000</v>
      </c>
      <c r="D53" s="6">
        <v>1131911</v>
      </c>
      <c r="E53" s="33">
        <v>13</v>
      </c>
      <c r="F53" s="6" t="str">
        <f>VLOOKUP(C53,'AUD NOV'!B:T,2,0)</f>
        <v>Corporación de Derecho Privado.</v>
      </c>
      <c r="G53" s="6" t="str">
        <f>VLOOKUP(C53,'AUD NOV'!B:T,3,0)</f>
        <v>Otorgada por Decreto Supremo Nº 528, de fecha 16 de mayo de 1991, del Ministerio de Justicia, publicado en el Diario Oficial el día 19 de noviembre de 1991.</v>
      </c>
      <c r="H53" s="6" t="str">
        <f>VLOOKUP(C53,'AUD NOV'!B:T,4,0)</f>
        <v>Certificado de vigencia Folio Nº 500451608691, de fecha 30 de mayo de 2022, emitido por el Servicio de Registro Civil e Identificación.</v>
      </c>
      <c r="I53" s="6" t="str">
        <f>VLOOKUP(C53,'AUD NOV'!B:T,5,0)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3" s="6" t="str">
        <f>VLOOKUP(C53,'AUD NOV'!B:T,6,0)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3" s="6" t="str">
        <f>VLOOKUP(C53,'AUD NOV'!B:T,7,0)</f>
        <v>Tres años.</v>
      </c>
      <c r="L53" s="6" t="str">
        <f>VLOOKUP(C53,'AUD NOV'!B:T,8,0)</f>
        <v xml:space="preserve">De 13 de junio de 2019 al 13 de junio de 2022. 
</v>
      </c>
      <c r="M53" s="6" t="str">
        <f>VLOOKUP(C53,'AUD NOV'!B:T,9,0)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3" s="6" t="str">
        <f>VLOOKUP(C53,'AUD NOV'!B:T,10,0)</f>
        <v xml:space="preserve">Santa Isabel Nº 345, Santiago, Región Metropolitana. 
</v>
      </c>
      <c r="O53" s="6" t="str">
        <f>VLOOKUP(C53,'AUD NOV'!B:T,11,0)</f>
        <v>XIII</v>
      </c>
      <c r="P53" s="6" t="str">
        <f>VLOOKUP(C53,'AUD NOV'!B:T,12,0)</f>
        <v>Santiago</v>
      </c>
      <c r="Q53" s="6" t="str">
        <f>VLOOKUP(C53,'AUD NOV'!B:T,13,0)</f>
        <v>2228893- 2225181     Jaime Enrique Vilches González: 992386370- oficina: 226346252</v>
      </c>
      <c r="R53" s="6" t="str">
        <f>VLOOKUP(C53,'AUD NOV'!B:T,14,0)</f>
        <v xml:space="preserve">corporacion.central@gmail.com
vilches.jaime@gmail.com
</v>
      </c>
      <c r="S53" s="6">
        <f>VLOOKUP(C53,'AUD NOV'!B:T,15,0)</f>
        <v>0</v>
      </c>
      <c r="T53" s="6" t="str">
        <f>VLOOKUP(C53,'AUD NOV'!B:T,16,0)</f>
        <v>93401: Institución de Asistencia Social</v>
      </c>
      <c r="U53" s="6" t="str">
        <f>VLOOKUP(C53,'AUD NOV'!B:T,17,0)</f>
        <v xml:space="preserve">Se acompaña certificado de antecedentes financieros, correspondiente al año 2021 aprobados por el Sub Departamento de Supervisión Financiera Nacional. </v>
      </c>
      <c r="V53" s="7">
        <f>VLOOKUP(C53,'AUD NOV'!B:T,18,0)</f>
        <v>37970</v>
      </c>
      <c r="W53" s="8">
        <f>VLOOKUP(C53,'AUD NOV'!B:T,19,0)</f>
        <v>3842</v>
      </c>
      <c r="X53" s="9"/>
      <c r="Y53" s="9">
        <v>996072</v>
      </c>
      <c r="Z53" s="7">
        <v>44895</v>
      </c>
      <c r="AA53" s="6" t="s">
        <v>6271</v>
      </c>
      <c r="AB53" s="6" t="s">
        <v>6272</v>
      </c>
      <c r="AC53" s="6" t="s">
        <v>6311</v>
      </c>
    </row>
    <row r="54" spans="2:29" x14ac:dyDescent="0.2">
      <c r="B54" s="33" t="s">
        <v>6408</v>
      </c>
      <c r="C54" s="33">
        <v>719400000</v>
      </c>
      <c r="D54" s="6">
        <v>1131939</v>
      </c>
      <c r="E54" s="33">
        <v>13</v>
      </c>
      <c r="F54" s="6" t="str">
        <f>VLOOKUP(C54,'AUD NOV'!B:T,2,0)</f>
        <v>Corporación de Derecho Privado.</v>
      </c>
      <c r="G54" s="6" t="str">
        <f>VLOOKUP(C54,'AUD NOV'!B:T,3,0)</f>
        <v>Otorgada por Decreto Supremo Nº 528, de fecha 16 de mayo de 1991, del Ministerio de Justicia, publicado en el Diario Oficial el día 19 de noviembre de 1991.</v>
      </c>
      <c r="H54" s="6" t="str">
        <f>VLOOKUP(C54,'AUD NOV'!B:T,4,0)</f>
        <v>Certificado de vigencia Folio Nº 500451608691, de fecha 30 de mayo de 2022, emitido por el Servicio de Registro Civil e Identificación.</v>
      </c>
      <c r="I54" s="6" t="str">
        <f>VLOOKUP(C54,'AUD NOV'!B:T,5,0)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4" s="6" t="str">
        <f>VLOOKUP(C54,'AUD NOV'!B:T,6,0)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4" s="6" t="str">
        <f>VLOOKUP(C54,'AUD NOV'!B:T,7,0)</f>
        <v>Tres años.</v>
      </c>
      <c r="L54" s="6" t="str">
        <f>VLOOKUP(C54,'AUD NOV'!B:T,8,0)</f>
        <v xml:space="preserve">De 13 de junio de 2019 al 13 de junio de 2022. 
</v>
      </c>
      <c r="M54" s="6" t="str">
        <f>VLOOKUP(C54,'AUD NOV'!B:T,9,0)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4" s="6" t="str">
        <f>VLOOKUP(C54,'AUD NOV'!B:T,10,0)</f>
        <v xml:space="preserve">Santa Isabel Nº 345, Santiago, Región Metropolitana. 
</v>
      </c>
      <c r="O54" s="6" t="str">
        <f>VLOOKUP(C54,'AUD NOV'!B:T,11,0)</f>
        <v>XIII</v>
      </c>
      <c r="P54" s="6" t="str">
        <f>VLOOKUP(C54,'AUD NOV'!B:T,12,0)</f>
        <v>Santiago</v>
      </c>
      <c r="Q54" s="6" t="str">
        <f>VLOOKUP(C54,'AUD NOV'!B:T,13,0)</f>
        <v>2228893- 2225181     Jaime Enrique Vilches González: 992386370- oficina: 226346252</v>
      </c>
      <c r="R54" s="6" t="str">
        <f>VLOOKUP(C54,'AUD NOV'!B:T,14,0)</f>
        <v xml:space="preserve">corporacion.central@gmail.com
vilches.jaime@gmail.com
</v>
      </c>
      <c r="S54" s="6">
        <f>VLOOKUP(C54,'AUD NOV'!B:T,15,0)</f>
        <v>0</v>
      </c>
      <c r="T54" s="6" t="str">
        <f>VLOOKUP(C54,'AUD NOV'!B:T,16,0)</f>
        <v>93401: Institución de Asistencia Social</v>
      </c>
      <c r="U54" s="6" t="str">
        <f>VLOOKUP(C54,'AUD NOV'!B:T,17,0)</f>
        <v xml:space="preserve">Se acompaña certificado de antecedentes financieros, correspondiente al año 2021 aprobados por el Sub Departamento de Supervisión Financiera Nacional. </v>
      </c>
      <c r="V54" s="7">
        <f>VLOOKUP(C54,'AUD NOV'!B:T,18,0)</f>
        <v>37970</v>
      </c>
      <c r="W54" s="8">
        <f>VLOOKUP(C54,'AUD NOV'!B:T,19,0)</f>
        <v>3842</v>
      </c>
      <c r="X54" s="9"/>
      <c r="Y54" s="9">
        <v>10467072</v>
      </c>
      <c r="Z54" s="7">
        <v>44895</v>
      </c>
      <c r="AA54" s="6" t="s">
        <v>6271</v>
      </c>
      <c r="AB54" s="6" t="s">
        <v>6272</v>
      </c>
      <c r="AC54" s="6" t="s">
        <v>5511</v>
      </c>
    </row>
    <row r="55" spans="2:29" x14ac:dyDescent="0.2">
      <c r="B55" s="33" t="s">
        <v>6408</v>
      </c>
      <c r="C55" s="33">
        <v>719400000</v>
      </c>
      <c r="D55" s="6">
        <v>1131940</v>
      </c>
      <c r="E55" s="33">
        <v>13</v>
      </c>
      <c r="F55" s="6" t="str">
        <f>VLOOKUP(C55,'AUD NOV'!B:T,2,0)</f>
        <v>Corporación de Derecho Privado.</v>
      </c>
      <c r="G55" s="6" t="str">
        <f>VLOOKUP(C55,'AUD NOV'!B:T,3,0)</f>
        <v>Otorgada por Decreto Supremo Nº 528, de fecha 16 de mayo de 1991, del Ministerio de Justicia, publicado en el Diario Oficial el día 19 de noviembre de 1991.</v>
      </c>
      <c r="H55" s="6" t="str">
        <f>VLOOKUP(C55,'AUD NOV'!B:T,4,0)</f>
        <v>Certificado de vigencia Folio Nº 500451608691, de fecha 30 de mayo de 2022, emitido por el Servicio de Registro Civil e Identificación.</v>
      </c>
      <c r="I55" s="6" t="str">
        <f>VLOOKUP(C55,'AUD NOV'!B:T,5,0)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5" s="6" t="str">
        <f>VLOOKUP(C55,'AUD NOV'!B:T,6,0)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5" s="6" t="str">
        <f>VLOOKUP(C55,'AUD NOV'!B:T,7,0)</f>
        <v>Tres años.</v>
      </c>
      <c r="L55" s="6" t="str">
        <f>VLOOKUP(C55,'AUD NOV'!B:T,8,0)</f>
        <v xml:space="preserve">De 13 de junio de 2019 al 13 de junio de 2022. 
</v>
      </c>
      <c r="M55" s="6" t="str">
        <f>VLOOKUP(C55,'AUD NOV'!B:T,9,0)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5" s="6" t="str">
        <f>VLOOKUP(C55,'AUD NOV'!B:T,10,0)</f>
        <v xml:space="preserve">Santa Isabel Nº 345, Santiago, Región Metropolitana. 
</v>
      </c>
      <c r="O55" s="6" t="str">
        <f>VLOOKUP(C55,'AUD NOV'!B:T,11,0)</f>
        <v>XIII</v>
      </c>
      <c r="P55" s="6" t="str">
        <f>VLOOKUP(C55,'AUD NOV'!B:T,12,0)</f>
        <v>Santiago</v>
      </c>
      <c r="Q55" s="6" t="str">
        <f>VLOOKUP(C55,'AUD NOV'!B:T,13,0)</f>
        <v>2228893- 2225181     Jaime Enrique Vilches González: 992386370- oficina: 226346252</v>
      </c>
      <c r="R55" s="6" t="str">
        <f>VLOOKUP(C55,'AUD NOV'!B:T,14,0)</f>
        <v xml:space="preserve">corporacion.central@gmail.com
vilches.jaime@gmail.com
</v>
      </c>
      <c r="S55" s="6">
        <f>VLOOKUP(C55,'AUD NOV'!B:T,15,0)</f>
        <v>0</v>
      </c>
      <c r="T55" s="6" t="str">
        <f>VLOOKUP(C55,'AUD NOV'!B:T,16,0)</f>
        <v>93401: Institución de Asistencia Social</v>
      </c>
      <c r="U55" s="6" t="str">
        <f>VLOOKUP(C55,'AUD NOV'!B:T,17,0)</f>
        <v xml:space="preserve">Se acompaña certificado de antecedentes financieros, correspondiente al año 2021 aprobados por el Sub Departamento de Supervisión Financiera Nacional. </v>
      </c>
      <c r="V55" s="7">
        <f>VLOOKUP(C55,'AUD NOV'!B:T,18,0)</f>
        <v>37970</v>
      </c>
      <c r="W55" s="8">
        <f>VLOOKUP(C55,'AUD NOV'!B:T,19,0)</f>
        <v>3842</v>
      </c>
      <c r="X55" s="9"/>
      <c r="Y55" s="9">
        <v>15918672</v>
      </c>
      <c r="Z55" s="7">
        <v>44895</v>
      </c>
      <c r="AA55" s="6" t="s">
        <v>6271</v>
      </c>
      <c r="AB55" s="6" t="s">
        <v>6272</v>
      </c>
      <c r="AC55" s="6" t="s">
        <v>6300</v>
      </c>
    </row>
    <row r="56" spans="2:29" x14ac:dyDescent="0.2">
      <c r="B56" s="33" t="s">
        <v>6408</v>
      </c>
      <c r="C56" s="33">
        <v>719400000</v>
      </c>
      <c r="D56" s="6">
        <v>1131941</v>
      </c>
      <c r="E56" s="33">
        <v>13</v>
      </c>
      <c r="F56" s="6" t="str">
        <f>VLOOKUP(C56,'AUD NOV'!B:T,2,0)</f>
        <v>Corporación de Derecho Privado.</v>
      </c>
      <c r="G56" s="6" t="str">
        <f>VLOOKUP(C56,'AUD NOV'!B:T,3,0)</f>
        <v>Otorgada por Decreto Supremo Nº 528, de fecha 16 de mayo de 1991, del Ministerio de Justicia, publicado en el Diario Oficial el día 19 de noviembre de 1991.</v>
      </c>
      <c r="H56" s="6" t="str">
        <f>VLOOKUP(C56,'AUD NOV'!B:T,4,0)</f>
        <v>Certificado de vigencia Folio Nº 500451608691, de fecha 30 de mayo de 2022, emitido por el Servicio de Registro Civil e Identificación.</v>
      </c>
      <c r="I56" s="6" t="str">
        <f>VLOOKUP(C56,'AUD NOV'!B:T,5,0)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6" s="6" t="str">
        <f>VLOOKUP(C56,'AUD NOV'!B:T,6,0)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6" s="6" t="str">
        <f>VLOOKUP(C56,'AUD NOV'!B:T,7,0)</f>
        <v>Tres años.</v>
      </c>
      <c r="L56" s="6" t="str">
        <f>VLOOKUP(C56,'AUD NOV'!B:T,8,0)</f>
        <v xml:space="preserve">De 13 de junio de 2019 al 13 de junio de 2022. 
</v>
      </c>
      <c r="M56" s="6" t="str">
        <f>VLOOKUP(C56,'AUD NOV'!B:T,9,0)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6" s="6" t="str">
        <f>VLOOKUP(C56,'AUD NOV'!B:T,10,0)</f>
        <v xml:space="preserve">Santa Isabel Nº 345, Santiago, Región Metropolitana. 
</v>
      </c>
      <c r="O56" s="6" t="str">
        <f>VLOOKUP(C56,'AUD NOV'!B:T,11,0)</f>
        <v>XIII</v>
      </c>
      <c r="P56" s="6" t="str">
        <f>VLOOKUP(C56,'AUD NOV'!B:T,12,0)</f>
        <v>Santiago</v>
      </c>
      <c r="Q56" s="6" t="str">
        <f>VLOOKUP(C56,'AUD NOV'!B:T,13,0)</f>
        <v>2228893- 2225181     Jaime Enrique Vilches González: 992386370- oficina: 226346252</v>
      </c>
      <c r="R56" s="6" t="str">
        <f>VLOOKUP(C56,'AUD NOV'!B:T,14,0)</f>
        <v xml:space="preserve">corporacion.central@gmail.com
vilches.jaime@gmail.com
</v>
      </c>
      <c r="S56" s="6">
        <f>VLOOKUP(C56,'AUD NOV'!B:T,15,0)</f>
        <v>0</v>
      </c>
      <c r="T56" s="6" t="str">
        <f>VLOOKUP(C56,'AUD NOV'!B:T,16,0)</f>
        <v>93401: Institución de Asistencia Social</v>
      </c>
      <c r="U56" s="6" t="str">
        <f>VLOOKUP(C56,'AUD NOV'!B:T,17,0)</f>
        <v xml:space="preserve">Se acompaña certificado de antecedentes financieros, correspondiente al año 2021 aprobados por el Sub Departamento de Supervisión Financiera Nacional. </v>
      </c>
      <c r="V56" s="7">
        <f>VLOOKUP(C56,'AUD NOV'!B:T,18,0)</f>
        <v>37970</v>
      </c>
      <c r="W56" s="8">
        <f>VLOOKUP(C56,'AUD NOV'!B:T,19,0)</f>
        <v>3842</v>
      </c>
      <c r="X56" s="9"/>
      <c r="Y56" s="9">
        <v>21588336</v>
      </c>
      <c r="Z56" s="7">
        <v>44895</v>
      </c>
      <c r="AA56" s="6" t="s">
        <v>6271</v>
      </c>
      <c r="AB56" s="6" t="s">
        <v>6272</v>
      </c>
      <c r="AC56" s="6" t="s">
        <v>6311</v>
      </c>
    </row>
    <row r="57" spans="2:29" x14ac:dyDescent="0.2">
      <c r="B57" s="33" t="s">
        <v>6408</v>
      </c>
      <c r="C57" s="33">
        <v>719400000</v>
      </c>
      <c r="D57" s="6">
        <v>1131942</v>
      </c>
      <c r="E57" s="33">
        <v>13</v>
      </c>
      <c r="F57" s="6" t="str">
        <f>VLOOKUP(C57,'AUD NOV'!B:T,2,0)</f>
        <v>Corporación de Derecho Privado.</v>
      </c>
      <c r="G57" s="6" t="str">
        <f>VLOOKUP(C57,'AUD NOV'!B:T,3,0)</f>
        <v>Otorgada por Decreto Supremo Nº 528, de fecha 16 de mayo de 1991, del Ministerio de Justicia, publicado en el Diario Oficial el día 19 de noviembre de 1991.</v>
      </c>
      <c r="H57" s="6" t="str">
        <f>VLOOKUP(C57,'AUD NOV'!B:T,4,0)</f>
        <v>Certificado de vigencia Folio Nº 500451608691, de fecha 30 de mayo de 2022, emitido por el Servicio de Registro Civil e Identificación.</v>
      </c>
      <c r="I57" s="6" t="str">
        <f>VLOOKUP(C57,'AUD NOV'!B:T,5,0)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7" s="6" t="str">
        <f>VLOOKUP(C57,'AUD NOV'!B:T,6,0)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7" s="6" t="str">
        <f>VLOOKUP(C57,'AUD NOV'!B:T,7,0)</f>
        <v>Tres años.</v>
      </c>
      <c r="L57" s="6" t="str">
        <f>VLOOKUP(C57,'AUD NOV'!B:T,8,0)</f>
        <v xml:space="preserve">De 13 de junio de 2019 al 13 de junio de 2022. 
</v>
      </c>
      <c r="M57" s="6" t="str">
        <f>VLOOKUP(C57,'AUD NOV'!B:T,9,0)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7" s="6" t="str">
        <f>VLOOKUP(C57,'AUD NOV'!B:T,10,0)</f>
        <v xml:space="preserve">Santa Isabel Nº 345, Santiago, Región Metropolitana. 
</v>
      </c>
      <c r="O57" s="6" t="str">
        <f>VLOOKUP(C57,'AUD NOV'!B:T,11,0)</f>
        <v>XIII</v>
      </c>
      <c r="P57" s="6" t="str">
        <f>VLOOKUP(C57,'AUD NOV'!B:T,12,0)</f>
        <v>Santiago</v>
      </c>
      <c r="Q57" s="6" t="str">
        <f>VLOOKUP(C57,'AUD NOV'!B:T,13,0)</f>
        <v>2228893- 2225181     Jaime Enrique Vilches González: 992386370- oficina: 226346252</v>
      </c>
      <c r="R57" s="6" t="str">
        <f>VLOOKUP(C57,'AUD NOV'!B:T,14,0)</f>
        <v xml:space="preserve">corporacion.central@gmail.com
vilches.jaime@gmail.com
</v>
      </c>
      <c r="S57" s="6">
        <f>VLOOKUP(C57,'AUD NOV'!B:T,15,0)</f>
        <v>0</v>
      </c>
      <c r="T57" s="6" t="str">
        <f>VLOOKUP(C57,'AUD NOV'!B:T,16,0)</f>
        <v>93401: Institución de Asistencia Social</v>
      </c>
      <c r="U57" s="6" t="str">
        <f>VLOOKUP(C57,'AUD NOV'!B:T,17,0)</f>
        <v xml:space="preserve">Se acompaña certificado de antecedentes financieros, correspondiente al año 2021 aprobados por el Sub Departamento de Supervisión Financiera Nacional. </v>
      </c>
      <c r="V57" s="7">
        <f>VLOOKUP(C57,'AUD NOV'!B:T,18,0)</f>
        <v>37970</v>
      </c>
      <c r="W57" s="8">
        <f>VLOOKUP(C57,'AUD NOV'!B:T,19,0)</f>
        <v>3842</v>
      </c>
      <c r="X57" s="9"/>
      <c r="Y57" s="9">
        <v>8286432</v>
      </c>
      <c r="Z57" s="7">
        <v>44895</v>
      </c>
      <c r="AA57" s="6" t="s">
        <v>6271</v>
      </c>
      <c r="AB57" s="6" t="s">
        <v>6272</v>
      </c>
      <c r="AC57" s="6" t="s">
        <v>6304</v>
      </c>
    </row>
    <row r="58" spans="2:29" x14ac:dyDescent="0.2">
      <c r="B58" s="33" t="s">
        <v>6408</v>
      </c>
      <c r="C58" s="33">
        <v>719400000</v>
      </c>
      <c r="D58" s="6">
        <v>1131958</v>
      </c>
      <c r="E58" s="33">
        <v>13</v>
      </c>
      <c r="F58" s="6" t="str">
        <f>VLOOKUP(C58,'AUD NOV'!B:T,2,0)</f>
        <v>Corporación de Derecho Privado.</v>
      </c>
      <c r="G58" s="6" t="str">
        <f>VLOOKUP(C58,'AUD NOV'!B:T,3,0)</f>
        <v>Otorgada por Decreto Supremo Nº 528, de fecha 16 de mayo de 1991, del Ministerio de Justicia, publicado en el Diario Oficial el día 19 de noviembre de 1991.</v>
      </c>
      <c r="H58" s="6" t="str">
        <f>VLOOKUP(C58,'AUD NOV'!B:T,4,0)</f>
        <v>Certificado de vigencia Folio Nº 500451608691, de fecha 30 de mayo de 2022, emitido por el Servicio de Registro Civil e Identificación.</v>
      </c>
      <c r="I58" s="6" t="str">
        <f>VLOOKUP(C58,'AUD NOV'!B:T,5,0)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8" s="6" t="str">
        <f>VLOOKUP(C58,'AUD NOV'!B:T,6,0)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8" s="6" t="str">
        <f>VLOOKUP(C58,'AUD NOV'!B:T,7,0)</f>
        <v>Tres años.</v>
      </c>
      <c r="L58" s="6" t="str">
        <f>VLOOKUP(C58,'AUD NOV'!B:T,8,0)</f>
        <v xml:space="preserve">De 13 de junio de 2019 al 13 de junio de 2022. 
</v>
      </c>
      <c r="M58" s="6" t="str">
        <f>VLOOKUP(C58,'AUD NOV'!B:T,9,0)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8" s="6" t="str">
        <f>VLOOKUP(C58,'AUD NOV'!B:T,10,0)</f>
        <v xml:space="preserve">Santa Isabel Nº 345, Santiago, Región Metropolitana. 
</v>
      </c>
      <c r="O58" s="6" t="str">
        <f>VLOOKUP(C58,'AUD NOV'!B:T,11,0)</f>
        <v>XIII</v>
      </c>
      <c r="P58" s="6" t="str">
        <f>VLOOKUP(C58,'AUD NOV'!B:T,12,0)</f>
        <v>Santiago</v>
      </c>
      <c r="Q58" s="6" t="str">
        <f>VLOOKUP(C58,'AUD NOV'!B:T,13,0)</f>
        <v>2228893- 2225181     Jaime Enrique Vilches González: 992386370- oficina: 226346252</v>
      </c>
      <c r="R58" s="6" t="str">
        <f>VLOOKUP(C58,'AUD NOV'!B:T,14,0)</f>
        <v xml:space="preserve">corporacion.central@gmail.com
vilches.jaime@gmail.com
</v>
      </c>
      <c r="S58" s="6">
        <f>VLOOKUP(C58,'AUD NOV'!B:T,15,0)</f>
        <v>0</v>
      </c>
      <c r="T58" s="6" t="str">
        <f>VLOOKUP(C58,'AUD NOV'!B:T,16,0)</f>
        <v>93401: Institución de Asistencia Social</v>
      </c>
      <c r="U58" s="6" t="str">
        <f>VLOOKUP(C58,'AUD NOV'!B:T,17,0)</f>
        <v xml:space="preserve">Se acompaña certificado de antecedentes financieros, correspondiente al año 2021 aprobados por el Sub Departamento de Supervisión Financiera Nacional. </v>
      </c>
      <c r="V58" s="7">
        <f>VLOOKUP(C58,'AUD NOV'!B:T,18,0)</f>
        <v>37970</v>
      </c>
      <c r="W58" s="8">
        <f>VLOOKUP(C58,'AUD NOV'!B:T,19,0)</f>
        <v>3842</v>
      </c>
      <c r="X58" s="9"/>
      <c r="Y58" s="9">
        <v>5794589</v>
      </c>
      <c r="Z58" s="7">
        <v>44895</v>
      </c>
      <c r="AA58" s="6" t="s">
        <v>6271</v>
      </c>
      <c r="AB58" s="6" t="s">
        <v>6272</v>
      </c>
      <c r="AC58" s="6" t="s">
        <v>6311</v>
      </c>
    </row>
    <row r="59" spans="2:29" x14ac:dyDescent="0.2">
      <c r="B59" s="33" t="s">
        <v>6408</v>
      </c>
      <c r="C59" s="33">
        <v>719400000</v>
      </c>
      <c r="D59" s="6">
        <v>1131960</v>
      </c>
      <c r="E59" s="33">
        <v>13</v>
      </c>
      <c r="F59" s="6" t="str">
        <f>VLOOKUP(C59,'AUD NOV'!B:T,2,0)</f>
        <v>Corporación de Derecho Privado.</v>
      </c>
      <c r="G59" s="6" t="str">
        <f>VLOOKUP(C59,'AUD NOV'!B:T,3,0)</f>
        <v>Otorgada por Decreto Supremo Nº 528, de fecha 16 de mayo de 1991, del Ministerio de Justicia, publicado en el Diario Oficial el día 19 de noviembre de 1991.</v>
      </c>
      <c r="H59" s="6" t="str">
        <f>VLOOKUP(C59,'AUD NOV'!B:T,4,0)</f>
        <v>Certificado de vigencia Folio Nº 500451608691, de fecha 30 de mayo de 2022, emitido por el Servicio de Registro Civil e Identificación.</v>
      </c>
      <c r="I59" s="6" t="str">
        <f>VLOOKUP(C59,'AUD NOV'!B:T,5,0)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9" s="6" t="str">
        <f>VLOOKUP(C59,'AUD NOV'!B:T,6,0)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9" s="6" t="str">
        <f>VLOOKUP(C59,'AUD NOV'!B:T,7,0)</f>
        <v>Tres años.</v>
      </c>
      <c r="L59" s="6" t="str">
        <f>VLOOKUP(C59,'AUD NOV'!B:T,8,0)</f>
        <v xml:space="preserve">De 13 de junio de 2019 al 13 de junio de 2022. 
</v>
      </c>
      <c r="M59" s="6" t="str">
        <f>VLOOKUP(C59,'AUD NOV'!B:T,9,0)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9" s="6" t="str">
        <f>VLOOKUP(C59,'AUD NOV'!B:T,10,0)</f>
        <v xml:space="preserve">Santa Isabel Nº 345, Santiago, Región Metropolitana. 
</v>
      </c>
      <c r="O59" s="6" t="str">
        <f>VLOOKUP(C59,'AUD NOV'!B:T,11,0)</f>
        <v>XIII</v>
      </c>
      <c r="P59" s="6" t="str">
        <f>VLOOKUP(C59,'AUD NOV'!B:T,12,0)</f>
        <v>Santiago</v>
      </c>
      <c r="Q59" s="6" t="str">
        <f>VLOOKUP(C59,'AUD NOV'!B:T,13,0)</f>
        <v>2228893- 2225181     Jaime Enrique Vilches González: 992386370- oficina: 226346252</v>
      </c>
      <c r="R59" s="6" t="str">
        <f>VLOOKUP(C59,'AUD NOV'!B:T,14,0)</f>
        <v xml:space="preserve">corporacion.central@gmail.com
vilches.jaime@gmail.com
</v>
      </c>
      <c r="S59" s="6">
        <f>VLOOKUP(C59,'AUD NOV'!B:T,15,0)</f>
        <v>0</v>
      </c>
      <c r="T59" s="6" t="str">
        <f>VLOOKUP(C59,'AUD NOV'!B:T,16,0)</f>
        <v>93401: Institución de Asistencia Social</v>
      </c>
      <c r="U59" s="6" t="str">
        <f>VLOOKUP(C59,'AUD NOV'!B:T,17,0)</f>
        <v xml:space="preserve">Se acompaña certificado de antecedentes financieros, correspondiente al año 2021 aprobados por el Sub Departamento de Supervisión Financiera Nacional. </v>
      </c>
      <c r="V59" s="7">
        <f>VLOOKUP(C59,'AUD NOV'!B:T,18,0)</f>
        <v>37970</v>
      </c>
      <c r="W59" s="8">
        <f>VLOOKUP(C59,'AUD NOV'!B:T,19,0)</f>
        <v>3842</v>
      </c>
      <c r="X59" s="9"/>
      <c r="Y59" s="9">
        <v>4024020</v>
      </c>
      <c r="Z59" s="7">
        <v>44895</v>
      </c>
      <c r="AA59" s="6" t="s">
        <v>6271</v>
      </c>
      <c r="AB59" s="6" t="s">
        <v>6272</v>
      </c>
      <c r="AC59" s="6" t="s">
        <v>6304</v>
      </c>
    </row>
    <row r="60" spans="2:29" x14ac:dyDescent="0.2">
      <c r="B60" s="33" t="s">
        <v>6408</v>
      </c>
      <c r="C60" s="33">
        <v>719400000</v>
      </c>
      <c r="D60" s="6">
        <v>1131961</v>
      </c>
      <c r="E60" s="33">
        <v>13</v>
      </c>
      <c r="F60" s="6" t="str">
        <f>VLOOKUP(C60,'AUD NOV'!B:T,2,0)</f>
        <v>Corporación de Derecho Privado.</v>
      </c>
      <c r="G60" s="6" t="str">
        <f>VLOOKUP(C60,'AUD NOV'!B:T,3,0)</f>
        <v>Otorgada por Decreto Supremo Nº 528, de fecha 16 de mayo de 1991, del Ministerio de Justicia, publicado en el Diario Oficial el día 19 de noviembre de 1991.</v>
      </c>
      <c r="H60" s="6" t="str">
        <f>VLOOKUP(C60,'AUD NOV'!B:T,4,0)</f>
        <v>Certificado de vigencia Folio Nº 500451608691, de fecha 30 de mayo de 2022, emitido por el Servicio de Registro Civil e Identificación.</v>
      </c>
      <c r="I60" s="6" t="str">
        <f>VLOOKUP(C60,'AUD NOV'!B:T,5,0)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0" s="6" t="str">
        <f>VLOOKUP(C60,'AUD NOV'!B:T,6,0)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0" s="6" t="str">
        <f>VLOOKUP(C60,'AUD NOV'!B:T,7,0)</f>
        <v>Tres años.</v>
      </c>
      <c r="L60" s="6" t="str">
        <f>VLOOKUP(C60,'AUD NOV'!B:T,8,0)</f>
        <v xml:space="preserve">De 13 de junio de 2019 al 13 de junio de 2022. 
</v>
      </c>
      <c r="M60" s="6" t="str">
        <f>VLOOKUP(C60,'AUD NOV'!B:T,9,0)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0" s="6" t="str">
        <f>VLOOKUP(C60,'AUD NOV'!B:T,10,0)</f>
        <v xml:space="preserve">Santa Isabel Nº 345, Santiago, Región Metropolitana. 
</v>
      </c>
      <c r="O60" s="6" t="str">
        <f>VLOOKUP(C60,'AUD NOV'!B:T,11,0)</f>
        <v>XIII</v>
      </c>
      <c r="P60" s="6" t="str">
        <f>VLOOKUP(C60,'AUD NOV'!B:T,12,0)</f>
        <v>Santiago</v>
      </c>
      <c r="Q60" s="6" t="str">
        <f>VLOOKUP(C60,'AUD NOV'!B:T,13,0)</f>
        <v>2228893- 2225181     Jaime Enrique Vilches González: 992386370- oficina: 226346252</v>
      </c>
      <c r="R60" s="6" t="str">
        <f>VLOOKUP(C60,'AUD NOV'!B:T,14,0)</f>
        <v xml:space="preserve">corporacion.central@gmail.com
vilches.jaime@gmail.com
</v>
      </c>
      <c r="S60" s="6">
        <f>VLOOKUP(C60,'AUD NOV'!B:T,15,0)</f>
        <v>0</v>
      </c>
      <c r="T60" s="6" t="str">
        <f>VLOOKUP(C60,'AUD NOV'!B:T,16,0)</f>
        <v>93401: Institución de Asistencia Social</v>
      </c>
      <c r="U60" s="6" t="str">
        <f>VLOOKUP(C60,'AUD NOV'!B:T,17,0)</f>
        <v xml:space="preserve">Se acompaña certificado de antecedentes financieros, correspondiente al año 2021 aprobados por el Sub Departamento de Supervisión Financiera Nacional. </v>
      </c>
      <c r="V60" s="7">
        <f>VLOOKUP(C60,'AUD NOV'!B:T,18,0)</f>
        <v>37970</v>
      </c>
      <c r="W60" s="8">
        <f>VLOOKUP(C60,'AUD NOV'!B:T,19,0)</f>
        <v>3842</v>
      </c>
      <c r="X60" s="9"/>
      <c r="Y60" s="9">
        <v>1651764</v>
      </c>
      <c r="Z60" s="7">
        <v>44895</v>
      </c>
      <c r="AA60" s="6" t="s">
        <v>6271</v>
      </c>
      <c r="AB60" s="6" t="s">
        <v>6272</v>
      </c>
      <c r="AC60" s="6" t="s">
        <v>6300</v>
      </c>
    </row>
    <row r="61" spans="2:29" x14ac:dyDescent="0.2">
      <c r="B61" s="33" t="s">
        <v>6408</v>
      </c>
      <c r="C61" s="33">
        <v>719400000</v>
      </c>
      <c r="D61" s="6">
        <v>1132529</v>
      </c>
      <c r="E61" s="33">
        <v>13</v>
      </c>
      <c r="F61" s="6" t="str">
        <f>VLOOKUP(C61,'AUD NOV'!B:T,2,0)</f>
        <v>Corporación de Derecho Privado.</v>
      </c>
      <c r="G61" s="6" t="str">
        <f>VLOOKUP(C61,'AUD NOV'!B:T,3,0)</f>
        <v>Otorgada por Decreto Supremo Nº 528, de fecha 16 de mayo de 1991, del Ministerio de Justicia, publicado en el Diario Oficial el día 19 de noviembre de 1991.</v>
      </c>
      <c r="H61" s="6" t="str">
        <f>VLOOKUP(C61,'AUD NOV'!B:T,4,0)</f>
        <v>Certificado de vigencia Folio Nº 500451608691, de fecha 30 de mayo de 2022, emitido por el Servicio de Registro Civil e Identificación.</v>
      </c>
      <c r="I61" s="6" t="str">
        <f>VLOOKUP(C61,'AUD NOV'!B:T,5,0)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1" s="6" t="str">
        <f>VLOOKUP(C61,'AUD NOV'!B:T,6,0)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1" s="6" t="str">
        <f>VLOOKUP(C61,'AUD NOV'!B:T,7,0)</f>
        <v>Tres años.</v>
      </c>
      <c r="L61" s="6" t="str">
        <f>VLOOKUP(C61,'AUD NOV'!B:T,8,0)</f>
        <v xml:space="preserve">De 13 de junio de 2019 al 13 de junio de 2022. 
</v>
      </c>
      <c r="M61" s="6" t="str">
        <f>VLOOKUP(C61,'AUD NOV'!B:T,9,0)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1" s="6" t="str">
        <f>VLOOKUP(C61,'AUD NOV'!B:T,10,0)</f>
        <v xml:space="preserve">Santa Isabel Nº 345, Santiago, Región Metropolitana. 
</v>
      </c>
      <c r="O61" s="6" t="str">
        <f>VLOOKUP(C61,'AUD NOV'!B:T,11,0)</f>
        <v>XIII</v>
      </c>
      <c r="P61" s="6" t="str">
        <f>VLOOKUP(C61,'AUD NOV'!B:T,12,0)</f>
        <v>Santiago</v>
      </c>
      <c r="Q61" s="6" t="str">
        <f>VLOOKUP(C61,'AUD NOV'!B:T,13,0)</f>
        <v>2228893- 2225181     Jaime Enrique Vilches González: 992386370- oficina: 226346252</v>
      </c>
      <c r="R61" s="6" t="str">
        <f>VLOOKUP(C61,'AUD NOV'!B:T,14,0)</f>
        <v xml:space="preserve">corporacion.central@gmail.com
vilches.jaime@gmail.com
</v>
      </c>
      <c r="S61" s="6">
        <f>VLOOKUP(C61,'AUD NOV'!B:T,15,0)</f>
        <v>0</v>
      </c>
      <c r="T61" s="6" t="str">
        <f>VLOOKUP(C61,'AUD NOV'!B:T,16,0)</f>
        <v>93401: Institución de Asistencia Social</v>
      </c>
      <c r="U61" s="6" t="str">
        <f>VLOOKUP(C61,'AUD NOV'!B:T,17,0)</f>
        <v xml:space="preserve">Se acompaña certificado de antecedentes financieros, correspondiente al año 2021 aprobados por el Sub Departamento de Supervisión Financiera Nacional. </v>
      </c>
      <c r="V61" s="7">
        <f>VLOOKUP(C61,'AUD NOV'!B:T,18,0)</f>
        <v>37970</v>
      </c>
      <c r="W61" s="8">
        <f>VLOOKUP(C61,'AUD NOV'!B:T,19,0)</f>
        <v>3842</v>
      </c>
      <c r="X61" s="9">
        <v>3699696</v>
      </c>
      <c r="Y61" s="9">
        <v>42012226</v>
      </c>
      <c r="Z61" s="7">
        <v>44895</v>
      </c>
      <c r="AA61" s="6" t="s">
        <v>6271</v>
      </c>
      <c r="AB61" s="6" t="s">
        <v>6272</v>
      </c>
      <c r="AC61" s="6" t="s">
        <v>6309</v>
      </c>
    </row>
    <row r="62" spans="2:29" x14ac:dyDescent="0.2">
      <c r="B62" s="33" t="s">
        <v>6408</v>
      </c>
      <c r="C62" s="33">
        <v>719400000</v>
      </c>
      <c r="D62" s="6">
        <v>1132581</v>
      </c>
      <c r="E62" s="33">
        <v>13</v>
      </c>
      <c r="F62" s="6" t="str">
        <f>VLOOKUP(C62,'AUD NOV'!B:T,2,0)</f>
        <v>Corporación de Derecho Privado.</v>
      </c>
      <c r="G62" s="6" t="str">
        <f>VLOOKUP(C62,'AUD NOV'!B:T,3,0)</f>
        <v>Otorgada por Decreto Supremo Nº 528, de fecha 16 de mayo de 1991, del Ministerio de Justicia, publicado en el Diario Oficial el día 19 de noviembre de 1991.</v>
      </c>
      <c r="H62" s="6" t="str">
        <f>VLOOKUP(C62,'AUD NOV'!B:T,4,0)</f>
        <v>Certificado de vigencia Folio Nº 500451608691, de fecha 30 de mayo de 2022, emitido por el Servicio de Registro Civil e Identificación.</v>
      </c>
      <c r="I62" s="6" t="str">
        <f>VLOOKUP(C62,'AUD NOV'!B:T,5,0)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2" s="6" t="str">
        <f>VLOOKUP(C62,'AUD NOV'!B:T,6,0)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2" s="6" t="str">
        <f>VLOOKUP(C62,'AUD NOV'!B:T,7,0)</f>
        <v>Tres años.</v>
      </c>
      <c r="L62" s="6" t="str">
        <f>VLOOKUP(C62,'AUD NOV'!B:T,8,0)</f>
        <v xml:space="preserve">De 13 de junio de 2019 al 13 de junio de 2022. 
</v>
      </c>
      <c r="M62" s="6" t="str">
        <f>VLOOKUP(C62,'AUD NOV'!B:T,9,0)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2" s="6" t="str">
        <f>VLOOKUP(C62,'AUD NOV'!B:T,10,0)</f>
        <v xml:space="preserve">Santa Isabel Nº 345, Santiago, Región Metropolitana. 
</v>
      </c>
      <c r="O62" s="6" t="str">
        <f>VLOOKUP(C62,'AUD NOV'!B:T,11,0)</f>
        <v>XIII</v>
      </c>
      <c r="P62" s="6" t="str">
        <f>VLOOKUP(C62,'AUD NOV'!B:T,12,0)</f>
        <v>Santiago</v>
      </c>
      <c r="Q62" s="6" t="str">
        <f>VLOOKUP(C62,'AUD NOV'!B:T,13,0)</f>
        <v>2228893- 2225181     Jaime Enrique Vilches González: 992386370- oficina: 226346252</v>
      </c>
      <c r="R62" s="6" t="str">
        <f>VLOOKUP(C62,'AUD NOV'!B:T,14,0)</f>
        <v xml:space="preserve">corporacion.central@gmail.com
vilches.jaime@gmail.com
</v>
      </c>
      <c r="S62" s="6">
        <f>VLOOKUP(C62,'AUD NOV'!B:T,15,0)</f>
        <v>0</v>
      </c>
      <c r="T62" s="6" t="str">
        <f>VLOOKUP(C62,'AUD NOV'!B:T,16,0)</f>
        <v>93401: Institución de Asistencia Social</v>
      </c>
      <c r="U62" s="6" t="str">
        <f>VLOOKUP(C62,'AUD NOV'!B:T,17,0)</f>
        <v xml:space="preserve">Se acompaña certificado de antecedentes financieros, correspondiente al año 2021 aprobados por el Sub Departamento de Supervisión Financiera Nacional. </v>
      </c>
      <c r="V62" s="7">
        <f>VLOOKUP(C62,'AUD NOV'!B:T,18,0)</f>
        <v>37970</v>
      </c>
      <c r="W62" s="8">
        <f>VLOOKUP(C62,'AUD NOV'!B:T,19,0)</f>
        <v>3842</v>
      </c>
      <c r="X62" s="9">
        <v>5192</v>
      </c>
      <c r="Y62" s="9">
        <v>80616474</v>
      </c>
      <c r="Z62" s="7">
        <v>44895</v>
      </c>
      <c r="AA62" s="6" t="s">
        <v>6271</v>
      </c>
      <c r="AB62" s="6" t="s">
        <v>6272</v>
      </c>
      <c r="AC62" s="6" t="s">
        <v>5511</v>
      </c>
    </row>
    <row r="63" spans="2:29" x14ac:dyDescent="0.2">
      <c r="B63" s="33" t="s">
        <v>6408</v>
      </c>
      <c r="C63" s="33">
        <v>719400000</v>
      </c>
      <c r="D63" s="6">
        <v>1132582</v>
      </c>
      <c r="E63" s="33">
        <v>13</v>
      </c>
      <c r="F63" s="6" t="str">
        <f>VLOOKUP(C63,'AUD NOV'!B:T,2,0)</f>
        <v>Corporación de Derecho Privado.</v>
      </c>
      <c r="G63" s="6" t="str">
        <f>VLOOKUP(C63,'AUD NOV'!B:T,3,0)</f>
        <v>Otorgada por Decreto Supremo Nº 528, de fecha 16 de mayo de 1991, del Ministerio de Justicia, publicado en el Diario Oficial el día 19 de noviembre de 1991.</v>
      </c>
      <c r="H63" s="6" t="str">
        <f>VLOOKUP(C63,'AUD NOV'!B:T,4,0)</f>
        <v>Certificado de vigencia Folio Nº 500451608691, de fecha 30 de mayo de 2022, emitido por el Servicio de Registro Civil e Identificación.</v>
      </c>
      <c r="I63" s="6" t="str">
        <f>VLOOKUP(C63,'AUD NOV'!B:T,5,0)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3" s="6" t="str">
        <f>VLOOKUP(C63,'AUD NOV'!B:T,6,0)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3" s="6" t="str">
        <f>VLOOKUP(C63,'AUD NOV'!B:T,7,0)</f>
        <v>Tres años.</v>
      </c>
      <c r="L63" s="6" t="str">
        <f>VLOOKUP(C63,'AUD NOV'!B:T,8,0)</f>
        <v xml:space="preserve">De 13 de junio de 2019 al 13 de junio de 2022. 
</v>
      </c>
      <c r="M63" s="6" t="str">
        <f>VLOOKUP(C63,'AUD NOV'!B:T,9,0)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3" s="6" t="str">
        <f>VLOOKUP(C63,'AUD NOV'!B:T,10,0)</f>
        <v xml:space="preserve">Santa Isabel Nº 345, Santiago, Región Metropolitana. 
</v>
      </c>
      <c r="O63" s="6" t="str">
        <f>VLOOKUP(C63,'AUD NOV'!B:T,11,0)</f>
        <v>XIII</v>
      </c>
      <c r="P63" s="6" t="str">
        <f>VLOOKUP(C63,'AUD NOV'!B:T,12,0)</f>
        <v>Santiago</v>
      </c>
      <c r="Q63" s="6" t="str">
        <f>VLOOKUP(C63,'AUD NOV'!B:T,13,0)</f>
        <v>2228893- 2225181     Jaime Enrique Vilches González: 992386370- oficina: 226346252</v>
      </c>
      <c r="R63" s="6" t="str">
        <f>VLOOKUP(C63,'AUD NOV'!B:T,14,0)</f>
        <v xml:space="preserve">corporacion.central@gmail.com
vilches.jaime@gmail.com
</v>
      </c>
      <c r="S63" s="6">
        <f>VLOOKUP(C63,'AUD NOV'!B:T,15,0)</f>
        <v>0</v>
      </c>
      <c r="T63" s="6" t="str">
        <f>VLOOKUP(C63,'AUD NOV'!B:T,16,0)</f>
        <v>93401: Institución de Asistencia Social</v>
      </c>
      <c r="U63" s="6" t="str">
        <f>VLOOKUP(C63,'AUD NOV'!B:T,17,0)</f>
        <v xml:space="preserve">Se acompaña certificado de antecedentes financieros, correspondiente al año 2021 aprobados por el Sub Departamento de Supervisión Financiera Nacional. </v>
      </c>
      <c r="V63" s="7">
        <f>VLOOKUP(C63,'AUD NOV'!B:T,18,0)</f>
        <v>37970</v>
      </c>
      <c r="W63" s="8">
        <f>VLOOKUP(C63,'AUD NOV'!B:T,19,0)</f>
        <v>3842</v>
      </c>
      <c r="X63" s="9">
        <v>6978048</v>
      </c>
      <c r="Y63" s="9">
        <v>85544415</v>
      </c>
      <c r="Z63" s="7">
        <v>44895</v>
      </c>
      <c r="AA63" s="6" t="s">
        <v>6271</v>
      </c>
      <c r="AB63" s="6" t="s">
        <v>6272</v>
      </c>
      <c r="AC63" s="6" t="s">
        <v>6304</v>
      </c>
    </row>
    <row r="64" spans="2:29" x14ac:dyDescent="0.2">
      <c r="B64" s="33" t="s">
        <v>6408</v>
      </c>
      <c r="C64" s="33">
        <v>719400000</v>
      </c>
      <c r="D64" s="6">
        <v>1132583</v>
      </c>
      <c r="E64" s="33">
        <v>13</v>
      </c>
      <c r="F64" s="6" t="str">
        <f>VLOOKUP(C64,'AUD NOV'!B:T,2,0)</f>
        <v>Corporación de Derecho Privado.</v>
      </c>
      <c r="G64" s="6" t="str">
        <f>VLOOKUP(C64,'AUD NOV'!B:T,3,0)</f>
        <v>Otorgada por Decreto Supremo Nº 528, de fecha 16 de mayo de 1991, del Ministerio de Justicia, publicado en el Diario Oficial el día 19 de noviembre de 1991.</v>
      </c>
      <c r="H64" s="6" t="str">
        <f>VLOOKUP(C64,'AUD NOV'!B:T,4,0)</f>
        <v>Certificado de vigencia Folio Nº 500451608691, de fecha 30 de mayo de 2022, emitido por el Servicio de Registro Civil e Identificación.</v>
      </c>
      <c r="I64" s="6" t="str">
        <f>VLOOKUP(C64,'AUD NOV'!B:T,5,0)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4" s="6" t="str">
        <f>VLOOKUP(C64,'AUD NOV'!B:T,6,0)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4" s="6" t="str">
        <f>VLOOKUP(C64,'AUD NOV'!B:T,7,0)</f>
        <v>Tres años.</v>
      </c>
      <c r="L64" s="6" t="str">
        <f>VLOOKUP(C64,'AUD NOV'!B:T,8,0)</f>
        <v xml:space="preserve">De 13 de junio de 2019 al 13 de junio de 2022. 
</v>
      </c>
      <c r="M64" s="6" t="str">
        <f>VLOOKUP(C64,'AUD NOV'!B:T,9,0)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4" s="6" t="str">
        <f>VLOOKUP(C64,'AUD NOV'!B:T,10,0)</f>
        <v xml:space="preserve">Santa Isabel Nº 345, Santiago, Región Metropolitana. 
</v>
      </c>
      <c r="O64" s="6" t="str">
        <f>VLOOKUP(C64,'AUD NOV'!B:T,11,0)</f>
        <v>XIII</v>
      </c>
      <c r="P64" s="6" t="str">
        <f>VLOOKUP(C64,'AUD NOV'!B:T,12,0)</f>
        <v>Santiago</v>
      </c>
      <c r="Q64" s="6" t="str">
        <f>VLOOKUP(C64,'AUD NOV'!B:T,13,0)</f>
        <v>2228893- 2225181     Jaime Enrique Vilches González: 992386370- oficina: 226346252</v>
      </c>
      <c r="R64" s="6" t="str">
        <f>VLOOKUP(C64,'AUD NOV'!B:T,14,0)</f>
        <v xml:space="preserve">corporacion.central@gmail.com
vilches.jaime@gmail.com
</v>
      </c>
      <c r="S64" s="6">
        <f>VLOOKUP(C64,'AUD NOV'!B:T,15,0)</f>
        <v>0</v>
      </c>
      <c r="T64" s="6" t="str">
        <f>VLOOKUP(C64,'AUD NOV'!B:T,16,0)</f>
        <v>93401: Institución de Asistencia Social</v>
      </c>
      <c r="U64" s="6" t="str">
        <f>VLOOKUP(C64,'AUD NOV'!B:T,17,0)</f>
        <v xml:space="preserve">Se acompaña certificado de antecedentes financieros, correspondiente al año 2021 aprobados por el Sub Departamento de Supervisión Financiera Nacional. </v>
      </c>
      <c r="V64" s="7">
        <f>VLOOKUP(C64,'AUD NOV'!B:T,18,0)</f>
        <v>37970</v>
      </c>
      <c r="W64" s="8">
        <f>VLOOKUP(C64,'AUD NOV'!B:T,19,0)</f>
        <v>3842</v>
      </c>
      <c r="X64" s="9">
        <v>16944682</v>
      </c>
      <c r="Y64" s="9">
        <v>176351133</v>
      </c>
      <c r="Z64" s="7">
        <v>44895</v>
      </c>
      <c r="AA64" s="6" t="s">
        <v>6271</v>
      </c>
      <c r="AB64" s="6" t="s">
        <v>6272</v>
      </c>
      <c r="AC64" s="6" t="s">
        <v>6311</v>
      </c>
    </row>
    <row r="65" spans="2:29" x14ac:dyDescent="0.2">
      <c r="B65" s="33" t="s">
        <v>6408</v>
      </c>
      <c r="C65" s="33">
        <v>719400000</v>
      </c>
      <c r="D65" s="6">
        <v>1132584</v>
      </c>
      <c r="E65" s="33">
        <v>13</v>
      </c>
      <c r="F65" s="6" t="str">
        <f>VLOOKUP(C65,'AUD NOV'!B:T,2,0)</f>
        <v>Corporación de Derecho Privado.</v>
      </c>
      <c r="G65" s="6" t="str">
        <f>VLOOKUP(C65,'AUD NOV'!B:T,3,0)</f>
        <v>Otorgada por Decreto Supremo Nº 528, de fecha 16 de mayo de 1991, del Ministerio de Justicia, publicado en el Diario Oficial el día 19 de noviembre de 1991.</v>
      </c>
      <c r="H65" s="6" t="str">
        <f>VLOOKUP(C65,'AUD NOV'!B:T,4,0)</f>
        <v>Certificado de vigencia Folio Nº 500451608691, de fecha 30 de mayo de 2022, emitido por el Servicio de Registro Civil e Identificación.</v>
      </c>
      <c r="I65" s="6" t="str">
        <f>VLOOKUP(C65,'AUD NOV'!B:T,5,0)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5" s="6" t="str">
        <f>VLOOKUP(C65,'AUD NOV'!B:T,6,0)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5" s="6" t="str">
        <f>VLOOKUP(C65,'AUD NOV'!B:T,7,0)</f>
        <v>Tres años.</v>
      </c>
      <c r="L65" s="6" t="str">
        <f>VLOOKUP(C65,'AUD NOV'!B:T,8,0)</f>
        <v xml:space="preserve">De 13 de junio de 2019 al 13 de junio de 2022. 
</v>
      </c>
      <c r="M65" s="6" t="str">
        <f>VLOOKUP(C65,'AUD NOV'!B:T,9,0)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5" s="6" t="str">
        <f>VLOOKUP(C65,'AUD NOV'!B:T,10,0)</f>
        <v xml:space="preserve">Santa Isabel Nº 345, Santiago, Región Metropolitana. 
</v>
      </c>
      <c r="O65" s="6" t="str">
        <f>VLOOKUP(C65,'AUD NOV'!B:T,11,0)</f>
        <v>XIII</v>
      </c>
      <c r="P65" s="6" t="str">
        <f>VLOOKUP(C65,'AUD NOV'!B:T,12,0)</f>
        <v>Santiago</v>
      </c>
      <c r="Q65" s="6" t="str">
        <f>VLOOKUP(C65,'AUD NOV'!B:T,13,0)</f>
        <v>2228893- 2225181     Jaime Enrique Vilches González: 992386370- oficina: 226346252</v>
      </c>
      <c r="R65" s="6" t="str">
        <f>VLOOKUP(C65,'AUD NOV'!B:T,14,0)</f>
        <v xml:space="preserve">corporacion.central@gmail.com
vilches.jaime@gmail.com
</v>
      </c>
      <c r="S65" s="6">
        <f>VLOOKUP(C65,'AUD NOV'!B:T,15,0)</f>
        <v>0</v>
      </c>
      <c r="T65" s="6" t="str">
        <f>VLOOKUP(C65,'AUD NOV'!B:T,16,0)</f>
        <v>93401: Institución de Asistencia Social</v>
      </c>
      <c r="U65" s="6" t="str">
        <f>VLOOKUP(C65,'AUD NOV'!B:T,17,0)</f>
        <v xml:space="preserve">Se acompaña certificado de antecedentes financieros, correspondiente al año 2021 aprobados por el Sub Departamento de Supervisión Financiera Nacional. </v>
      </c>
      <c r="V65" s="7">
        <f>VLOOKUP(C65,'AUD NOV'!B:T,18,0)</f>
        <v>37970</v>
      </c>
      <c r="W65" s="8">
        <f>VLOOKUP(C65,'AUD NOV'!B:T,19,0)</f>
        <v>3842</v>
      </c>
      <c r="X65" s="9">
        <v>6830208</v>
      </c>
      <c r="Y65" s="9">
        <v>79120272</v>
      </c>
      <c r="Z65" s="7">
        <v>44895</v>
      </c>
      <c r="AA65" s="6" t="s">
        <v>6271</v>
      </c>
      <c r="AB65" s="6" t="s">
        <v>6272</v>
      </c>
      <c r="AC65" s="6" t="s">
        <v>6304</v>
      </c>
    </row>
    <row r="66" spans="2:29" x14ac:dyDescent="0.2">
      <c r="B66" s="33" t="s">
        <v>6408</v>
      </c>
      <c r="C66" s="33">
        <v>719400000</v>
      </c>
      <c r="D66" s="6">
        <v>1132585</v>
      </c>
      <c r="E66" s="33">
        <v>13</v>
      </c>
      <c r="F66" s="6" t="str">
        <f>VLOOKUP(C66,'AUD NOV'!B:T,2,0)</f>
        <v>Corporación de Derecho Privado.</v>
      </c>
      <c r="G66" s="6" t="str">
        <f>VLOOKUP(C66,'AUD NOV'!B:T,3,0)</f>
        <v>Otorgada por Decreto Supremo Nº 528, de fecha 16 de mayo de 1991, del Ministerio de Justicia, publicado en el Diario Oficial el día 19 de noviembre de 1991.</v>
      </c>
      <c r="H66" s="6" t="str">
        <f>VLOOKUP(C66,'AUD NOV'!B:T,4,0)</f>
        <v>Certificado de vigencia Folio Nº 500451608691, de fecha 30 de mayo de 2022, emitido por el Servicio de Registro Civil e Identificación.</v>
      </c>
      <c r="I66" s="6" t="str">
        <f>VLOOKUP(C66,'AUD NOV'!B:T,5,0)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6" s="6" t="str">
        <f>VLOOKUP(C66,'AUD NOV'!B:T,6,0)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6" s="6" t="str">
        <f>VLOOKUP(C66,'AUD NOV'!B:T,7,0)</f>
        <v>Tres años.</v>
      </c>
      <c r="L66" s="6" t="str">
        <f>VLOOKUP(C66,'AUD NOV'!B:T,8,0)</f>
        <v xml:space="preserve">De 13 de junio de 2019 al 13 de junio de 2022. 
</v>
      </c>
      <c r="M66" s="6" t="str">
        <f>VLOOKUP(C66,'AUD NOV'!B:T,9,0)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6" s="6" t="str">
        <f>VLOOKUP(C66,'AUD NOV'!B:T,10,0)</f>
        <v xml:space="preserve">Santa Isabel Nº 345, Santiago, Región Metropolitana. 
</v>
      </c>
      <c r="O66" s="6" t="str">
        <f>VLOOKUP(C66,'AUD NOV'!B:T,11,0)</f>
        <v>XIII</v>
      </c>
      <c r="P66" s="6" t="str">
        <f>VLOOKUP(C66,'AUD NOV'!B:T,12,0)</f>
        <v>Santiago</v>
      </c>
      <c r="Q66" s="6" t="str">
        <f>VLOOKUP(C66,'AUD NOV'!B:T,13,0)</f>
        <v>2228893- 2225181     Jaime Enrique Vilches González: 992386370- oficina: 226346252</v>
      </c>
      <c r="R66" s="6" t="str">
        <f>VLOOKUP(C66,'AUD NOV'!B:T,14,0)</f>
        <v xml:space="preserve">corporacion.central@gmail.com
vilches.jaime@gmail.com
</v>
      </c>
      <c r="S66" s="6">
        <f>VLOOKUP(C66,'AUD NOV'!B:T,15,0)</f>
        <v>0</v>
      </c>
      <c r="T66" s="6" t="str">
        <f>VLOOKUP(C66,'AUD NOV'!B:T,16,0)</f>
        <v>93401: Institución de Asistencia Social</v>
      </c>
      <c r="U66" s="6" t="str">
        <f>VLOOKUP(C66,'AUD NOV'!B:T,17,0)</f>
        <v xml:space="preserve">Se acompaña certificado de antecedentes financieros, correspondiente al año 2021 aprobados por el Sub Departamento de Supervisión Financiera Nacional. </v>
      </c>
      <c r="V66" s="7">
        <f>VLOOKUP(C66,'AUD NOV'!B:T,18,0)</f>
        <v>37970</v>
      </c>
      <c r="W66" s="8">
        <f>VLOOKUP(C66,'AUD NOV'!B:T,19,0)</f>
        <v>3842</v>
      </c>
      <c r="X66" s="9">
        <v>12970003</v>
      </c>
      <c r="Y66" s="9">
        <v>136304122</v>
      </c>
      <c r="Z66" s="7">
        <v>44895</v>
      </c>
      <c r="AA66" s="6" t="s">
        <v>6271</v>
      </c>
      <c r="AB66" s="6" t="s">
        <v>6272</v>
      </c>
      <c r="AC66" s="6" t="s">
        <v>6304</v>
      </c>
    </row>
    <row r="67" spans="2:29" x14ac:dyDescent="0.2">
      <c r="B67" s="33" t="s">
        <v>6408</v>
      </c>
      <c r="C67" s="33">
        <v>719400000</v>
      </c>
      <c r="D67" s="6">
        <v>1132587</v>
      </c>
      <c r="E67" s="33">
        <v>13</v>
      </c>
      <c r="F67" s="6" t="str">
        <f>VLOOKUP(C67,'AUD NOV'!B:T,2,0)</f>
        <v>Corporación de Derecho Privado.</v>
      </c>
      <c r="G67" s="6" t="str">
        <f>VLOOKUP(C67,'AUD NOV'!B:T,3,0)</f>
        <v>Otorgada por Decreto Supremo Nº 528, de fecha 16 de mayo de 1991, del Ministerio de Justicia, publicado en el Diario Oficial el día 19 de noviembre de 1991.</v>
      </c>
      <c r="H67" s="6" t="str">
        <f>VLOOKUP(C67,'AUD NOV'!B:T,4,0)</f>
        <v>Certificado de vigencia Folio Nº 500451608691, de fecha 30 de mayo de 2022, emitido por el Servicio de Registro Civil e Identificación.</v>
      </c>
      <c r="I67" s="6" t="str">
        <f>VLOOKUP(C67,'AUD NOV'!B:T,5,0)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7" s="6" t="str">
        <f>VLOOKUP(C67,'AUD NOV'!B:T,6,0)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7" s="6" t="str">
        <f>VLOOKUP(C67,'AUD NOV'!B:T,7,0)</f>
        <v>Tres años.</v>
      </c>
      <c r="L67" s="6" t="str">
        <f>VLOOKUP(C67,'AUD NOV'!B:T,8,0)</f>
        <v xml:space="preserve">De 13 de junio de 2019 al 13 de junio de 2022. 
</v>
      </c>
      <c r="M67" s="6" t="str">
        <f>VLOOKUP(C67,'AUD NOV'!B:T,9,0)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7" s="6" t="str">
        <f>VLOOKUP(C67,'AUD NOV'!B:T,10,0)</f>
        <v xml:space="preserve">Santa Isabel Nº 345, Santiago, Región Metropolitana. 
</v>
      </c>
      <c r="O67" s="6" t="str">
        <f>VLOOKUP(C67,'AUD NOV'!B:T,11,0)</f>
        <v>XIII</v>
      </c>
      <c r="P67" s="6" t="str">
        <f>VLOOKUP(C67,'AUD NOV'!B:T,12,0)</f>
        <v>Santiago</v>
      </c>
      <c r="Q67" s="6" t="str">
        <f>VLOOKUP(C67,'AUD NOV'!B:T,13,0)</f>
        <v>2228893- 2225181     Jaime Enrique Vilches González: 992386370- oficina: 226346252</v>
      </c>
      <c r="R67" s="6" t="str">
        <f>VLOOKUP(C67,'AUD NOV'!B:T,14,0)</f>
        <v xml:space="preserve">corporacion.central@gmail.com
vilches.jaime@gmail.com
</v>
      </c>
      <c r="S67" s="6">
        <f>VLOOKUP(C67,'AUD NOV'!B:T,15,0)</f>
        <v>0</v>
      </c>
      <c r="T67" s="6" t="str">
        <f>VLOOKUP(C67,'AUD NOV'!B:T,16,0)</f>
        <v>93401: Institución de Asistencia Social</v>
      </c>
      <c r="U67" s="6" t="str">
        <f>VLOOKUP(C67,'AUD NOV'!B:T,17,0)</f>
        <v xml:space="preserve">Se acompaña certificado de antecedentes financieros, correspondiente al año 2021 aprobados por el Sub Departamento de Supervisión Financiera Nacional. </v>
      </c>
      <c r="V67" s="7">
        <f>VLOOKUP(C67,'AUD NOV'!B:T,18,0)</f>
        <v>37970</v>
      </c>
      <c r="W67" s="8">
        <f>VLOOKUP(C67,'AUD NOV'!B:T,19,0)</f>
        <v>3842</v>
      </c>
      <c r="X67" s="9">
        <v>4989785</v>
      </c>
      <c r="Y67" s="9">
        <v>56014356</v>
      </c>
      <c r="Z67" s="7">
        <v>44895</v>
      </c>
      <c r="AA67" s="6" t="s">
        <v>6271</v>
      </c>
      <c r="AB67" s="6" t="s">
        <v>6272</v>
      </c>
      <c r="AC67" s="6" t="s">
        <v>6311</v>
      </c>
    </row>
    <row r="68" spans="2:29" x14ac:dyDescent="0.2">
      <c r="B68" s="33" t="s">
        <v>6408</v>
      </c>
      <c r="C68" s="33">
        <v>719400000</v>
      </c>
      <c r="D68" s="6">
        <v>1132594</v>
      </c>
      <c r="E68" s="33">
        <v>13</v>
      </c>
      <c r="F68" s="6" t="str">
        <f>VLOOKUP(C68,'AUD NOV'!B:T,2,0)</f>
        <v>Corporación de Derecho Privado.</v>
      </c>
      <c r="G68" s="6" t="str">
        <f>VLOOKUP(C68,'AUD NOV'!B:T,3,0)</f>
        <v>Otorgada por Decreto Supremo Nº 528, de fecha 16 de mayo de 1991, del Ministerio de Justicia, publicado en el Diario Oficial el día 19 de noviembre de 1991.</v>
      </c>
      <c r="H68" s="6" t="str">
        <f>VLOOKUP(C68,'AUD NOV'!B:T,4,0)</f>
        <v>Certificado de vigencia Folio Nº 500451608691, de fecha 30 de mayo de 2022, emitido por el Servicio de Registro Civil e Identificación.</v>
      </c>
      <c r="I68" s="6" t="str">
        <f>VLOOKUP(C68,'AUD NOV'!B:T,5,0)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8" s="6" t="str">
        <f>VLOOKUP(C68,'AUD NOV'!B:T,6,0)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8" s="6" t="str">
        <f>VLOOKUP(C68,'AUD NOV'!B:T,7,0)</f>
        <v>Tres años.</v>
      </c>
      <c r="L68" s="6" t="str">
        <f>VLOOKUP(C68,'AUD NOV'!B:T,8,0)</f>
        <v xml:space="preserve">De 13 de junio de 2019 al 13 de junio de 2022. 
</v>
      </c>
      <c r="M68" s="6" t="str">
        <f>VLOOKUP(C68,'AUD NOV'!B:T,9,0)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8" s="6" t="str">
        <f>VLOOKUP(C68,'AUD NOV'!B:T,10,0)</f>
        <v xml:space="preserve">Santa Isabel Nº 345, Santiago, Región Metropolitana. 
</v>
      </c>
      <c r="O68" s="6" t="str">
        <f>VLOOKUP(C68,'AUD NOV'!B:T,11,0)</f>
        <v>XIII</v>
      </c>
      <c r="P68" s="6" t="str">
        <f>VLOOKUP(C68,'AUD NOV'!B:T,12,0)</f>
        <v>Santiago</v>
      </c>
      <c r="Q68" s="6" t="str">
        <f>VLOOKUP(C68,'AUD NOV'!B:T,13,0)</f>
        <v>2228893- 2225181     Jaime Enrique Vilches González: 992386370- oficina: 226346252</v>
      </c>
      <c r="R68" s="6" t="str">
        <f>VLOOKUP(C68,'AUD NOV'!B:T,14,0)</f>
        <v xml:space="preserve">corporacion.central@gmail.com
vilches.jaime@gmail.com
</v>
      </c>
      <c r="S68" s="6">
        <f>VLOOKUP(C68,'AUD NOV'!B:T,15,0)</f>
        <v>0</v>
      </c>
      <c r="T68" s="6" t="str">
        <f>VLOOKUP(C68,'AUD NOV'!B:T,16,0)</f>
        <v>93401: Institución de Asistencia Social</v>
      </c>
      <c r="U68" s="6" t="str">
        <f>VLOOKUP(C68,'AUD NOV'!B:T,17,0)</f>
        <v xml:space="preserve">Se acompaña certificado de antecedentes financieros, correspondiente al año 2021 aprobados por el Sub Departamento de Supervisión Financiera Nacional. </v>
      </c>
      <c r="V68" s="7">
        <f>VLOOKUP(C68,'AUD NOV'!B:T,18,0)</f>
        <v>37970</v>
      </c>
      <c r="W68" s="8">
        <f>VLOOKUP(C68,'AUD NOV'!B:T,19,0)</f>
        <v>3842</v>
      </c>
      <c r="X68" s="9">
        <v>4742892</v>
      </c>
      <c r="Y68" s="9">
        <v>34835724</v>
      </c>
      <c r="Z68" s="7">
        <v>44895</v>
      </c>
      <c r="AA68" s="6" t="s">
        <v>6271</v>
      </c>
      <c r="AB68" s="6" t="s">
        <v>6272</v>
      </c>
      <c r="AC68" s="6" t="s">
        <v>6311</v>
      </c>
    </row>
    <row r="69" spans="2:29" x14ac:dyDescent="0.2">
      <c r="B69" s="33" t="s">
        <v>6408</v>
      </c>
      <c r="C69" s="33">
        <v>719400000</v>
      </c>
      <c r="D69" s="6">
        <v>1132595</v>
      </c>
      <c r="E69" s="33">
        <v>13</v>
      </c>
      <c r="F69" s="6" t="str">
        <f>VLOOKUP(C69,'AUD NOV'!B:T,2,0)</f>
        <v>Corporación de Derecho Privado.</v>
      </c>
      <c r="G69" s="6" t="str">
        <f>VLOOKUP(C69,'AUD NOV'!B:T,3,0)</f>
        <v>Otorgada por Decreto Supremo Nº 528, de fecha 16 de mayo de 1991, del Ministerio de Justicia, publicado en el Diario Oficial el día 19 de noviembre de 1991.</v>
      </c>
      <c r="H69" s="6" t="str">
        <f>VLOOKUP(C69,'AUD NOV'!B:T,4,0)</f>
        <v>Certificado de vigencia Folio Nº 500451608691, de fecha 30 de mayo de 2022, emitido por el Servicio de Registro Civil e Identificación.</v>
      </c>
      <c r="I69" s="6" t="str">
        <f>VLOOKUP(C69,'AUD NOV'!B:T,5,0)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9" s="6" t="str">
        <f>VLOOKUP(C69,'AUD NOV'!B:T,6,0)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9" s="6" t="str">
        <f>VLOOKUP(C69,'AUD NOV'!B:T,7,0)</f>
        <v>Tres años.</v>
      </c>
      <c r="L69" s="6" t="str">
        <f>VLOOKUP(C69,'AUD NOV'!B:T,8,0)</f>
        <v xml:space="preserve">De 13 de junio de 2019 al 13 de junio de 2022. 
</v>
      </c>
      <c r="M69" s="6" t="str">
        <f>VLOOKUP(C69,'AUD NOV'!B:T,9,0)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9" s="6" t="str">
        <f>VLOOKUP(C69,'AUD NOV'!B:T,10,0)</f>
        <v xml:space="preserve">Santa Isabel Nº 345, Santiago, Región Metropolitana. 
</v>
      </c>
      <c r="O69" s="6" t="str">
        <f>VLOOKUP(C69,'AUD NOV'!B:T,11,0)</f>
        <v>XIII</v>
      </c>
      <c r="P69" s="6" t="str">
        <f>VLOOKUP(C69,'AUD NOV'!B:T,12,0)</f>
        <v>Santiago</v>
      </c>
      <c r="Q69" s="6" t="str">
        <f>VLOOKUP(C69,'AUD NOV'!B:T,13,0)</f>
        <v>2228893- 2225181     Jaime Enrique Vilches González: 992386370- oficina: 226346252</v>
      </c>
      <c r="R69" s="6" t="str">
        <f>VLOOKUP(C69,'AUD NOV'!B:T,14,0)</f>
        <v xml:space="preserve">corporacion.central@gmail.com
vilches.jaime@gmail.com
</v>
      </c>
      <c r="S69" s="6">
        <f>VLOOKUP(C69,'AUD NOV'!B:T,15,0)</f>
        <v>0</v>
      </c>
      <c r="T69" s="6" t="str">
        <f>VLOOKUP(C69,'AUD NOV'!B:T,16,0)</f>
        <v>93401: Institución de Asistencia Social</v>
      </c>
      <c r="U69" s="6" t="str">
        <f>VLOOKUP(C69,'AUD NOV'!B:T,17,0)</f>
        <v xml:space="preserve">Se acompaña certificado de antecedentes financieros, correspondiente al año 2021 aprobados por el Sub Departamento de Supervisión Financiera Nacional. </v>
      </c>
      <c r="V69" s="7">
        <f>VLOOKUP(C69,'AUD NOV'!B:T,18,0)</f>
        <v>37970</v>
      </c>
      <c r="W69" s="8">
        <f>VLOOKUP(C69,'AUD NOV'!B:T,19,0)</f>
        <v>3842</v>
      </c>
      <c r="X69" s="9">
        <v>4161388</v>
      </c>
      <c r="Y69" s="9">
        <v>39996572</v>
      </c>
      <c r="Z69" s="7">
        <v>44895</v>
      </c>
      <c r="AA69" s="6" t="s">
        <v>6271</v>
      </c>
      <c r="AB69" s="6" t="s">
        <v>6272</v>
      </c>
      <c r="AC69" s="6" t="s">
        <v>6309</v>
      </c>
    </row>
    <row r="70" spans="2:29" x14ac:dyDescent="0.2">
      <c r="B70" s="33" t="s">
        <v>6421</v>
      </c>
      <c r="C70" s="33">
        <v>731013004</v>
      </c>
      <c r="D70" s="6">
        <v>1131964</v>
      </c>
      <c r="E70" s="33">
        <v>13</v>
      </c>
      <c r="F70" s="6" t="str">
        <f>VLOOKUP(C70,'AUD NOV'!B:T,2,0)</f>
        <v>Corporación de Derecho Privado.</v>
      </c>
      <c r="G70" s="6" t="str">
        <f>VLOOKUP(C70,'AUD NOV'!B:T,3,0)</f>
        <v>Otorgada por Decreto Supremo Nº 1187, de fecha 19 de agosto de 1994, del Ministerio de Justicia, publicado en el Diario Oficial el día 13 de septiembre de 1994.</v>
      </c>
      <c r="H70" s="6" t="str">
        <f>VLOOKUP(C70,'AUD NOV'!B:T,4,0)</f>
        <v xml:space="preserve">Certificado de vigencia de Persona Jurídica sin fines de lucro, Folio N° 500406447929, de 31 de agosto de 2021, del Servicio de Registro Civil e Identificación.  
</v>
      </c>
      <c r="I70" s="6" t="str">
        <f>VLOOKUP(C70,'AUD NOV'!B:T,5,0)</f>
        <v xml:space="preserve">Desarrollar actividades por el reconocimiento y respeto de los derechos humanos de los niños, niñas y jóvenes, de la mujer y de las minorías étnicas, promoviendo los valores de un desarrollo democrático en un medio ambiente protegido.  </v>
      </c>
      <c r="J70" s="6" t="str">
        <f>VLOOKUP(C70,'AUD NOV'!B:T,6,0)</f>
        <v xml:space="preserve">Presidente: Guido Romo Costamaillere, 
Vicepresidenta: Rocío Alorda Zelada, 
Secretaria: María Cecilia Jaramillo Becker, 
Tesorera: María Gracia Casanova Jaramillo, 
Directores: 
Pablo Andrés Cajales Loaiza, 
Patricio Vejar Mercado,                                            Alejandro Varas Barboza, </v>
      </c>
      <c r="K70" s="6" t="str">
        <f>VLOOKUP(C70,'AUD NOV'!B:T,7,0)</f>
        <v>Durarán 02 años en sus cargos</v>
      </c>
      <c r="L70" s="6" t="str">
        <f>VLOOKUP(C70,'AUD NOV'!B:T,8,0)</f>
        <v>29 de diciembre de 2020 al 29 de diciembre de 2022</v>
      </c>
      <c r="M70" s="6" t="str">
        <f>VLOOKUP(C70,'AUD NOV'!B:T,9,0)</f>
        <v xml:space="preserve">Poderes para que actúen conjunta, separada e indistintamente a nombre de a institución: 
Presidente: Guido Romo Costamaillere,  y,
Directora Ejecutiva: Francis Valverde Mosquera, 
Delegación de Poderes:
Patricia Rosa Larrea Bosshardt,  </v>
      </c>
      <c r="N70" s="6" t="str">
        <f>VLOOKUP(C70,'AUD NOV'!B:T,10,0)</f>
        <v xml:space="preserve">Providencia 835, oficina 17, comuna de Providencia.
</v>
      </c>
      <c r="O70" s="6" t="str">
        <f>VLOOKUP(C70,'AUD NOV'!B:T,11,0)</f>
        <v>XIII</v>
      </c>
      <c r="P70" s="6" t="str">
        <f>VLOOKUP(C70,'AUD NOV'!B:T,12,0)</f>
        <v>Providencia</v>
      </c>
      <c r="Q70" s="6">
        <f>VLOOKUP(C70,'AUD NOV'!B:T,13,0)</f>
        <v>223414941</v>
      </c>
      <c r="R70" s="6" t="str">
        <f>VLOOKUP(C70,'AUD NOV'!B:T,14,0)</f>
        <v>achnu@achnu.cl 
franscisvalverde@achnu.cl</v>
      </c>
      <c r="S70" s="6">
        <f>VLOOKUP(C70,'AUD NOV'!B:T,15,0)</f>
        <v>0</v>
      </c>
      <c r="T70" s="6" t="str">
        <f>VLOOKUP(C70,'AUD NOV'!B:T,16,0)</f>
        <v>fonos (02)- 2743150</v>
      </c>
      <c r="U70" s="6" t="str">
        <f>VLOOKUP(C70,'AUD NOV'!B:T,17,0)</f>
        <v xml:space="preserve">Se acompaña certificado financiero, correspondiente al año 2020, aprobado por el Subdepartamento de Supervisión Financiera Nacional. </v>
      </c>
      <c r="V70" s="7">
        <f>VLOOKUP(C70,'AUD NOV'!B:T,18,0)</f>
        <v>37970</v>
      </c>
      <c r="W70" s="8">
        <f>VLOOKUP(C70,'AUD NOV'!B:T,19,0)</f>
        <v>7003</v>
      </c>
      <c r="X70" s="9"/>
      <c r="Y70" s="9">
        <v>11517106</v>
      </c>
      <c r="Z70" s="7">
        <v>44895</v>
      </c>
      <c r="AA70" s="6" t="s">
        <v>6271</v>
      </c>
      <c r="AB70" s="6" t="s">
        <v>6272</v>
      </c>
      <c r="AC70" s="6" t="s">
        <v>6311</v>
      </c>
    </row>
    <row r="71" spans="2:29" x14ac:dyDescent="0.2">
      <c r="B71" s="33" t="s">
        <v>6421</v>
      </c>
      <c r="C71" s="33">
        <v>731013004</v>
      </c>
      <c r="D71" s="6">
        <v>1132590</v>
      </c>
      <c r="E71" s="33">
        <v>13</v>
      </c>
      <c r="F71" s="6" t="str">
        <f>VLOOKUP(C71,'AUD NOV'!B:T,2,0)</f>
        <v>Corporación de Derecho Privado.</v>
      </c>
      <c r="G71" s="6" t="str">
        <f>VLOOKUP(C71,'AUD NOV'!B:T,3,0)</f>
        <v>Otorgada por Decreto Supremo Nº 1187, de fecha 19 de agosto de 1994, del Ministerio de Justicia, publicado en el Diario Oficial el día 13 de septiembre de 1994.</v>
      </c>
      <c r="H71" s="6" t="str">
        <f>VLOOKUP(C71,'AUD NOV'!B:T,4,0)</f>
        <v xml:space="preserve">Certificado de vigencia de Persona Jurídica sin fines de lucro, Folio N° 500406447929, de 31 de agosto de 2021, del Servicio de Registro Civil e Identificación.  
</v>
      </c>
      <c r="I71" s="6" t="str">
        <f>VLOOKUP(C71,'AUD NOV'!B:T,5,0)</f>
        <v xml:space="preserve">Desarrollar actividades por el reconocimiento y respeto de los derechos humanos de los niños, niñas y jóvenes, de la mujer y de las minorías étnicas, promoviendo los valores de un desarrollo democrático en un medio ambiente protegido.  </v>
      </c>
      <c r="J71" s="6" t="str">
        <f>VLOOKUP(C71,'AUD NOV'!B:T,6,0)</f>
        <v xml:space="preserve">Presidente: Guido Romo Costamaillere, 
Vicepresidenta: Rocío Alorda Zelada, 
Secretaria: María Cecilia Jaramillo Becker, 
Tesorera: María Gracia Casanova Jaramillo, 
Directores: 
Pablo Andrés Cajales Loaiza, 
Patricio Vejar Mercado,                                            Alejandro Varas Barboza, </v>
      </c>
      <c r="K71" s="6" t="str">
        <f>VLOOKUP(C71,'AUD NOV'!B:T,7,0)</f>
        <v>Durarán 02 años en sus cargos</v>
      </c>
      <c r="L71" s="6" t="str">
        <f>VLOOKUP(C71,'AUD NOV'!B:T,8,0)</f>
        <v>29 de diciembre de 2020 al 29 de diciembre de 2022</v>
      </c>
      <c r="M71" s="6" t="str">
        <f>VLOOKUP(C71,'AUD NOV'!B:T,9,0)</f>
        <v xml:space="preserve">Poderes para que actúen conjunta, separada e indistintamente a nombre de a institución: 
Presidente: Guido Romo Costamaillere,  y,
Directora Ejecutiva: Francis Valverde Mosquera, 
Delegación de Poderes:
Patricia Rosa Larrea Bosshardt,  </v>
      </c>
      <c r="N71" s="6" t="str">
        <f>VLOOKUP(C71,'AUD NOV'!B:T,10,0)</f>
        <v xml:space="preserve">Providencia 835, oficina 17, comuna de Providencia.
</v>
      </c>
      <c r="O71" s="6" t="str">
        <f>VLOOKUP(C71,'AUD NOV'!B:T,11,0)</f>
        <v>XIII</v>
      </c>
      <c r="P71" s="6" t="str">
        <f>VLOOKUP(C71,'AUD NOV'!B:T,12,0)</f>
        <v>Providencia</v>
      </c>
      <c r="Q71" s="6">
        <f>VLOOKUP(C71,'AUD NOV'!B:T,13,0)</f>
        <v>223414941</v>
      </c>
      <c r="R71" s="6" t="str">
        <f>VLOOKUP(C71,'AUD NOV'!B:T,14,0)</f>
        <v>achnu@achnu.cl 
franscisvalverde@achnu.cl</v>
      </c>
      <c r="S71" s="6">
        <f>VLOOKUP(C71,'AUD NOV'!B:T,15,0)</f>
        <v>0</v>
      </c>
      <c r="T71" s="6" t="str">
        <f>VLOOKUP(C71,'AUD NOV'!B:T,16,0)</f>
        <v>fonos (02)- 2743150</v>
      </c>
      <c r="U71" s="6" t="str">
        <f>VLOOKUP(C71,'AUD NOV'!B:T,17,0)</f>
        <v xml:space="preserve">Se acompaña certificado financiero, correspondiente al año 2020, aprobado por el Subdepartamento de Supervisión Financiera Nacional. </v>
      </c>
      <c r="V71" s="7">
        <f>VLOOKUP(C71,'AUD NOV'!B:T,18,0)</f>
        <v>37970</v>
      </c>
      <c r="W71" s="8">
        <f>VLOOKUP(C71,'AUD NOV'!B:T,19,0)</f>
        <v>7003</v>
      </c>
      <c r="X71" s="9">
        <v>11074140</v>
      </c>
      <c r="Y71" s="9">
        <v>109560158</v>
      </c>
      <c r="Z71" s="7">
        <v>44895</v>
      </c>
      <c r="AA71" s="6" t="s">
        <v>6271</v>
      </c>
      <c r="AB71" s="6" t="s">
        <v>6272</v>
      </c>
      <c r="AC71" s="6" t="s">
        <v>6311</v>
      </c>
    </row>
    <row r="72" spans="2:29" x14ac:dyDescent="0.2">
      <c r="B72" s="33" t="s">
        <v>6413</v>
      </c>
      <c r="C72" s="33">
        <v>719926002</v>
      </c>
      <c r="D72" s="6">
        <v>1070636</v>
      </c>
      <c r="E72" s="33">
        <v>7</v>
      </c>
      <c r="F72" s="6" t="str">
        <f>VLOOKUP(C72,'AUD NOV'!B:T,2,0)</f>
        <v>Corporación de Derecho Privado</v>
      </c>
      <c r="G72" s="6" t="str">
        <f>VLOOKUP(C72,'AUD NOV'!B:T,3,0)</f>
        <v>Otorgada por Decreto Supremo Nº 1429, de fecha 27 de noviembre  de 1991, del Ministerio de Justicia, publicado en el Diario Oficial el día 16 de enero de 1992.</v>
      </c>
      <c r="H72" s="6" t="str">
        <f>VLOOKUP(C72,'AUD NOV'!B:T,4,0)</f>
        <v>Certificado de Vigencia de Persona Jurídica sin Fines de Lucro Folio N° 500449328028, de 16 de mayo de 2022, emitido por el Servicio de Registro Civil e Identificación</v>
      </c>
      <c r="I72" s="6" t="str">
        <f>VLOOKUP(C72,'AUD NOV'!B:T,5,0)</f>
        <v>Atender a los jóvenes en citación de riesgo social, proponiendo dar atención integral, con miras a prevenir conductas desadaptativas que los lleven a involucrase posteriormente en actos delictivos.</v>
      </c>
      <c r="J72" s="6" t="str">
        <f>VLOOKUP(C72,'AUD NOV'!B:T,6,0)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72" s="6" t="str">
        <f>VLOOKUP(C72,'AUD NOV'!B:T,7,0)</f>
        <v>Se elegirán cada dos años.</v>
      </c>
      <c r="L72" s="6" t="str">
        <f>VLOOKUP(C72,'AUD NOV'!B:T,8,0)</f>
        <v xml:space="preserve">desde el 07 de abril de 2021 al 07 de abril del 2023.  </v>
      </c>
      <c r="M72" s="6" t="str">
        <f>VLOOKUP(C72,'AUD NOV'!B:T,9,0)</f>
        <v xml:space="preserve">Presidente: Luis Antonio Ruíz Sumaret, 
Directora Ejecutiva: Yerka Aguilera Olivares, 
</v>
      </c>
      <c r="N72" s="6" t="str">
        <f>VLOOKUP(C72,'AUD NOV'!B:T,10,0)</f>
        <v xml:space="preserve">Avenida O´Higgins N° 1271, Chillan. 
</v>
      </c>
      <c r="O72" s="6" t="str">
        <f>VLOOKUP(C72,'AUD NOV'!B:T,11,0)</f>
        <v>XVI</v>
      </c>
      <c r="P72" s="6" t="str">
        <f>VLOOKUP(C72,'AUD NOV'!B:T,12,0)</f>
        <v>chillán</v>
      </c>
      <c r="Q72" s="6" t="str">
        <f>VLOOKUP(C72,'AUD NOV'!B:T,13,0)</f>
        <v xml:space="preserve"> 42-2426627 y 42-2426628-    Celular: 978072945</v>
      </c>
      <c r="R72" s="6" t="str">
        <f>VLOOKUP(C72,'AUD NOV'!B:T,14,0)</f>
        <v xml:space="preserve"> Correo electrónico: directorio@corporacionllequen.cl, llequencentral4@gmail.com             yerkaguileracorporacionllequen@gmail.com</v>
      </c>
      <c r="S72" s="6">
        <f>VLOOKUP(C72,'AUD NOV'!B:T,15,0)</f>
        <v>0</v>
      </c>
      <c r="T72" s="6" t="str">
        <f>VLOOKUP(C72,'AUD NOV'!B:T,16,0)</f>
        <v>93401: Institución de Asistencia Social</v>
      </c>
      <c r="U72" s="6" t="str">
        <f>VLOOKUP(C72,'AUD NOV'!B:T,17,0)</f>
        <v xml:space="preserve">Se acompañan antecedentes financieros correspondientes al año 2021,  aprobados por el Subdepartamento de Supervisión Financiera Nacional. </v>
      </c>
      <c r="V72" s="7">
        <f>VLOOKUP(C72,'AUD NOV'!B:T,18,0)</f>
        <v>37970</v>
      </c>
      <c r="W72" s="8">
        <f>VLOOKUP(C72,'AUD NOV'!B:T,19,0)</f>
        <v>6866</v>
      </c>
      <c r="X72" s="9">
        <v>130099</v>
      </c>
      <c r="Y72" s="9">
        <v>62846313</v>
      </c>
      <c r="Z72" s="7">
        <v>44895</v>
      </c>
      <c r="AA72" s="6" t="s">
        <v>6271</v>
      </c>
      <c r="AB72" s="6" t="s">
        <v>6272</v>
      </c>
      <c r="AC72" s="6" t="s">
        <v>6284</v>
      </c>
    </row>
    <row r="73" spans="2:29" x14ac:dyDescent="0.2">
      <c r="B73" s="33" t="s">
        <v>6413</v>
      </c>
      <c r="C73" s="33">
        <v>719926002</v>
      </c>
      <c r="D73" s="6">
        <v>1070737</v>
      </c>
      <c r="E73" s="33">
        <v>7</v>
      </c>
      <c r="F73" s="6" t="str">
        <f>VLOOKUP(C73,'AUD NOV'!B:T,2,0)</f>
        <v>Corporación de Derecho Privado</v>
      </c>
      <c r="G73" s="6" t="str">
        <f>VLOOKUP(C73,'AUD NOV'!B:T,3,0)</f>
        <v>Otorgada por Decreto Supremo Nº 1429, de fecha 27 de noviembre  de 1991, del Ministerio de Justicia, publicado en el Diario Oficial el día 16 de enero de 1992.</v>
      </c>
      <c r="H73" s="6" t="str">
        <f>VLOOKUP(C73,'AUD NOV'!B:T,4,0)</f>
        <v>Certificado de Vigencia de Persona Jurídica sin Fines de Lucro Folio N° 500449328028, de 16 de mayo de 2022, emitido por el Servicio de Registro Civil e Identificación</v>
      </c>
      <c r="I73" s="6" t="str">
        <f>VLOOKUP(C73,'AUD NOV'!B:T,5,0)</f>
        <v>Atender a los jóvenes en citación de riesgo social, proponiendo dar atención integral, con miras a prevenir conductas desadaptativas que los lleven a involucrase posteriormente en actos delictivos.</v>
      </c>
      <c r="J73" s="6" t="str">
        <f>VLOOKUP(C73,'AUD NOV'!B:T,6,0)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73" s="6" t="str">
        <f>VLOOKUP(C73,'AUD NOV'!B:T,7,0)</f>
        <v>Se elegirán cada dos años.</v>
      </c>
      <c r="L73" s="6" t="str">
        <f>VLOOKUP(C73,'AUD NOV'!B:T,8,0)</f>
        <v xml:space="preserve">desde el 07 de abril de 2021 al 07 de abril del 2023.  </v>
      </c>
      <c r="M73" s="6" t="str">
        <f>VLOOKUP(C73,'AUD NOV'!B:T,9,0)</f>
        <v xml:space="preserve">Presidente: Luis Antonio Ruíz Sumaret, 
Directora Ejecutiva: Yerka Aguilera Olivares, 
</v>
      </c>
      <c r="N73" s="6" t="str">
        <f>VLOOKUP(C73,'AUD NOV'!B:T,10,0)</f>
        <v xml:space="preserve">Avenida O´Higgins N° 1271, Chillan. 
</v>
      </c>
      <c r="O73" s="6" t="str">
        <f>VLOOKUP(C73,'AUD NOV'!B:T,11,0)</f>
        <v>XVI</v>
      </c>
      <c r="P73" s="6" t="str">
        <f>VLOOKUP(C73,'AUD NOV'!B:T,12,0)</f>
        <v>chillán</v>
      </c>
      <c r="Q73" s="6" t="str">
        <f>VLOOKUP(C73,'AUD NOV'!B:T,13,0)</f>
        <v xml:space="preserve"> 42-2426627 y 42-2426628-    Celular: 978072945</v>
      </c>
      <c r="R73" s="6" t="str">
        <f>VLOOKUP(C73,'AUD NOV'!B:T,14,0)</f>
        <v xml:space="preserve"> Correo electrónico: directorio@corporacionllequen.cl, llequencentral4@gmail.com             yerkaguileracorporacionllequen@gmail.com</v>
      </c>
      <c r="S73" s="6">
        <f>VLOOKUP(C73,'AUD NOV'!B:T,15,0)</f>
        <v>0</v>
      </c>
      <c r="T73" s="6" t="str">
        <f>VLOOKUP(C73,'AUD NOV'!B:T,16,0)</f>
        <v>93401: Institución de Asistencia Social</v>
      </c>
      <c r="U73" s="6" t="str">
        <f>VLOOKUP(C73,'AUD NOV'!B:T,17,0)</f>
        <v xml:space="preserve">Se acompañan antecedentes financieros correspondientes al año 2021,  aprobados por el Subdepartamento de Supervisión Financiera Nacional. </v>
      </c>
      <c r="V73" s="7">
        <f>VLOOKUP(C73,'AUD NOV'!B:T,18,0)</f>
        <v>37970</v>
      </c>
      <c r="W73" s="8">
        <f>VLOOKUP(C73,'AUD NOV'!B:T,19,0)</f>
        <v>6866</v>
      </c>
      <c r="X73" s="9">
        <v>5312384</v>
      </c>
      <c r="Y73" s="9">
        <v>19785920</v>
      </c>
      <c r="Z73" s="7">
        <v>44895</v>
      </c>
      <c r="AA73" s="6" t="s">
        <v>6271</v>
      </c>
      <c r="AB73" s="6" t="s">
        <v>6272</v>
      </c>
      <c r="AC73" s="6" t="s">
        <v>6284</v>
      </c>
    </row>
    <row r="74" spans="2:29" x14ac:dyDescent="0.2">
      <c r="B74" s="33" t="s">
        <v>6413</v>
      </c>
      <c r="C74" s="33">
        <v>719926002</v>
      </c>
      <c r="D74" s="6">
        <v>1080680</v>
      </c>
      <c r="E74" s="33">
        <v>16</v>
      </c>
      <c r="F74" s="6" t="str">
        <f>VLOOKUP(C74,'AUD NOV'!B:T,2,0)</f>
        <v>Corporación de Derecho Privado</v>
      </c>
      <c r="G74" s="6" t="str">
        <f>VLOOKUP(C74,'AUD NOV'!B:T,3,0)</f>
        <v>Otorgada por Decreto Supremo Nº 1429, de fecha 27 de noviembre  de 1991, del Ministerio de Justicia, publicado en el Diario Oficial el día 16 de enero de 1992.</v>
      </c>
      <c r="H74" s="6" t="str">
        <f>VLOOKUP(C74,'AUD NOV'!B:T,4,0)</f>
        <v>Certificado de Vigencia de Persona Jurídica sin Fines de Lucro Folio N° 500449328028, de 16 de mayo de 2022, emitido por el Servicio de Registro Civil e Identificación</v>
      </c>
      <c r="I74" s="6" t="str">
        <f>VLOOKUP(C74,'AUD NOV'!B:T,5,0)</f>
        <v>Atender a los jóvenes en citación de riesgo social, proponiendo dar atención integral, con miras a prevenir conductas desadaptativas que los lleven a involucrase posteriormente en actos delictivos.</v>
      </c>
      <c r="J74" s="6" t="str">
        <f>VLOOKUP(C74,'AUD NOV'!B:T,6,0)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74" s="6" t="str">
        <f>VLOOKUP(C74,'AUD NOV'!B:T,7,0)</f>
        <v>Se elegirán cada dos años.</v>
      </c>
      <c r="L74" s="6" t="str">
        <f>VLOOKUP(C74,'AUD NOV'!B:T,8,0)</f>
        <v xml:space="preserve">desde el 07 de abril de 2021 al 07 de abril del 2023.  </v>
      </c>
      <c r="M74" s="6" t="str">
        <f>VLOOKUP(C74,'AUD NOV'!B:T,9,0)</f>
        <v xml:space="preserve">Presidente: Luis Antonio Ruíz Sumaret, 
Directora Ejecutiva: Yerka Aguilera Olivares, 
</v>
      </c>
      <c r="N74" s="6" t="str">
        <f>VLOOKUP(C74,'AUD NOV'!B:T,10,0)</f>
        <v xml:space="preserve">Avenida O´Higgins N° 1271, Chillan. 
</v>
      </c>
      <c r="O74" s="6" t="str">
        <f>VLOOKUP(C74,'AUD NOV'!B:T,11,0)</f>
        <v>XVI</v>
      </c>
      <c r="P74" s="6" t="str">
        <f>VLOOKUP(C74,'AUD NOV'!B:T,12,0)</f>
        <v>chillán</v>
      </c>
      <c r="Q74" s="6" t="str">
        <f>VLOOKUP(C74,'AUD NOV'!B:T,13,0)</f>
        <v xml:space="preserve"> 42-2426627 y 42-2426628-    Celular: 978072945</v>
      </c>
      <c r="R74" s="6" t="str">
        <f>VLOOKUP(C74,'AUD NOV'!B:T,14,0)</f>
        <v xml:space="preserve"> Correo electrónico: directorio@corporacionllequen.cl, llequencentral4@gmail.com             yerkaguileracorporacionllequen@gmail.com</v>
      </c>
      <c r="S74" s="6">
        <f>VLOOKUP(C74,'AUD NOV'!B:T,15,0)</f>
        <v>0</v>
      </c>
      <c r="T74" s="6" t="str">
        <f>VLOOKUP(C74,'AUD NOV'!B:T,16,0)</f>
        <v>93401: Institución de Asistencia Social</v>
      </c>
      <c r="U74" s="6" t="str">
        <f>VLOOKUP(C74,'AUD NOV'!B:T,17,0)</f>
        <v xml:space="preserve">Se acompañan antecedentes financieros correspondientes al año 2021,  aprobados por el Subdepartamento de Supervisión Financiera Nacional. </v>
      </c>
      <c r="V74" s="7">
        <f>VLOOKUP(C74,'AUD NOV'!B:T,18,0)</f>
        <v>37970</v>
      </c>
      <c r="W74" s="8">
        <f>VLOOKUP(C74,'AUD NOV'!B:T,19,0)</f>
        <v>6866</v>
      </c>
      <c r="X74" s="9"/>
      <c r="Y74" s="9">
        <v>3082131</v>
      </c>
      <c r="Z74" s="7">
        <v>44895</v>
      </c>
      <c r="AA74" s="6" t="s">
        <v>6271</v>
      </c>
      <c r="AB74" s="6" t="s">
        <v>6272</v>
      </c>
      <c r="AC74" s="6" t="s">
        <v>6288</v>
      </c>
    </row>
    <row r="75" spans="2:29" x14ac:dyDescent="0.2">
      <c r="B75" s="33" t="s">
        <v>6413</v>
      </c>
      <c r="C75" s="33">
        <v>719926002</v>
      </c>
      <c r="D75" s="6">
        <v>1160042</v>
      </c>
      <c r="E75" s="33">
        <v>16</v>
      </c>
      <c r="F75" s="6" t="str">
        <f>VLOOKUP(C75,'AUD NOV'!B:T,2,0)</f>
        <v>Corporación de Derecho Privado</v>
      </c>
      <c r="G75" s="6" t="str">
        <f>VLOOKUP(C75,'AUD NOV'!B:T,3,0)</f>
        <v>Otorgada por Decreto Supremo Nº 1429, de fecha 27 de noviembre  de 1991, del Ministerio de Justicia, publicado en el Diario Oficial el día 16 de enero de 1992.</v>
      </c>
      <c r="H75" s="6" t="str">
        <f>VLOOKUP(C75,'AUD NOV'!B:T,4,0)</f>
        <v>Certificado de Vigencia de Persona Jurídica sin Fines de Lucro Folio N° 500449328028, de 16 de mayo de 2022, emitido por el Servicio de Registro Civil e Identificación</v>
      </c>
      <c r="I75" s="6" t="str">
        <f>VLOOKUP(C75,'AUD NOV'!B:T,5,0)</f>
        <v>Atender a los jóvenes en citación de riesgo social, proponiendo dar atención integral, con miras a prevenir conductas desadaptativas que los lleven a involucrase posteriormente en actos delictivos.</v>
      </c>
      <c r="J75" s="6" t="str">
        <f>VLOOKUP(C75,'AUD NOV'!B:T,6,0)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75" s="6" t="str">
        <f>VLOOKUP(C75,'AUD NOV'!B:T,7,0)</f>
        <v>Se elegirán cada dos años.</v>
      </c>
      <c r="L75" s="6" t="str">
        <f>VLOOKUP(C75,'AUD NOV'!B:T,8,0)</f>
        <v xml:space="preserve">desde el 07 de abril de 2021 al 07 de abril del 2023.  </v>
      </c>
      <c r="M75" s="6" t="str">
        <f>VLOOKUP(C75,'AUD NOV'!B:T,9,0)</f>
        <v xml:space="preserve">Presidente: Luis Antonio Ruíz Sumaret, 
Directora Ejecutiva: Yerka Aguilera Olivares, 
</v>
      </c>
      <c r="N75" s="6" t="str">
        <f>VLOOKUP(C75,'AUD NOV'!B:T,10,0)</f>
        <v xml:space="preserve">Avenida O´Higgins N° 1271, Chillan. 
</v>
      </c>
      <c r="O75" s="6" t="str">
        <f>VLOOKUP(C75,'AUD NOV'!B:T,11,0)</f>
        <v>XVI</v>
      </c>
      <c r="P75" s="6" t="str">
        <f>VLOOKUP(C75,'AUD NOV'!B:T,12,0)</f>
        <v>chillán</v>
      </c>
      <c r="Q75" s="6" t="str">
        <f>VLOOKUP(C75,'AUD NOV'!B:T,13,0)</f>
        <v xml:space="preserve"> 42-2426627 y 42-2426628-    Celular: 978072945</v>
      </c>
      <c r="R75" s="6" t="str">
        <f>VLOOKUP(C75,'AUD NOV'!B:T,14,0)</f>
        <v xml:space="preserve"> Correo electrónico: directorio@corporacionllequen.cl, llequencentral4@gmail.com             yerkaguileracorporacionllequen@gmail.com</v>
      </c>
      <c r="S75" s="6">
        <f>VLOOKUP(C75,'AUD NOV'!B:T,15,0)</f>
        <v>0</v>
      </c>
      <c r="T75" s="6" t="str">
        <f>VLOOKUP(C75,'AUD NOV'!B:T,16,0)</f>
        <v>93401: Institución de Asistencia Social</v>
      </c>
      <c r="U75" s="6" t="str">
        <f>VLOOKUP(C75,'AUD NOV'!B:T,17,0)</f>
        <v xml:space="preserve">Se acompañan antecedentes financieros correspondientes al año 2021,  aprobados por el Subdepartamento de Supervisión Financiera Nacional. </v>
      </c>
      <c r="V75" s="7">
        <f>VLOOKUP(C75,'AUD NOV'!B:T,18,0)</f>
        <v>37970</v>
      </c>
      <c r="W75" s="8">
        <f>VLOOKUP(C75,'AUD NOV'!B:T,19,0)</f>
        <v>6866</v>
      </c>
      <c r="X75" s="9">
        <v>3421314</v>
      </c>
      <c r="Y75" s="9">
        <v>12977397</v>
      </c>
      <c r="Z75" s="7">
        <v>44895</v>
      </c>
      <c r="AA75" s="6" t="s">
        <v>6271</v>
      </c>
      <c r="AB75" s="6" t="s">
        <v>6272</v>
      </c>
      <c r="AC75" s="6" t="s">
        <v>6288</v>
      </c>
    </row>
    <row r="76" spans="2:29" x14ac:dyDescent="0.2">
      <c r="B76" s="33" t="s">
        <v>6413</v>
      </c>
      <c r="C76" s="33">
        <v>719926002</v>
      </c>
      <c r="D76" s="6">
        <v>1160043</v>
      </c>
      <c r="E76" s="33">
        <v>16</v>
      </c>
      <c r="F76" s="6" t="str">
        <f>VLOOKUP(C76,'AUD NOV'!B:T,2,0)</f>
        <v>Corporación de Derecho Privado</v>
      </c>
      <c r="G76" s="6" t="str">
        <f>VLOOKUP(C76,'AUD NOV'!B:T,3,0)</f>
        <v>Otorgada por Decreto Supremo Nº 1429, de fecha 27 de noviembre  de 1991, del Ministerio de Justicia, publicado en el Diario Oficial el día 16 de enero de 1992.</v>
      </c>
      <c r="H76" s="6" t="str">
        <f>VLOOKUP(C76,'AUD NOV'!B:T,4,0)</f>
        <v>Certificado de Vigencia de Persona Jurídica sin Fines de Lucro Folio N° 500449328028, de 16 de mayo de 2022, emitido por el Servicio de Registro Civil e Identificación</v>
      </c>
      <c r="I76" s="6" t="str">
        <f>VLOOKUP(C76,'AUD NOV'!B:T,5,0)</f>
        <v>Atender a los jóvenes en citación de riesgo social, proponiendo dar atención integral, con miras a prevenir conductas desadaptativas que los lleven a involucrase posteriormente en actos delictivos.</v>
      </c>
      <c r="J76" s="6" t="str">
        <f>VLOOKUP(C76,'AUD NOV'!B:T,6,0)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76" s="6" t="str">
        <f>VLOOKUP(C76,'AUD NOV'!B:T,7,0)</f>
        <v>Se elegirán cada dos años.</v>
      </c>
      <c r="L76" s="6" t="str">
        <f>VLOOKUP(C76,'AUD NOV'!B:T,8,0)</f>
        <v xml:space="preserve">desde el 07 de abril de 2021 al 07 de abril del 2023.  </v>
      </c>
      <c r="M76" s="6" t="str">
        <f>VLOOKUP(C76,'AUD NOV'!B:T,9,0)</f>
        <v xml:space="preserve">Presidente: Luis Antonio Ruíz Sumaret, 
Directora Ejecutiva: Yerka Aguilera Olivares, 
</v>
      </c>
      <c r="N76" s="6" t="str">
        <f>VLOOKUP(C76,'AUD NOV'!B:T,10,0)</f>
        <v xml:space="preserve">Avenida O´Higgins N° 1271, Chillan. 
</v>
      </c>
      <c r="O76" s="6" t="str">
        <f>VLOOKUP(C76,'AUD NOV'!B:T,11,0)</f>
        <v>XVI</v>
      </c>
      <c r="P76" s="6" t="str">
        <f>VLOOKUP(C76,'AUD NOV'!B:T,12,0)</f>
        <v>chillán</v>
      </c>
      <c r="Q76" s="6" t="str">
        <f>VLOOKUP(C76,'AUD NOV'!B:T,13,0)</f>
        <v xml:space="preserve"> 42-2426627 y 42-2426628-    Celular: 978072945</v>
      </c>
      <c r="R76" s="6" t="str">
        <f>VLOOKUP(C76,'AUD NOV'!B:T,14,0)</f>
        <v xml:space="preserve"> Correo electrónico: directorio@corporacionllequen.cl, llequencentral4@gmail.com             yerkaguileracorporacionllequen@gmail.com</v>
      </c>
      <c r="S76" s="6">
        <f>VLOOKUP(C76,'AUD NOV'!B:T,15,0)</f>
        <v>0</v>
      </c>
      <c r="T76" s="6" t="str">
        <f>VLOOKUP(C76,'AUD NOV'!B:T,16,0)</f>
        <v>93401: Institución de Asistencia Social</v>
      </c>
      <c r="U76" s="6" t="str">
        <f>VLOOKUP(C76,'AUD NOV'!B:T,17,0)</f>
        <v xml:space="preserve">Se acompañan antecedentes financieros correspondientes al año 2021,  aprobados por el Subdepartamento de Supervisión Financiera Nacional. </v>
      </c>
      <c r="V76" s="7">
        <f>VLOOKUP(C76,'AUD NOV'!B:T,18,0)</f>
        <v>37970</v>
      </c>
      <c r="W76" s="8">
        <f>VLOOKUP(C76,'AUD NOV'!B:T,19,0)</f>
        <v>6866</v>
      </c>
      <c r="X76" s="9">
        <v>3894482</v>
      </c>
      <c r="Y76" s="9">
        <v>13181326</v>
      </c>
      <c r="Z76" s="7">
        <v>44895</v>
      </c>
      <c r="AA76" s="6" t="s">
        <v>6271</v>
      </c>
      <c r="AB76" s="6" t="s">
        <v>6272</v>
      </c>
      <c r="AC76" s="6" t="s">
        <v>6288</v>
      </c>
    </row>
    <row r="77" spans="2:29" x14ac:dyDescent="0.2">
      <c r="B77" s="33" t="s">
        <v>6413</v>
      </c>
      <c r="C77" s="33">
        <v>719926002</v>
      </c>
      <c r="D77" s="6">
        <v>1160048</v>
      </c>
      <c r="E77" s="33">
        <v>16</v>
      </c>
      <c r="F77" s="6" t="str">
        <f>VLOOKUP(C77,'AUD NOV'!B:T,2,0)</f>
        <v>Corporación de Derecho Privado</v>
      </c>
      <c r="G77" s="6" t="str">
        <f>VLOOKUP(C77,'AUD NOV'!B:T,3,0)</f>
        <v>Otorgada por Decreto Supremo Nº 1429, de fecha 27 de noviembre  de 1991, del Ministerio de Justicia, publicado en el Diario Oficial el día 16 de enero de 1992.</v>
      </c>
      <c r="H77" s="6" t="str">
        <f>VLOOKUP(C77,'AUD NOV'!B:T,4,0)</f>
        <v>Certificado de Vigencia de Persona Jurídica sin Fines de Lucro Folio N° 500449328028, de 16 de mayo de 2022, emitido por el Servicio de Registro Civil e Identificación</v>
      </c>
      <c r="I77" s="6" t="str">
        <f>VLOOKUP(C77,'AUD NOV'!B:T,5,0)</f>
        <v>Atender a los jóvenes en citación de riesgo social, proponiendo dar atención integral, con miras a prevenir conductas desadaptativas que los lleven a involucrase posteriormente en actos delictivos.</v>
      </c>
      <c r="J77" s="6" t="str">
        <f>VLOOKUP(C77,'AUD NOV'!B:T,6,0)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77" s="6" t="str">
        <f>VLOOKUP(C77,'AUD NOV'!B:T,7,0)</f>
        <v>Se elegirán cada dos años.</v>
      </c>
      <c r="L77" s="6" t="str">
        <f>VLOOKUP(C77,'AUD NOV'!B:T,8,0)</f>
        <v xml:space="preserve">desde el 07 de abril de 2021 al 07 de abril del 2023.  </v>
      </c>
      <c r="M77" s="6" t="str">
        <f>VLOOKUP(C77,'AUD NOV'!B:T,9,0)</f>
        <v xml:space="preserve">Presidente: Luis Antonio Ruíz Sumaret, 
Directora Ejecutiva: Yerka Aguilera Olivares, 
</v>
      </c>
      <c r="N77" s="6" t="str">
        <f>VLOOKUP(C77,'AUD NOV'!B:T,10,0)</f>
        <v xml:space="preserve">Avenida O´Higgins N° 1271, Chillan. 
</v>
      </c>
      <c r="O77" s="6" t="str">
        <f>VLOOKUP(C77,'AUD NOV'!B:T,11,0)</f>
        <v>XVI</v>
      </c>
      <c r="P77" s="6" t="str">
        <f>VLOOKUP(C77,'AUD NOV'!B:T,12,0)</f>
        <v>chillán</v>
      </c>
      <c r="Q77" s="6" t="str">
        <f>VLOOKUP(C77,'AUD NOV'!B:T,13,0)</f>
        <v xml:space="preserve"> 42-2426627 y 42-2426628-    Celular: 978072945</v>
      </c>
      <c r="R77" s="6" t="str">
        <f>VLOOKUP(C77,'AUD NOV'!B:T,14,0)</f>
        <v xml:space="preserve"> Correo electrónico: directorio@corporacionllequen.cl, llequencentral4@gmail.com             yerkaguileracorporacionllequen@gmail.com</v>
      </c>
      <c r="S77" s="6">
        <f>VLOOKUP(C77,'AUD NOV'!B:T,15,0)</f>
        <v>0</v>
      </c>
      <c r="T77" s="6" t="str">
        <f>VLOOKUP(C77,'AUD NOV'!B:T,16,0)</f>
        <v>93401: Institución de Asistencia Social</v>
      </c>
      <c r="U77" s="6" t="str">
        <f>VLOOKUP(C77,'AUD NOV'!B:T,17,0)</f>
        <v xml:space="preserve">Se acompañan antecedentes financieros correspondientes al año 2021,  aprobados por el Subdepartamento de Supervisión Financiera Nacional. </v>
      </c>
      <c r="V77" s="7">
        <f>VLOOKUP(C77,'AUD NOV'!B:T,18,0)</f>
        <v>37970</v>
      </c>
      <c r="W77" s="8">
        <f>VLOOKUP(C77,'AUD NOV'!B:T,19,0)</f>
        <v>6866</v>
      </c>
      <c r="X77" s="9"/>
      <c r="Y77" s="9">
        <v>200055398</v>
      </c>
      <c r="Z77" s="7">
        <v>44895</v>
      </c>
      <c r="AA77" s="6" t="s">
        <v>6271</v>
      </c>
      <c r="AB77" s="6" t="s">
        <v>6272</v>
      </c>
      <c r="AC77" s="6" t="s">
        <v>6288</v>
      </c>
    </row>
    <row r="78" spans="2:29" x14ac:dyDescent="0.2">
      <c r="B78" s="33" t="s">
        <v>6413</v>
      </c>
      <c r="C78" s="33">
        <v>719926002</v>
      </c>
      <c r="D78" s="6">
        <v>1160075</v>
      </c>
      <c r="E78" s="33">
        <v>16</v>
      </c>
      <c r="F78" s="6" t="str">
        <f>VLOOKUP(C78,'AUD NOV'!B:T,2,0)</f>
        <v>Corporación de Derecho Privado</v>
      </c>
      <c r="G78" s="6" t="str">
        <f>VLOOKUP(C78,'AUD NOV'!B:T,3,0)</f>
        <v>Otorgada por Decreto Supremo Nº 1429, de fecha 27 de noviembre  de 1991, del Ministerio de Justicia, publicado en el Diario Oficial el día 16 de enero de 1992.</v>
      </c>
      <c r="H78" s="6" t="str">
        <f>VLOOKUP(C78,'AUD NOV'!B:T,4,0)</f>
        <v>Certificado de Vigencia de Persona Jurídica sin Fines de Lucro Folio N° 500449328028, de 16 de mayo de 2022, emitido por el Servicio de Registro Civil e Identificación</v>
      </c>
      <c r="I78" s="6" t="str">
        <f>VLOOKUP(C78,'AUD NOV'!B:T,5,0)</f>
        <v>Atender a los jóvenes en citación de riesgo social, proponiendo dar atención integral, con miras a prevenir conductas desadaptativas que los lleven a involucrase posteriormente en actos delictivos.</v>
      </c>
      <c r="J78" s="6" t="str">
        <f>VLOOKUP(C78,'AUD NOV'!B:T,6,0)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78" s="6" t="str">
        <f>VLOOKUP(C78,'AUD NOV'!B:T,7,0)</f>
        <v>Se elegirán cada dos años.</v>
      </c>
      <c r="L78" s="6" t="str">
        <f>VLOOKUP(C78,'AUD NOV'!B:T,8,0)</f>
        <v xml:space="preserve">desde el 07 de abril de 2021 al 07 de abril del 2023.  </v>
      </c>
      <c r="M78" s="6" t="str">
        <f>VLOOKUP(C78,'AUD NOV'!B:T,9,0)</f>
        <v xml:space="preserve">Presidente: Luis Antonio Ruíz Sumaret, 
Directora Ejecutiva: Yerka Aguilera Olivares, 
</v>
      </c>
      <c r="N78" s="6" t="str">
        <f>VLOOKUP(C78,'AUD NOV'!B:T,10,0)</f>
        <v xml:space="preserve">Avenida O´Higgins N° 1271, Chillan. 
</v>
      </c>
      <c r="O78" s="6" t="str">
        <f>VLOOKUP(C78,'AUD NOV'!B:T,11,0)</f>
        <v>XVI</v>
      </c>
      <c r="P78" s="6" t="str">
        <f>VLOOKUP(C78,'AUD NOV'!B:T,12,0)</f>
        <v>chillán</v>
      </c>
      <c r="Q78" s="6" t="str">
        <f>VLOOKUP(C78,'AUD NOV'!B:T,13,0)</f>
        <v xml:space="preserve"> 42-2426627 y 42-2426628-    Celular: 978072945</v>
      </c>
      <c r="R78" s="6" t="str">
        <f>VLOOKUP(C78,'AUD NOV'!B:T,14,0)</f>
        <v xml:space="preserve"> Correo electrónico: directorio@corporacionllequen.cl, llequencentral4@gmail.com             yerkaguileracorporacionllequen@gmail.com</v>
      </c>
      <c r="S78" s="6">
        <f>VLOOKUP(C78,'AUD NOV'!B:T,15,0)</f>
        <v>0</v>
      </c>
      <c r="T78" s="6" t="str">
        <f>VLOOKUP(C78,'AUD NOV'!B:T,16,0)</f>
        <v>93401: Institución de Asistencia Social</v>
      </c>
      <c r="U78" s="6" t="str">
        <f>VLOOKUP(C78,'AUD NOV'!B:T,17,0)</f>
        <v xml:space="preserve">Se acompañan antecedentes financieros correspondientes al año 2021,  aprobados por el Subdepartamento de Supervisión Financiera Nacional. </v>
      </c>
      <c r="V78" s="7">
        <f>VLOOKUP(C78,'AUD NOV'!B:T,18,0)</f>
        <v>37970</v>
      </c>
      <c r="W78" s="8">
        <f>VLOOKUP(C78,'AUD NOV'!B:T,19,0)</f>
        <v>6866</v>
      </c>
      <c r="X78" s="9">
        <v>5049807</v>
      </c>
      <c r="Y78" s="9">
        <v>51171380</v>
      </c>
      <c r="Z78" s="7">
        <v>44895</v>
      </c>
      <c r="AA78" s="6" t="s">
        <v>6271</v>
      </c>
      <c r="AB78" s="6" t="s">
        <v>6272</v>
      </c>
      <c r="AC78" s="6" t="s">
        <v>6288</v>
      </c>
    </row>
    <row r="79" spans="2:29" x14ac:dyDescent="0.2">
      <c r="B79" s="33" t="s">
        <v>6413</v>
      </c>
      <c r="C79" s="33">
        <v>719926002</v>
      </c>
      <c r="D79" s="6">
        <v>1160076</v>
      </c>
      <c r="E79" s="33">
        <v>16</v>
      </c>
      <c r="F79" s="6" t="str">
        <f>VLOOKUP(C79,'AUD NOV'!B:T,2,0)</f>
        <v>Corporación de Derecho Privado</v>
      </c>
      <c r="G79" s="6" t="str">
        <f>VLOOKUP(C79,'AUD NOV'!B:T,3,0)</f>
        <v>Otorgada por Decreto Supremo Nº 1429, de fecha 27 de noviembre  de 1991, del Ministerio de Justicia, publicado en el Diario Oficial el día 16 de enero de 1992.</v>
      </c>
      <c r="H79" s="6" t="str">
        <f>VLOOKUP(C79,'AUD NOV'!B:T,4,0)</f>
        <v>Certificado de Vigencia de Persona Jurídica sin Fines de Lucro Folio N° 500449328028, de 16 de mayo de 2022, emitido por el Servicio de Registro Civil e Identificación</v>
      </c>
      <c r="I79" s="6" t="str">
        <f>VLOOKUP(C79,'AUD NOV'!B:T,5,0)</f>
        <v>Atender a los jóvenes en citación de riesgo social, proponiendo dar atención integral, con miras a prevenir conductas desadaptativas que los lleven a involucrase posteriormente en actos delictivos.</v>
      </c>
      <c r="J79" s="6" t="str">
        <f>VLOOKUP(C79,'AUD NOV'!B:T,6,0)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79" s="6" t="str">
        <f>VLOOKUP(C79,'AUD NOV'!B:T,7,0)</f>
        <v>Se elegirán cada dos años.</v>
      </c>
      <c r="L79" s="6" t="str">
        <f>VLOOKUP(C79,'AUD NOV'!B:T,8,0)</f>
        <v xml:space="preserve">desde el 07 de abril de 2021 al 07 de abril del 2023.  </v>
      </c>
      <c r="M79" s="6" t="str">
        <f>VLOOKUP(C79,'AUD NOV'!B:T,9,0)</f>
        <v xml:space="preserve">Presidente: Luis Antonio Ruíz Sumaret, 
Directora Ejecutiva: Yerka Aguilera Olivares, 
</v>
      </c>
      <c r="N79" s="6" t="str">
        <f>VLOOKUP(C79,'AUD NOV'!B:T,10,0)</f>
        <v xml:space="preserve">Avenida O´Higgins N° 1271, Chillan. 
</v>
      </c>
      <c r="O79" s="6" t="str">
        <f>VLOOKUP(C79,'AUD NOV'!B:T,11,0)</f>
        <v>XVI</v>
      </c>
      <c r="P79" s="6" t="str">
        <f>VLOOKUP(C79,'AUD NOV'!B:T,12,0)</f>
        <v>chillán</v>
      </c>
      <c r="Q79" s="6" t="str">
        <f>VLOOKUP(C79,'AUD NOV'!B:T,13,0)</f>
        <v xml:space="preserve"> 42-2426627 y 42-2426628-    Celular: 978072945</v>
      </c>
      <c r="R79" s="6" t="str">
        <f>VLOOKUP(C79,'AUD NOV'!B:T,14,0)</f>
        <v xml:space="preserve"> Correo electrónico: directorio@corporacionllequen.cl, llequencentral4@gmail.com             yerkaguileracorporacionllequen@gmail.com</v>
      </c>
      <c r="S79" s="6">
        <f>VLOOKUP(C79,'AUD NOV'!B:T,15,0)</f>
        <v>0</v>
      </c>
      <c r="T79" s="6" t="str">
        <f>VLOOKUP(C79,'AUD NOV'!B:T,16,0)</f>
        <v>93401: Institución de Asistencia Social</v>
      </c>
      <c r="U79" s="6" t="str">
        <f>VLOOKUP(C79,'AUD NOV'!B:T,17,0)</f>
        <v xml:space="preserve">Se acompañan antecedentes financieros correspondientes al año 2021,  aprobados por el Subdepartamento de Supervisión Financiera Nacional. </v>
      </c>
      <c r="V79" s="7">
        <f>VLOOKUP(C79,'AUD NOV'!B:T,18,0)</f>
        <v>37970</v>
      </c>
      <c r="W79" s="8">
        <f>VLOOKUP(C79,'AUD NOV'!B:T,19,0)</f>
        <v>6866</v>
      </c>
      <c r="X79" s="9">
        <v>20084064</v>
      </c>
      <c r="Y79" s="9">
        <v>68285817</v>
      </c>
      <c r="Z79" s="7">
        <v>44895</v>
      </c>
      <c r="AA79" s="6" t="s">
        <v>6271</v>
      </c>
      <c r="AB79" s="6" t="s">
        <v>6272</v>
      </c>
      <c r="AC79" s="6" t="s">
        <v>6288</v>
      </c>
    </row>
    <row r="80" spans="2:29" x14ac:dyDescent="0.2">
      <c r="B80" s="33" t="s">
        <v>6412</v>
      </c>
      <c r="C80" s="33">
        <v>717449002</v>
      </c>
      <c r="D80" s="6">
        <v>1150070</v>
      </c>
      <c r="E80" s="33">
        <v>15</v>
      </c>
      <c r="F80" s="6" t="str">
        <f>VLOOKUP(C80,'AUD NOV'!B:T,2,0)</f>
        <v>Corporación de Derecho Privado.</v>
      </c>
      <c r="G80" s="6" t="str">
        <f>VLOOKUP(C80,'AUD NOV'!B:T,3,0)</f>
        <v xml:space="preserve">Otorgada por Decreto Supremo Nº 248, de fecha 07 de febrero de 1990. </v>
      </c>
      <c r="H80" s="6" t="str">
        <f>VLOOKUP(C80,'AUD NOV'!B:T,4,0)</f>
        <v xml:space="preserve">Certificado de vigencia, folio Nº500396922889, de 05 de julio de 2021, del Servicio de Registro Civil e Identificación. 
</v>
      </c>
      <c r="I80" s="6" t="str">
        <f>VLOOKUP(C80,'AUD NOV'!B:T,5,0)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80" s="6" t="str">
        <f>VLOOKUP(C80,'AUD NOV'!B:T,6,0)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80" s="6" t="str">
        <f>VLOOKUP(C80,'AUD NOV'!B:T,7,0)</f>
        <v>Dos años</v>
      </c>
      <c r="L80" s="6" t="str">
        <f>VLOOKUP(C80,'AUD NOV'!B:T,8,0)</f>
        <v>24 de noviembre de 2020 al mes de noviembre del año 2021 (se prórroga directorio vigente hasta la celebración de la próxima Asamblea General Ordinaria de Socios, fijada para el mes de noviembre de 2021 (artículo vigésimo tercero de los Estatutos).</v>
      </c>
      <c r="M80" s="6" t="str">
        <f>VLOOKUP(C80,'AUD NOV'!B:T,9,0)</f>
        <v xml:space="preserve">Rosa Icarte Muñoz, , María Nicolasa Rodríguez Roco, , y Juan Gabriel Lecaros Trincado, K, quienes pueden actuar de forma conjunta, separada e indistintamente para representar a la Corporación.
</v>
      </c>
      <c r="N80" s="6" t="str">
        <f>VLOOKUP(C80,'AUD NOV'!B:T,10,0)</f>
        <v xml:space="preserve">Población Carlos Condell, Avenida Alejandro Azola Nº 1635, comuna de Arica.
</v>
      </c>
      <c r="O80" s="6" t="str">
        <f>VLOOKUP(C80,'AUD NOV'!B:T,11,0)</f>
        <v>XV</v>
      </c>
      <c r="P80" s="6" t="str">
        <f>VLOOKUP(C80,'AUD NOV'!B:T,12,0)</f>
        <v>arica</v>
      </c>
      <c r="Q80" s="6" t="str">
        <f>VLOOKUP(C80,'AUD NOV'!B:T,13,0)</f>
        <v>Fono (58) 2- 246387 - +56966559270</v>
      </c>
      <c r="R80" s="6" t="str">
        <f>VLOOKUP(C80,'AUD NOV'!B:T,14,0)</f>
        <v>directorio@corfal.com</v>
      </c>
      <c r="S80" s="6">
        <f>VLOOKUP(C80,'AUD NOV'!B:T,15,0)</f>
        <v>0</v>
      </c>
      <c r="T80" s="6" t="str">
        <f>VLOOKUP(C80,'AUD NOV'!B:T,16,0)</f>
        <v>93401: Institución de Asistencia Social</v>
      </c>
      <c r="U80" s="6" t="str">
        <f>VLOOKUP(C80,'AUD NOV'!B:T,17,0)</f>
        <v>Certificado financiero firmado ante notario público correspondiente al año 2020 y balance general consolidado al 31 de diciembre de 2020 aprobados por el Subdepartamento de Supervisión Financiera Nacional.</v>
      </c>
      <c r="V80" s="7">
        <f>VLOOKUP(C80,'AUD NOV'!B:T,18,0)</f>
        <v>37970</v>
      </c>
      <c r="W80" s="8">
        <f>VLOOKUP(C80,'AUD NOV'!B:T,19,0)</f>
        <v>6830</v>
      </c>
      <c r="X80" s="9"/>
      <c r="Y80" s="9">
        <v>60247760</v>
      </c>
      <c r="Z80" s="7">
        <v>44895</v>
      </c>
      <c r="AA80" s="6" t="s">
        <v>6271</v>
      </c>
      <c r="AB80" s="6" t="s">
        <v>6272</v>
      </c>
      <c r="AC80" s="6" t="s">
        <v>6285</v>
      </c>
    </row>
    <row r="81" spans="2:29" x14ac:dyDescent="0.2">
      <c r="B81" s="33" t="s">
        <v>6412</v>
      </c>
      <c r="C81" s="33">
        <v>717449002</v>
      </c>
      <c r="D81" s="6">
        <v>1150078</v>
      </c>
      <c r="E81" s="33">
        <v>15</v>
      </c>
      <c r="F81" s="6" t="str">
        <f>VLOOKUP(C81,'AUD NOV'!B:T,2,0)</f>
        <v>Corporación de Derecho Privado.</v>
      </c>
      <c r="G81" s="6" t="str">
        <f>VLOOKUP(C81,'AUD NOV'!B:T,3,0)</f>
        <v xml:space="preserve">Otorgada por Decreto Supremo Nº 248, de fecha 07 de febrero de 1990. </v>
      </c>
      <c r="H81" s="6" t="str">
        <f>VLOOKUP(C81,'AUD NOV'!B:T,4,0)</f>
        <v xml:space="preserve">Certificado de vigencia, folio Nº500396922889, de 05 de julio de 2021, del Servicio de Registro Civil e Identificación. 
</v>
      </c>
      <c r="I81" s="6" t="str">
        <f>VLOOKUP(C81,'AUD NOV'!B:T,5,0)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81" s="6" t="str">
        <f>VLOOKUP(C81,'AUD NOV'!B:T,6,0)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81" s="6" t="str">
        <f>VLOOKUP(C81,'AUD NOV'!B:T,7,0)</f>
        <v>Dos años</v>
      </c>
      <c r="L81" s="6" t="str">
        <f>VLOOKUP(C81,'AUD NOV'!B:T,8,0)</f>
        <v>24 de noviembre de 2020 al mes de noviembre del año 2021 (se prórroga directorio vigente hasta la celebración de la próxima Asamblea General Ordinaria de Socios, fijada para el mes de noviembre de 2021 (artículo vigésimo tercero de los Estatutos).</v>
      </c>
      <c r="M81" s="6" t="str">
        <f>VLOOKUP(C81,'AUD NOV'!B:T,9,0)</f>
        <v xml:space="preserve">Rosa Icarte Muñoz, , María Nicolasa Rodríguez Roco, , y Juan Gabriel Lecaros Trincado, K, quienes pueden actuar de forma conjunta, separada e indistintamente para representar a la Corporación.
</v>
      </c>
      <c r="N81" s="6" t="str">
        <f>VLOOKUP(C81,'AUD NOV'!B:T,10,0)</f>
        <v xml:space="preserve">Población Carlos Condell, Avenida Alejandro Azola Nº 1635, comuna de Arica.
</v>
      </c>
      <c r="O81" s="6" t="str">
        <f>VLOOKUP(C81,'AUD NOV'!B:T,11,0)</f>
        <v>XV</v>
      </c>
      <c r="P81" s="6" t="str">
        <f>VLOOKUP(C81,'AUD NOV'!B:T,12,0)</f>
        <v>arica</v>
      </c>
      <c r="Q81" s="6" t="str">
        <f>VLOOKUP(C81,'AUD NOV'!B:T,13,0)</f>
        <v>Fono (58) 2- 246387 - +56966559270</v>
      </c>
      <c r="R81" s="6" t="str">
        <f>VLOOKUP(C81,'AUD NOV'!B:T,14,0)</f>
        <v>directorio@corfal.com</v>
      </c>
      <c r="S81" s="6">
        <f>VLOOKUP(C81,'AUD NOV'!B:T,15,0)</f>
        <v>0</v>
      </c>
      <c r="T81" s="6" t="str">
        <f>VLOOKUP(C81,'AUD NOV'!B:T,16,0)</f>
        <v>93401: Institución de Asistencia Social</v>
      </c>
      <c r="U81" s="6" t="str">
        <f>VLOOKUP(C81,'AUD NOV'!B:T,17,0)</f>
        <v>Certificado financiero firmado ante notario público correspondiente al año 2020 y balance general consolidado al 31 de diciembre de 2020 aprobados por el Subdepartamento de Supervisión Financiera Nacional.</v>
      </c>
      <c r="V81" s="7">
        <f>VLOOKUP(C81,'AUD NOV'!B:T,18,0)</f>
        <v>37970</v>
      </c>
      <c r="W81" s="8">
        <f>VLOOKUP(C81,'AUD NOV'!B:T,19,0)</f>
        <v>6830</v>
      </c>
      <c r="X81" s="9">
        <v>662323</v>
      </c>
      <c r="Y81" s="9">
        <v>10199775</v>
      </c>
      <c r="Z81" s="7">
        <v>44895</v>
      </c>
      <c r="AA81" s="6" t="s">
        <v>6271</v>
      </c>
      <c r="AB81" s="6" t="s">
        <v>6272</v>
      </c>
      <c r="AC81" s="6" t="s">
        <v>6285</v>
      </c>
    </row>
    <row r="82" spans="2:29" x14ac:dyDescent="0.2">
      <c r="B82" s="33" t="s">
        <v>6412</v>
      </c>
      <c r="C82" s="33">
        <v>717449002</v>
      </c>
      <c r="D82" s="6">
        <v>1150079</v>
      </c>
      <c r="E82" s="33">
        <v>15</v>
      </c>
      <c r="F82" s="6" t="str">
        <f>VLOOKUP(C82,'AUD NOV'!B:T,2,0)</f>
        <v>Corporación de Derecho Privado.</v>
      </c>
      <c r="G82" s="6" t="str">
        <f>VLOOKUP(C82,'AUD NOV'!B:T,3,0)</f>
        <v xml:space="preserve">Otorgada por Decreto Supremo Nº 248, de fecha 07 de febrero de 1990. </v>
      </c>
      <c r="H82" s="6" t="str">
        <f>VLOOKUP(C82,'AUD NOV'!B:T,4,0)</f>
        <v xml:space="preserve">Certificado de vigencia, folio Nº500396922889, de 05 de julio de 2021, del Servicio de Registro Civil e Identificación. 
</v>
      </c>
      <c r="I82" s="6" t="str">
        <f>VLOOKUP(C82,'AUD NOV'!B:T,5,0)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82" s="6" t="str">
        <f>VLOOKUP(C82,'AUD NOV'!B:T,6,0)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82" s="6" t="str">
        <f>VLOOKUP(C82,'AUD NOV'!B:T,7,0)</f>
        <v>Dos años</v>
      </c>
      <c r="L82" s="6" t="str">
        <f>VLOOKUP(C82,'AUD NOV'!B:T,8,0)</f>
        <v>24 de noviembre de 2020 al mes de noviembre del año 2021 (se prórroga directorio vigente hasta la celebración de la próxima Asamblea General Ordinaria de Socios, fijada para el mes de noviembre de 2021 (artículo vigésimo tercero de los Estatutos).</v>
      </c>
      <c r="M82" s="6" t="str">
        <f>VLOOKUP(C82,'AUD NOV'!B:T,9,0)</f>
        <v xml:space="preserve">Rosa Icarte Muñoz, , María Nicolasa Rodríguez Roco, , y Juan Gabriel Lecaros Trincado, K, quienes pueden actuar de forma conjunta, separada e indistintamente para representar a la Corporación.
</v>
      </c>
      <c r="N82" s="6" t="str">
        <f>VLOOKUP(C82,'AUD NOV'!B:T,10,0)</f>
        <v xml:space="preserve">Población Carlos Condell, Avenida Alejandro Azola Nº 1635, comuna de Arica.
</v>
      </c>
      <c r="O82" s="6" t="str">
        <f>VLOOKUP(C82,'AUD NOV'!B:T,11,0)</f>
        <v>XV</v>
      </c>
      <c r="P82" s="6" t="str">
        <f>VLOOKUP(C82,'AUD NOV'!B:T,12,0)</f>
        <v>arica</v>
      </c>
      <c r="Q82" s="6" t="str">
        <f>VLOOKUP(C82,'AUD NOV'!B:T,13,0)</f>
        <v>Fono (58) 2- 246387 - +56966559270</v>
      </c>
      <c r="R82" s="6" t="str">
        <f>VLOOKUP(C82,'AUD NOV'!B:T,14,0)</f>
        <v>directorio@corfal.com</v>
      </c>
      <c r="S82" s="6">
        <f>VLOOKUP(C82,'AUD NOV'!B:T,15,0)</f>
        <v>0</v>
      </c>
      <c r="T82" s="6" t="str">
        <f>VLOOKUP(C82,'AUD NOV'!B:T,16,0)</f>
        <v>93401: Institución de Asistencia Social</v>
      </c>
      <c r="U82" s="6" t="str">
        <f>VLOOKUP(C82,'AUD NOV'!B:T,17,0)</f>
        <v>Certificado financiero firmado ante notario público correspondiente al año 2020 y balance general consolidado al 31 de diciembre de 2020 aprobados por el Subdepartamento de Supervisión Financiera Nacional.</v>
      </c>
      <c r="V82" s="7">
        <f>VLOOKUP(C82,'AUD NOV'!B:T,18,0)</f>
        <v>37970</v>
      </c>
      <c r="W82" s="8">
        <f>VLOOKUP(C82,'AUD NOV'!B:T,19,0)</f>
        <v>6830</v>
      </c>
      <c r="X82" s="9">
        <v>672731</v>
      </c>
      <c r="Y82" s="9">
        <v>9081872</v>
      </c>
      <c r="Z82" s="7">
        <v>44895</v>
      </c>
      <c r="AA82" s="6" t="s">
        <v>6271</v>
      </c>
      <c r="AB82" s="6" t="s">
        <v>6272</v>
      </c>
      <c r="AC82" s="6" t="s">
        <v>6285</v>
      </c>
    </row>
    <row r="83" spans="2:29" x14ac:dyDescent="0.2">
      <c r="B83" s="33" t="s">
        <v>6412</v>
      </c>
      <c r="C83" s="33">
        <v>717449002</v>
      </c>
      <c r="D83" s="6">
        <v>1150086</v>
      </c>
      <c r="E83" s="33">
        <v>15</v>
      </c>
      <c r="F83" s="6" t="str">
        <f>VLOOKUP(C83,'AUD NOV'!B:T,2,0)</f>
        <v>Corporación de Derecho Privado.</v>
      </c>
      <c r="G83" s="6" t="str">
        <f>VLOOKUP(C83,'AUD NOV'!B:T,3,0)</f>
        <v xml:space="preserve">Otorgada por Decreto Supremo Nº 248, de fecha 07 de febrero de 1990. </v>
      </c>
      <c r="H83" s="6" t="str">
        <f>VLOOKUP(C83,'AUD NOV'!B:T,4,0)</f>
        <v xml:space="preserve">Certificado de vigencia, folio Nº500396922889, de 05 de julio de 2021, del Servicio de Registro Civil e Identificación. 
</v>
      </c>
      <c r="I83" s="6" t="str">
        <f>VLOOKUP(C83,'AUD NOV'!B:T,5,0)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83" s="6" t="str">
        <f>VLOOKUP(C83,'AUD NOV'!B:T,6,0)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83" s="6" t="str">
        <f>VLOOKUP(C83,'AUD NOV'!B:T,7,0)</f>
        <v>Dos años</v>
      </c>
      <c r="L83" s="6" t="str">
        <f>VLOOKUP(C83,'AUD NOV'!B:T,8,0)</f>
        <v>24 de noviembre de 2020 al mes de noviembre del año 2021 (se prórroga directorio vigente hasta la celebración de la próxima Asamblea General Ordinaria de Socios, fijada para el mes de noviembre de 2021 (artículo vigésimo tercero de los Estatutos).</v>
      </c>
      <c r="M83" s="6" t="str">
        <f>VLOOKUP(C83,'AUD NOV'!B:T,9,0)</f>
        <v xml:space="preserve">Rosa Icarte Muñoz, , María Nicolasa Rodríguez Roco, , y Juan Gabriel Lecaros Trincado, K, quienes pueden actuar de forma conjunta, separada e indistintamente para representar a la Corporación.
</v>
      </c>
      <c r="N83" s="6" t="str">
        <f>VLOOKUP(C83,'AUD NOV'!B:T,10,0)</f>
        <v xml:space="preserve">Población Carlos Condell, Avenida Alejandro Azola Nº 1635, comuna de Arica.
</v>
      </c>
      <c r="O83" s="6" t="str">
        <f>VLOOKUP(C83,'AUD NOV'!B:T,11,0)</f>
        <v>XV</v>
      </c>
      <c r="P83" s="6" t="str">
        <f>VLOOKUP(C83,'AUD NOV'!B:T,12,0)</f>
        <v>arica</v>
      </c>
      <c r="Q83" s="6" t="str">
        <f>VLOOKUP(C83,'AUD NOV'!B:T,13,0)</f>
        <v>Fono (58) 2- 246387 - +56966559270</v>
      </c>
      <c r="R83" s="6" t="str">
        <f>VLOOKUP(C83,'AUD NOV'!B:T,14,0)</f>
        <v>directorio@corfal.com</v>
      </c>
      <c r="S83" s="6">
        <f>VLOOKUP(C83,'AUD NOV'!B:T,15,0)</f>
        <v>0</v>
      </c>
      <c r="T83" s="6" t="str">
        <f>VLOOKUP(C83,'AUD NOV'!B:T,16,0)</f>
        <v>93401: Institución de Asistencia Social</v>
      </c>
      <c r="U83" s="6" t="str">
        <f>VLOOKUP(C83,'AUD NOV'!B:T,17,0)</f>
        <v>Certificado financiero firmado ante notario público correspondiente al año 2020 y balance general consolidado al 31 de diciembre de 2020 aprobados por el Subdepartamento de Supervisión Financiera Nacional.</v>
      </c>
      <c r="V83" s="7">
        <f>VLOOKUP(C83,'AUD NOV'!B:T,18,0)</f>
        <v>37970</v>
      </c>
      <c r="W83" s="8">
        <f>VLOOKUP(C83,'AUD NOV'!B:T,19,0)</f>
        <v>6830</v>
      </c>
      <c r="X83" s="9"/>
      <c r="Y83" s="9">
        <v>15246207</v>
      </c>
      <c r="Z83" s="7">
        <v>44895</v>
      </c>
      <c r="AA83" s="6" t="s">
        <v>6271</v>
      </c>
      <c r="AB83" s="6" t="s">
        <v>6272</v>
      </c>
      <c r="AC83" s="6" t="s">
        <v>6285</v>
      </c>
    </row>
    <row r="84" spans="2:29" x14ac:dyDescent="0.2">
      <c r="B84" s="33" t="s">
        <v>6412</v>
      </c>
      <c r="C84" s="33">
        <v>717449002</v>
      </c>
      <c r="D84" s="6">
        <v>1150087</v>
      </c>
      <c r="E84" s="33">
        <v>15</v>
      </c>
      <c r="F84" s="6" t="str">
        <f>VLOOKUP(C84,'AUD NOV'!B:T,2,0)</f>
        <v>Corporación de Derecho Privado.</v>
      </c>
      <c r="G84" s="6" t="str">
        <f>VLOOKUP(C84,'AUD NOV'!B:T,3,0)</f>
        <v xml:space="preserve">Otorgada por Decreto Supremo Nº 248, de fecha 07 de febrero de 1990. </v>
      </c>
      <c r="H84" s="6" t="str">
        <f>VLOOKUP(C84,'AUD NOV'!B:T,4,0)</f>
        <v xml:space="preserve">Certificado de vigencia, folio Nº500396922889, de 05 de julio de 2021, del Servicio de Registro Civil e Identificación. 
</v>
      </c>
      <c r="I84" s="6" t="str">
        <f>VLOOKUP(C84,'AUD NOV'!B:T,5,0)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84" s="6" t="str">
        <f>VLOOKUP(C84,'AUD NOV'!B:T,6,0)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84" s="6" t="str">
        <f>VLOOKUP(C84,'AUD NOV'!B:T,7,0)</f>
        <v>Dos años</v>
      </c>
      <c r="L84" s="6" t="str">
        <f>VLOOKUP(C84,'AUD NOV'!B:T,8,0)</f>
        <v>24 de noviembre de 2020 al mes de noviembre del año 2021 (se prórroga directorio vigente hasta la celebración de la próxima Asamblea General Ordinaria de Socios, fijada para el mes de noviembre de 2021 (artículo vigésimo tercero de los Estatutos).</v>
      </c>
      <c r="M84" s="6" t="str">
        <f>VLOOKUP(C84,'AUD NOV'!B:T,9,0)</f>
        <v xml:space="preserve">Rosa Icarte Muñoz, , María Nicolasa Rodríguez Roco, , y Juan Gabriel Lecaros Trincado, K, quienes pueden actuar de forma conjunta, separada e indistintamente para representar a la Corporación.
</v>
      </c>
      <c r="N84" s="6" t="str">
        <f>VLOOKUP(C84,'AUD NOV'!B:T,10,0)</f>
        <v xml:space="preserve">Población Carlos Condell, Avenida Alejandro Azola Nº 1635, comuna de Arica.
</v>
      </c>
      <c r="O84" s="6" t="str">
        <f>VLOOKUP(C84,'AUD NOV'!B:T,11,0)</f>
        <v>XV</v>
      </c>
      <c r="P84" s="6" t="str">
        <f>VLOOKUP(C84,'AUD NOV'!B:T,12,0)</f>
        <v>arica</v>
      </c>
      <c r="Q84" s="6" t="str">
        <f>VLOOKUP(C84,'AUD NOV'!B:T,13,0)</f>
        <v>Fono (58) 2- 246387 - +56966559270</v>
      </c>
      <c r="R84" s="6" t="str">
        <f>VLOOKUP(C84,'AUD NOV'!B:T,14,0)</f>
        <v>directorio@corfal.com</v>
      </c>
      <c r="S84" s="6">
        <f>VLOOKUP(C84,'AUD NOV'!B:T,15,0)</f>
        <v>0</v>
      </c>
      <c r="T84" s="6" t="str">
        <f>VLOOKUP(C84,'AUD NOV'!B:T,16,0)</f>
        <v>93401: Institución de Asistencia Social</v>
      </c>
      <c r="U84" s="6" t="str">
        <f>VLOOKUP(C84,'AUD NOV'!B:T,17,0)</f>
        <v>Certificado financiero firmado ante notario público correspondiente al año 2020 y balance general consolidado al 31 de diciembre de 2020 aprobados por el Subdepartamento de Supervisión Financiera Nacional.</v>
      </c>
      <c r="V84" s="7">
        <f>VLOOKUP(C84,'AUD NOV'!B:T,18,0)</f>
        <v>37970</v>
      </c>
      <c r="W84" s="8">
        <f>VLOOKUP(C84,'AUD NOV'!B:T,19,0)</f>
        <v>6830</v>
      </c>
      <c r="X84" s="9">
        <v>-12623</v>
      </c>
      <c r="Y84" s="9">
        <v>16997257</v>
      </c>
      <c r="Z84" s="7">
        <v>44895</v>
      </c>
      <c r="AA84" s="6" t="s">
        <v>6271</v>
      </c>
      <c r="AB84" s="6" t="s">
        <v>6272</v>
      </c>
      <c r="AC84" s="6" t="s">
        <v>6285</v>
      </c>
    </row>
    <row r="85" spans="2:29" x14ac:dyDescent="0.2">
      <c r="B85" s="33" t="s">
        <v>6412</v>
      </c>
      <c r="C85" s="33">
        <v>717449002</v>
      </c>
      <c r="D85" s="6">
        <v>1150118</v>
      </c>
      <c r="E85" s="33">
        <v>15</v>
      </c>
      <c r="F85" s="6" t="str">
        <f>VLOOKUP(C85,'AUD NOV'!B:T,2,0)</f>
        <v>Corporación de Derecho Privado.</v>
      </c>
      <c r="G85" s="6" t="str">
        <f>VLOOKUP(C85,'AUD NOV'!B:T,3,0)</f>
        <v xml:space="preserve">Otorgada por Decreto Supremo Nº 248, de fecha 07 de febrero de 1990. </v>
      </c>
      <c r="H85" s="6" t="str">
        <f>VLOOKUP(C85,'AUD NOV'!B:T,4,0)</f>
        <v xml:space="preserve">Certificado de vigencia, folio Nº500396922889, de 05 de julio de 2021, del Servicio de Registro Civil e Identificación. 
</v>
      </c>
      <c r="I85" s="6" t="str">
        <f>VLOOKUP(C85,'AUD NOV'!B:T,5,0)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85" s="6" t="str">
        <f>VLOOKUP(C85,'AUD NOV'!B:T,6,0)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85" s="6" t="str">
        <f>VLOOKUP(C85,'AUD NOV'!B:T,7,0)</f>
        <v>Dos años</v>
      </c>
      <c r="L85" s="6" t="str">
        <f>VLOOKUP(C85,'AUD NOV'!B:T,8,0)</f>
        <v>24 de noviembre de 2020 al mes de noviembre del año 2021 (se prórroga directorio vigente hasta la celebración de la próxima Asamblea General Ordinaria de Socios, fijada para el mes de noviembre de 2021 (artículo vigésimo tercero de los Estatutos).</v>
      </c>
      <c r="M85" s="6" t="str">
        <f>VLOOKUP(C85,'AUD NOV'!B:T,9,0)</f>
        <v xml:space="preserve">Rosa Icarte Muñoz, , María Nicolasa Rodríguez Roco, , y Juan Gabriel Lecaros Trincado, K, quienes pueden actuar de forma conjunta, separada e indistintamente para representar a la Corporación.
</v>
      </c>
      <c r="N85" s="6" t="str">
        <f>VLOOKUP(C85,'AUD NOV'!B:T,10,0)</f>
        <v xml:space="preserve">Población Carlos Condell, Avenida Alejandro Azola Nº 1635, comuna de Arica.
</v>
      </c>
      <c r="O85" s="6" t="str">
        <f>VLOOKUP(C85,'AUD NOV'!B:T,11,0)</f>
        <v>XV</v>
      </c>
      <c r="P85" s="6" t="str">
        <f>VLOOKUP(C85,'AUD NOV'!B:T,12,0)</f>
        <v>arica</v>
      </c>
      <c r="Q85" s="6" t="str">
        <f>VLOOKUP(C85,'AUD NOV'!B:T,13,0)</f>
        <v>Fono (58) 2- 246387 - +56966559270</v>
      </c>
      <c r="R85" s="6" t="str">
        <f>VLOOKUP(C85,'AUD NOV'!B:T,14,0)</f>
        <v>directorio@corfal.com</v>
      </c>
      <c r="S85" s="6">
        <f>VLOOKUP(C85,'AUD NOV'!B:T,15,0)</f>
        <v>0</v>
      </c>
      <c r="T85" s="6" t="str">
        <f>VLOOKUP(C85,'AUD NOV'!B:T,16,0)</f>
        <v>93401: Institución de Asistencia Social</v>
      </c>
      <c r="U85" s="6" t="str">
        <f>VLOOKUP(C85,'AUD NOV'!B:T,17,0)</f>
        <v>Certificado financiero firmado ante notario público correspondiente al año 2020 y balance general consolidado al 31 de diciembre de 2020 aprobados por el Subdepartamento de Supervisión Financiera Nacional.</v>
      </c>
      <c r="V85" s="7">
        <f>VLOOKUP(C85,'AUD NOV'!B:T,18,0)</f>
        <v>37970</v>
      </c>
      <c r="W85" s="8">
        <f>VLOOKUP(C85,'AUD NOV'!B:T,19,0)</f>
        <v>6830</v>
      </c>
      <c r="X85" s="9"/>
      <c r="Y85" s="9">
        <v>120906427</v>
      </c>
      <c r="Z85" s="7">
        <v>44895</v>
      </c>
      <c r="AA85" s="6" t="s">
        <v>6271</v>
      </c>
      <c r="AB85" s="6" t="s">
        <v>6272</v>
      </c>
      <c r="AC85" s="6" t="s">
        <v>6285</v>
      </c>
    </row>
    <row r="86" spans="2:29" x14ac:dyDescent="0.2">
      <c r="B86" s="33" t="s">
        <v>6412</v>
      </c>
      <c r="C86" s="33">
        <v>717449002</v>
      </c>
      <c r="D86" s="6">
        <v>1150141</v>
      </c>
      <c r="E86" s="33">
        <v>15</v>
      </c>
      <c r="F86" s="6" t="str">
        <f>VLOOKUP(C86,'AUD NOV'!B:T,2,0)</f>
        <v>Corporación de Derecho Privado.</v>
      </c>
      <c r="G86" s="6" t="str">
        <f>VLOOKUP(C86,'AUD NOV'!B:T,3,0)</f>
        <v xml:space="preserve">Otorgada por Decreto Supremo Nº 248, de fecha 07 de febrero de 1990. </v>
      </c>
      <c r="H86" s="6" t="str">
        <f>VLOOKUP(C86,'AUD NOV'!B:T,4,0)</f>
        <v xml:space="preserve">Certificado de vigencia, folio Nº500396922889, de 05 de julio de 2021, del Servicio de Registro Civil e Identificación. 
</v>
      </c>
      <c r="I86" s="6" t="str">
        <f>VLOOKUP(C86,'AUD NOV'!B:T,5,0)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86" s="6" t="str">
        <f>VLOOKUP(C86,'AUD NOV'!B:T,6,0)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86" s="6" t="str">
        <f>VLOOKUP(C86,'AUD NOV'!B:T,7,0)</f>
        <v>Dos años</v>
      </c>
      <c r="L86" s="6" t="str">
        <f>VLOOKUP(C86,'AUD NOV'!B:T,8,0)</f>
        <v>24 de noviembre de 2020 al mes de noviembre del año 2021 (se prórroga directorio vigente hasta la celebración de la próxima Asamblea General Ordinaria de Socios, fijada para el mes de noviembre de 2021 (artículo vigésimo tercero de los Estatutos).</v>
      </c>
      <c r="M86" s="6" t="str">
        <f>VLOOKUP(C86,'AUD NOV'!B:T,9,0)</f>
        <v xml:space="preserve">Rosa Icarte Muñoz, , María Nicolasa Rodríguez Roco, , y Juan Gabriel Lecaros Trincado, K, quienes pueden actuar de forma conjunta, separada e indistintamente para representar a la Corporación.
</v>
      </c>
      <c r="N86" s="6" t="str">
        <f>VLOOKUP(C86,'AUD NOV'!B:T,10,0)</f>
        <v xml:space="preserve">Población Carlos Condell, Avenida Alejandro Azola Nº 1635, comuna de Arica.
</v>
      </c>
      <c r="O86" s="6" t="str">
        <f>VLOOKUP(C86,'AUD NOV'!B:T,11,0)</f>
        <v>XV</v>
      </c>
      <c r="P86" s="6" t="str">
        <f>VLOOKUP(C86,'AUD NOV'!B:T,12,0)</f>
        <v>arica</v>
      </c>
      <c r="Q86" s="6" t="str">
        <f>VLOOKUP(C86,'AUD NOV'!B:T,13,0)</f>
        <v>Fono (58) 2- 246387 - +56966559270</v>
      </c>
      <c r="R86" s="6" t="str">
        <f>VLOOKUP(C86,'AUD NOV'!B:T,14,0)</f>
        <v>directorio@corfal.com</v>
      </c>
      <c r="S86" s="6">
        <f>VLOOKUP(C86,'AUD NOV'!B:T,15,0)</f>
        <v>0</v>
      </c>
      <c r="T86" s="6" t="str">
        <f>VLOOKUP(C86,'AUD NOV'!B:T,16,0)</f>
        <v>93401: Institución de Asistencia Social</v>
      </c>
      <c r="U86" s="6" t="str">
        <f>VLOOKUP(C86,'AUD NOV'!B:T,17,0)</f>
        <v>Certificado financiero firmado ante notario público correspondiente al año 2020 y balance general consolidado al 31 de diciembre de 2020 aprobados por el Subdepartamento de Supervisión Financiera Nacional.</v>
      </c>
      <c r="V86" s="7">
        <f>VLOOKUP(C86,'AUD NOV'!B:T,18,0)</f>
        <v>37970</v>
      </c>
      <c r="W86" s="8">
        <f>VLOOKUP(C86,'AUD NOV'!B:T,19,0)</f>
        <v>6830</v>
      </c>
      <c r="X86" s="9">
        <v>12055428</v>
      </c>
      <c r="Y86" s="9">
        <v>52847639</v>
      </c>
      <c r="Z86" s="7">
        <v>44895</v>
      </c>
      <c r="AA86" s="6" t="s">
        <v>6271</v>
      </c>
      <c r="AB86" s="6" t="s">
        <v>6272</v>
      </c>
      <c r="AC86" s="6" t="s">
        <v>6285</v>
      </c>
    </row>
    <row r="87" spans="2:29" x14ac:dyDescent="0.2">
      <c r="B87" s="33" t="s">
        <v>6412</v>
      </c>
      <c r="C87" s="33">
        <v>717449002</v>
      </c>
      <c r="D87" s="6">
        <v>1150142</v>
      </c>
      <c r="E87" s="33">
        <v>15</v>
      </c>
      <c r="F87" s="6" t="str">
        <f>VLOOKUP(C87,'AUD NOV'!B:T,2,0)</f>
        <v>Corporación de Derecho Privado.</v>
      </c>
      <c r="G87" s="6" t="str">
        <f>VLOOKUP(C87,'AUD NOV'!B:T,3,0)</f>
        <v xml:space="preserve">Otorgada por Decreto Supremo Nº 248, de fecha 07 de febrero de 1990. </v>
      </c>
      <c r="H87" s="6" t="str">
        <f>VLOOKUP(C87,'AUD NOV'!B:T,4,0)</f>
        <v xml:space="preserve">Certificado de vigencia, folio Nº500396922889, de 05 de julio de 2021, del Servicio de Registro Civil e Identificación. 
</v>
      </c>
      <c r="I87" s="6" t="str">
        <f>VLOOKUP(C87,'AUD NOV'!B:T,5,0)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87" s="6" t="str">
        <f>VLOOKUP(C87,'AUD NOV'!B:T,6,0)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87" s="6" t="str">
        <f>VLOOKUP(C87,'AUD NOV'!B:T,7,0)</f>
        <v>Dos años</v>
      </c>
      <c r="L87" s="6" t="str">
        <f>VLOOKUP(C87,'AUD NOV'!B:T,8,0)</f>
        <v>24 de noviembre de 2020 al mes de noviembre del año 2021 (se prórroga directorio vigente hasta la celebración de la próxima Asamblea General Ordinaria de Socios, fijada para el mes de noviembre de 2021 (artículo vigésimo tercero de los Estatutos).</v>
      </c>
      <c r="M87" s="6" t="str">
        <f>VLOOKUP(C87,'AUD NOV'!B:T,9,0)</f>
        <v xml:space="preserve">Rosa Icarte Muñoz, , María Nicolasa Rodríguez Roco, , y Juan Gabriel Lecaros Trincado, K, quienes pueden actuar de forma conjunta, separada e indistintamente para representar a la Corporación.
</v>
      </c>
      <c r="N87" s="6" t="str">
        <f>VLOOKUP(C87,'AUD NOV'!B:T,10,0)</f>
        <v xml:space="preserve">Población Carlos Condell, Avenida Alejandro Azola Nº 1635, comuna de Arica.
</v>
      </c>
      <c r="O87" s="6" t="str">
        <f>VLOOKUP(C87,'AUD NOV'!B:T,11,0)</f>
        <v>XV</v>
      </c>
      <c r="P87" s="6" t="str">
        <f>VLOOKUP(C87,'AUD NOV'!B:T,12,0)</f>
        <v>arica</v>
      </c>
      <c r="Q87" s="6" t="str">
        <f>VLOOKUP(C87,'AUD NOV'!B:T,13,0)</f>
        <v>Fono (58) 2- 246387 - +56966559270</v>
      </c>
      <c r="R87" s="6" t="str">
        <f>VLOOKUP(C87,'AUD NOV'!B:T,14,0)</f>
        <v>directorio@corfal.com</v>
      </c>
      <c r="S87" s="6">
        <f>VLOOKUP(C87,'AUD NOV'!B:T,15,0)</f>
        <v>0</v>
      </c>
      <c r="T87" s="6" t="str">
        <f>VLOOKUP(C87,'AUD NOV'!B:T,16,0)</f>
        <v>93401: Institución de Asistencia Social</v>
      </c>
      <c r="U87" s="6" t="str">
        <f>VLOOKUP(C87,'AUD NOV'!B:T,17,0)</f>
        <v>Certificado financiero firmado ante notario público correspondiente al año 2020 y balance general consolidado al 31 de diciembre de 2020 aprobados por el Subdepartamento de Supervisión Financiera Nacional.</v>
      </c>
      <c r="V87" s="7">
        <f>VLOOKUP(C87,'AUD NOV'!B:T,18,0)</f>
        <v>37970</v>
      </c>
      <c r="W87" s="8">
        <f>VLOOKUP(C87,'AUD NOV'!B:T,19,0)</f>
        <v>6830</v>
      </c>
      <c r="X87" s="9">
        <v>16676111</v>
      </c>
      <c r="Y87" s="9">
        <v>67043664</v>
      </c>
      <c r="Z87" s="7">
        <v>44895</v>
      </c>
      <c r="AA87" s="6" t="s">
        <v>6271</v>
      </c>
      <c r="AB87" s="6" t="s">
        <v>6272</v>
      </c>
      <c r="AC87" s="6" t="s">
        <v>6285</v>
      </c>
    </row>
    <row r="88" spans="2:29" x14ac:dyDescent="0.2">
      <c r="B88" s="33" t="s">
        <v>6412</v>
      </c>
      <c r="C88" s="33">
        <v>717449002</v>
      </c>
      <c r="D88" s="6">
        <v>1150148</v>
      </c>
      <c r="E88" s="33">
        <v>15</v>
      </c>
      <c r="F88" s="6" t="str">
        <f>VLOOKUP(C88,'AUD NOV'!B:T,2,0)</f>
        <v>Corporación de Derecho Privado.</v>
      </c>
      <c r="G88" s="6" t="str">
        <f>VLOOKUP(C88,'AUD NOV'!B:T,3,0)</f>
        <v xml:space="preserve">Otorgada por Decreto Supremo Nº 248, de fecha 07 de febrero de 1990. </v>
      </c>
      <c r="H88" s="6" t="str">
        <f>VLOOKUP(C88,'AUD NOV'!B:T,4,0)</f>
        <v xml:space="preserve">Certificado de vigencia, folio Nº500396922889, de 05 de julio de 2021, del Servicio de Registro Civil e Identificación. 
</v>
      </c>
      <c r="I88" s="6" t="str">
        <f>VLOOKUP(C88,'AUD NOV'!B:T,5,0)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88" s="6" t="str">
        <f>VLOOKUP(C88,'AUD NOV'!B:T,6,0)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88" s="6" t="str">
        <f>VLOOKUP(C88,'AUD NOV'!B:T,7,0)</f>
        <v>Dos años</v>
      </c>
      <c r="L88" s="6" t="str">
        <f>VLOOKUP(C88,'AUD NOV'!B:T,8,0)</f>
        <v>24 de noviembre de 2020 al mes de noviembre del año 2021 (se prórroga directorio vigente hasta la celebración de la próxima Asamblea General Ordinaria de Socios, fijada para el mes de noviembre de 2021 (artículo vigésimo tercero de los Estatutos).</v>
      </c>
      <c r="M88" s="6" t="str">
        <f>VLOOKUP(C88,'AUD NOV'!B:T,9,0)</f>
        <v xml:space="preserve">Rosa Icarte Muñoz, , María Nicolasa Rodríguez Roco, , y Juan Gabriel Lecaros Trincado, K, quienes pueden actuar de forma conjunta, separada e indistintamente para representar a la Corporación.
</v>
      </c>
      <c r="N88" s="6" t="str">
        <f>VLOOKUP(C88,'AUD NOV'!B:T,10,0)</f>
        <v xml:space="preserve">Población Carlos Condell, Avenida Alejandro Azola Nº 1635, comuna de Arica.
</v>
      </c>
      <c r="O88" s="6" t="str">
        <f>VLOOKUP(C88,'AUD NOV'!B:T,11,0)</f>
        <v>XV</v>
      </c>
      <c r="P88" s="6" t="str">
        <f>VLOOKUP(C88,'AUD NOV'!B:T,12,0)</f>
        <v>arica</v>
      </c>
      <c r="Q88" s="6" t="str">
        <f>VLOOKUP(C88,'AUD NOV'!B:T,13,0)</f>
        <v>Fono (58) 2- 246387 - +56966559270</v>
      </c>
      <c r="R88" s="6" t="str">
        <f>VLOOKUP(C88,'AUD NOV'!B:T,14,0)</f>
        <v>directorio@corfal.com</v>
      </c>
      <c r="S88" s="6">
        <f>VLOOKUP(C88,'AUD NOV'!B:T,15,0)</f>
        <v>0</v>
      </c>
      <c r="T88" s="6" t="str">
        <f>VLOOKUP(C88,'AUD NOV'!B:T,16,0)</f>
        <v>93401: Institución de Asistencia Social</v>
      </c>
      <c r="U88" s="6" t="str">
        <f>VLOOKUP(C88,'AUD NOV'!B:T,17,0)</f>
        <v>Certificado financiero firmado ante notario público correspondiente al año 2020 y balance general consolidado al 31 de diciembre de 2020 aprobados por el Subdepartamento de Supervisión Financiera Nacional.</v>
      </c>
      <c r="V88" s="7">
        <f>VLOOKUP(C88,'AUD NOV'!B:T,18,0)</f>
        <v>37970</v>
      </c>
      <c r="W88" s="8">
        <f>VLOOKUP(C88,'AUD NOV'!B:T,19,0)</f>
        <v>6830</v>
      </c>
      <c r="X88" s="9">
        <v>4284285</v>
      </c>
      <c r="Y88" s="9">
        <v>25437941</v>
      </c>
      <c r="Z88" s="7">
        <v>44895</v>
      </c>
      <c r="AA88" s="6" t="s">
        <v>6271</v>
      </c>
      <c r="AB88" s="6" t="s">
        <v>6272</v>
      </c>
      <c r="AC88" s="6" t="s">
        <v>6285</v>
      </c>
    </row>
    <row r="89" spans="2:29" x14ac:dyDescent="0.2">
      <c r="B89" s="33" t="s">
        <v>6411</v>
      </c>
      <c r="C89" s="33">
        <v>717150007</v>
      </c>
      <c r="D89" s="6">
        <v>1010194</v>
      </c>
      <c r="E89" s="33">
        <v>1</v>
      </c>
      <c r="F89" s="6" t="str">
        <f>VLOOKUP(C89,'AUD NOV'!B:T,2,0)</f>
        <v>Corporación de Derecho Privado.</v>
      </c>
      <c r="G89" s="6" t="str">
        <f>VLOOKUP(C89,'AUD NOV'!B:T,3,0)</f>
        <v xml:space="preserve">Otorgada por Decreto Supremo Nº 972, de fecha 25 de julio de  1990, del Ministerio de Justicia, publicado en el Diario Oficial el día 13 de agosto de 1990. </v>
      </c>
      <c r="H89" s="6" t="str">
        <f>VLOOKUP(C89,'AUD NOV'!B:T,4,0)</f>
        <v xml:space="preserve">Certificado de vigencia, folio Nº 500458491550, de fecha 11 de julio de 2022, del Servicio de Registro Civil e Identificación
</v>
      </c>
      <c r="I89" s="6" t="str">
        <f>VLOOKUP(C89,'AUD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9" s="6" t="str">
        <f>VLOOKUP(C89,'AUD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9" s="6" t="str">
        <f>VLOOKUP(C89,'AUD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9" s="6" t="str">
        <f>VLOOKUP(C89,'AUD NOV'!B:T,8,0)</f>
        <v>31 de marzo de 2022 a 31 de marzo de 2025</v>
      </c>
      <c r="M89" s="6" t="str">
        <f>VLOOKUP(C89,'AUD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89" s="6" t="str">
        <f>VLOOKUP(C89,'AUD NOV'!B:T,10,0)</f>
        <v xml:space="preserve">Carlos Justiniano Nº 1123, comuna de Providencia, Región Metropolitana.
</v>
      </c>
      <c r="O89" s="6" t="str">
        <f>VLOOKUP(C89,'AUD NOV'!B:T,11,0)</f>
        <v>XIII</v>
      </c>
      <c r="P89" s="6" t="str">
        <f>VLOOKUP(C89,'AUD NOV'!B:T,12,0)</f>
        <v>Providencia</v>
      </c>
      <c r="Q89" s="6" t="str">
        <f>VLOOKUP(C89,'AUD NOV'!B:T,13,0)</f>
        <v>Fono 223393900- 223393901</v>
      </c>
      <c r="R89" s="6">
        <f>VLOOKUP(C89,'AUD NOV'!B:T,14,0)</f>
        <v>0</v>
      </c>
      <c r="S89" s="6">
        <f>VLOOKUP(C89,'AUD NOV'!B:T,15,0)</f>
        <v>0</v>
      </c>
      <c r="T89" s="6" t="str">
        <f>VLOOKUP(C89,'AUD NOV'!B:T,16,0)</f>
        <v>93401: Institución de Asistencia Social</v>
      </c>
      <c r="U89" s="6" t="str">
        <f>VLOOKUP(C89,'AUD NOV'!B:T,17,0)</f>
        <v>Se acompaña certificado financiero de la Institución correspondientes al año 2021, en proceso de ser aprobado por el Sub Departamento de Supervisión Financiera Nacional</v>
      </c>
      <c r="V89" s="7">
        <f>VLOOKUP(C89,'AUD NOV'!B:T,18,0)</f>
        <v>37970</v>
      </c>
      <c r="W89" s="8">
        <f>VLOOKUP(C89,'AUD NOV'!B:T,19,0)</f>
        <v>6570</v>
      </c>
      <c r="X89" s="9">
        <v>1457111</v>
      </c>
      <c r="Y89" s="9">
        <v>12054284</v>
      </c>
      <c r="Z89" s="7">
        <v>44895</v>
      </c>
      <c r="AA89" s="6" t="s">
        <v>6271</v>
      </c>
      <c r="AB89" s="6" t="s">
        <v>6272</v>
      </c>
      <c r="AC89" s="6" t="s">
        <v>169</v>
      </c>
    </row>
    <row r="90" spans="2:29" x14ac:dyDescent="0.2">
      <c r="B90" s="33" t="s">
        <v>6411</v>
      </c>
      <c r="C90" s="33">
        <v>717150007</v>
      </c>
      <c r="D90" s="6">
        <v>1010195</v>
      </c>
      <c r="E90" s="33">
        <v>1</v>
      </c>
      <c r="F90" s="6" t="str">
        <f>VLOOKUP(C90,'AUD NOV'!B:T,2,0)</f>
        <v>Corporación de Derecho Privado.</v>
      </c>
      <c r="G90" s="6" t="str">
        <f>VLOOKUP(C90,'AUD NOV'!B:T,3,0)</f>
        <v xml:space="preserve">Otorgada por Decreto Supremo Nº 972, de fecha 25 de julio de  1990, del Ministerio de Justicia, publicado en el Diario Oficial el día 13 de agosto de 1990. </v>
      </c>
      <c r="H90" s="6" t="str">
        <f>VLOOKUP(C90,'AUD NOV'!B:T,4,0)</f>
        <v xml:space="preserve">Certificado de vigencia, folio Nº 500458491550, de fecha 11 de julio de 2022, del Servicio de Registro Civil e Identificación
</v>
      </c>
      <c r="I90" s="6" t="str">
        <f>VLOOKUP(C90,'AUD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0" s="6" t="str">
        <f>VLOOKUP(C90,'AUD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0" s="6" t="str">
        <f>VLOOKUP(C90,'AUD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0" s="6" t="str">
        <f>VLOOKUP(C90,'AUD NOV'!B:T,8,0)</f>
        <v>31 de marzo de 2022 a 31 de marzo de 2025</v>
      </c>
      <c r="M90" s="6" t="str">
        <f>VLOOKUP(C90,'AUD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90" s="6" t="str">
        <f>VLOOKUP(C90,'AUD NOV'!B:T,10,0)</f>
        <v xml:space="preserve">Carlos Justiniano Nº 1123, comuna de Providencia, Región Metropolitana.
</v>
      </c>
      <c r="O90" s="6" t="str">
        <f>VLOOKUP(C90,'AUD NOV'!B:T,11,0)</f>
        <v>XIII</v>
      </c>
      <c r="P90" s="6" t="str">
        <f>VLOOKUP(C90,'AUD NOV'!B:T,12,0)</f>
        <v>Providencia</v>
      </c>
      <c r="Q90" s="6" t="str">
        <f>VLOOKUP(C90,'AUD NOV'!B:T,13,0)</f>
        <v>Fono 223393900- 223393901</v>
      </c>
      <c r="R90" s="6">
        <f>VLOOKUP(C90,'AUD NOV'!B:T,14,0)</f>
        <v>0</v>
      </c>
      <c r="S90" s="6">
        <f>VLOOKUP(C90,'AUD NOV'!B:T,15,0)</f>
        <v>0</v>
      </c>
      <c r="T90" s="6" t="str">
        <f>VLOOKUP(C90,'AUD NOV'!B:T,16,0)</f>
        <v>93401: Institución de Asistencia Social</v>
      </c>
      <c r="U90" s="6" t="str">
        <f>VLOOKUP(C90,'AUD NOV'!B:T,17,0)</f>
        <v>Se acompaña certificado financiero de la Institución correspondientes al año 2021, en proceso de ser aprobado por el Sub Departamento de Supervisión Financiera Nacional</v>
      </c>
      <c r="V90" s="7">
        <f>VLOOKUP(C90,'AUD NOV'!B:T,18,0)</f>
        <v>37970</v>
      </c>
      <c r="W90" s="8">
        <f>VLOOKUP(C90,'AUD NOV'!B:T,19,0)</f>
        <v>6570</v>
      </c>
      <c r="X90" s="9">
        <v>1681828</v>
      </c>
      <c r="Y90" s="9">
        <v>12277345</v>
      </c>
      <c r="Z90" s="7">
        <v>44895</v>
      </c>
      <c r="AA90" s="6" t="s">
        <v>6271</v>
      </c>
      <c r="AB90" s="6" t="s">
        <v>6272</v>
      </c>
      <c r="AC90" s="6" t="s">
        <v>169</v>
      </c>
    </row>
    <row r="91" spans="2:29" x14ac:dyDescent="0.2">
      <c r="B91" s="33" t="s">
        <v>6411</v>
      </c>
      <c r="C91" s="33">
        <v>717150007</v>
      </c>
      <c r="D91" s="6">
        <v>1010206</v>
      </c>
      <c r="E91" s="33">
        <v>1</v>
      </c>
      <c r="F91" s="6" t="str">
        <f>VLOOKUP(C91,'AUD NOV'!B:T,2,0)</f>
        <v>Corporación de Derecho Privado.</v>
      </c>
      <c r="G91" s="6" t="str">
        <f>VLOOKUP(C91,'AUD NOV'!B:T,3,0)</f>
        <v xml:space="preserve">Otorgada por Decreto Supremo Nº 972, de fecha 25 de julio de  1990, del Ministerio de Justicia, publicado en el Diario Oficial el día 13 de agosto de 1990. </v>
      </c>
      <c r="H91" s="6" t="str">
        <f>VLOOKUP(C91,'AUD NOV'!B:T,4,0)</f>
        <v xml:space="preserve">Certificado de vigencia, folio Nº 500458491550, de fecha 11 de julio de 2022, del Servicio de Registro Civil e Identificación
</v>
      </c>
      <c r="I91" s="6" t="str">
        <f>VLOOKUP(C91,'AUD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1" s="6" t="str">
        <f>VLOOKUP(C91,'AUD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1" s="6" t="str">
        <f>VLOOKUP(C91,'AUD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1" s="6" t="str">
        <f>VLOOKUP(C91,'AUD NOV'!B:T,8,0)</f>
        <v>31 de marzo de 2022 a 31 de marzo de 2025</v>
      </c>
      <c r="M91" s="6" t="str">
        <f>VLOOKUP(C91,'AUD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91" s="6" t="str">
        <f>VLOOKUP(C91,'AUD NOV'!B:T,10,0)</f>
        <v xml:space="preserve">Carlos Justiniano Nº 1123, comuna de Providencia, Región Metropolitana.
</v>
      </c>
      <c r="O91" s="6" t="str">
        <f>VLOOKUP(C91,'AUD NOV'!B:T,11,0)</f>
        <v>XIII</v>
      </c>
      <c r="P91" s="6" t="str">
        <f>VLOOKUP(C91,'AUD NOV'!B:T,12,0)</f>
        <v>Providencia</v>
      </c>
      <c r="Q91" s="6" t="str">
        <f>VLOOKUP(C91,'AUD NOV'!B:T,13,0)</f>
        <v>Fono 223393900- 223393901</v>
      </c>
      <c r="R91" s="6">
        <f>VLOOKUP(C91,'AUD NOV'!B:T,14,0)</f>
        <v>0</v>
      </c>
      <c r="S91" s="6">
        <f>VLOOKUP(C91,'AUD NOV'!B:T,15,0)</f>
        <v>0</v>
      </c>
      <c r="T91" s="6" t="str">
        <f>VLOOKUP(C91,'AUD NOV'!B:T,16,0)</f>
        <v>93401: Institución de Asistencia Social</v>
      </c>
      <c r="U91" s="6" t="str">
        <f>VLOOKUP(C91,'AUD NOV'!B:T,17,0)</f>
        <v>Se acompaña certificado financiero de la Institución correspondientes al año 2021, en proceso de ser aprobado por el Sub Departamento de Supervisión Financiera Nacional</v>
      </c>
      <c r="V91" s="7">
        <f>VLOOKUP(C91,'AUD NOV'!B:T,18,0)</f>
        <v>37970</v>
      </c>
      <c r="W91" s="8">
        <f>VLOOKUP(C91,'AUD NOV'!B:T,19,0)</f>
        <v>6570</v>
      </c>
      <c r="X91" s="9"/>
      <c r="Y91" s="9">
        <v>27353950</v>
      </c>
      <c r="Z91" s="7">
        <v>44895</v>
      </c>
      <c r="AA91" s="6" t="s">
        <v>6271</v>
      </c>
      <c r="AB91" s="6" t="s">
        <v>6272</v>
      </c>
      <c r="AC91" s="6" t="s">
        <v>169</v>
      </c>
    </row>
    <row r="92" spans="2:29" x14ac:dyDescent="0.2">
      <c r="B92" s="33" t="s">
        <v>6411</v>
      </c>
      <c r="C92" s="33">
        <v>717150007</v>
      </c>
      <c r="D92" s="6">
        <v>1010276</v>
      </c>
      <c r="E92" s="33">
        <v>1</v>
      </c>
      <c r="F92" s="6" t="str">
        <f>VLOOKUP(C92,'AUD NOV'!B:T,2,0)</f>
        <v>Corporación de Derecho Privado.</v>
      </c>
      <c r="G92" s="6" t="str">
        <f>VLOOKUP(C92,'AUD NOV'!B:T,3,0)</f>
        <v xml:space="preserve">Otorgada por Decreto Supremo Nº 972, de fecha 25 de julio de  1990, del Ministerio de Justicia, publicado en el Diario Oficial el día 13 de agosto de 1990. </v>
      </c>
      <c r="H92" s="6" t="str">
        <f>VLOOKUP(C92,'AUD NOV'!B:T,4,0)</f>
        <v xml:space="preserve">Certificado de vigencia, folio Nº 500458491550, de fecha 11 de julio de 2022, del Servicio de Registro Civil e Identificación
</v>
      </c>
      <c r="I92" s="6" t="str">
        <f>VLOOKUP(C92,'AUD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2" s="6" t="str">
        <f>VLOOKUP(C92,'AUD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2" s="6" t="str">
        <f>VLOOKUP(C92,'AUD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2" s="6" t="str">
        <f>VLOOKUP(C92,'AUD NOV'!B:T,8,0)</f>
        <v>31 de marzo de 2022 a 31 de marzo de 2025</v>
      </c>
      <c r="M92" s="6" t="str">
        <f>VLOOKUP(C92,'AUD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92" s="6" t="str">
        <f>VLOOKUP(C92,'AUD NOV'!B:T,10,0)</f>
        <v xml:space="preserve">Carlos Justiniano Nº 1123, comuna de Providencia, Región Metropolitana.
</v>
      </c>
      <c r="O92" s="6" t="str">
        <f>VLOOKUP(C92,'AUD NOV'!B:T,11,0)</f>
        <v>XIII</v>
      </c>
      <c r="P92" s="6" t="str">
        <f>VLOOKUP(C92,'AUD NOV'!B:T,12,0)</f>
        <v>Providencia</v>
      </c>
      <c r="Q92" s="6" t="str">
        <f>VLOOKUP(C92,'AUD NOV'!B:T,13,0)</f>
        <v>Fono 223393900- 223393901</v>
      </c>
      <c r="R92" s="6">
        <f>VLOOKUP(C92,'AUD NOV'!B:T,14,0)</f>
        <v>0</v>
      </c>
      <c r="S92" s="6">
        <f>VLOOKUP(C92,'AUD NOV'!B:T,15,0)</f>
        <v>0</v>
      </c>
      <c r="T92" s="6" t="str">
        <f>VLOOKUP(C92,'AUD NOV'!B:T,16,0)</f>
        <v>93401: Institución de Asistencia Social</v>
      </c>
      <c r="U92" s="6" t="str">
        <f>VLOOKUP(C92,'AUD NOV'!B:T,17,0)</f>
        <v>Se acompaña certificado financiero de la Institución correspondientes al año 2021, en proceso de ser aprobado por el Sub Departamento de Supervisión Financiera Nacional</v>
      </c>
      <c r="V92" s="7">
        <f>VLOOKUP(C92,'AUD NOV'!B:T,18,0)</f>
        <v>37970</v>
      </c>
      <c r="W92" s="8">
        <f>VLOOKUP(C92,'AUD NOV'!B:T,19,0)</f>
        <v>6570</v>
      </c>
      <c r="X92" s="9">
        <v>23831335</v>
      </c>
      <c r="Y92" s="9">
        <v>243832529</v>
      </c>
      <c r="Z92" s="7">
        <v>44895</v>
      </c>
      <c r="AA92" s="6" t="s">
        <v>6271</v>
      </c>
      <c r="AB92" s="6" t="s">
        <v>6272</v>
      </c>
      <c r="AC92" s="6" t="s">
        <v>169</v>
      </c>
    </row>
    <row r="93" spans="2:29" x14ac:dyDescent="0.2">
      <c r="B93" s="33" t="s">
        <v>6411</v>
      </c>
      <c r="C93" s="33">
        <v>717150007</v>
      </c>
      <c r="D93" s="6">
        <v>1040324</v>
      </c>
      <c r="E93" s="33">
        <v>4</v>
      </c>
      <c r="F93" s="6" t="str">
        <f>VLOOKUP(C93,'AUD NOV'!B:T,2,0)</f>
        <v>Corporación de Derecho Privado.</v>
      </c>
      <c r="G93" s="6" t="str">
        <f>VLOOKUP(C93,'AUD NOV'!B:T,3,0)</f>
        <v xml:space="preserve">Otorgada por Decreto Supremo Nº 972, de fecha 25 de julio de  1990, del Ministerio de Justicia, publicado en el Diario Oficial el día 13 de agosto de 1990. </v>
      </c>
      <c r="H93" s="6" t="str">
        <f>VLOOKUP(C93,'AUD NOV'!B:T,4,0)</f>
        <v xml:space="preserve">Certificado de vigencia, folio Nº 500458491550, de fecha 11 de julio de 2022, del Servicio de Registro Civil e Identificación
</v>
      </c>
      <c r="I93" s="6" t="str">
        <f>VLOOKUP(C93,'AUD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3" s="6" t="str">
        <f>VLOOKUP(C93,'AUD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3" s="6" t="str">
        <f>VLOOKUP(C93,'AUD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3" s="6" t="str">
        <f>VLOOKUP(C93,'AUD NOV'!B:T,8,0)</f>
        <v>31 de marzo de 2022 a 31 de marzo de 2025</v>
      </c>
      <c r="M93" s="6" t="str">
        <f>VLOOKUP(C93,'AUD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93" s="6" t="str">
        <f>VLOOKUP(C93,'AUD NOV'!B:T,10,0)</f>
        <v xml:space="preserve">Carlos Justiniano Nº 1123, comuna de Providencia, Región Metropolitana.
</v>
      </c>
      <c r="O93" s="6" t="str">
        <f>VLOOKUP(C93,'AUD NOV'!B:T,11,0)</f>
        <v>XIII</v>
      </c>
      <c r="P93" s="6" t="str">
        <f>VLOOKUP(C93,'AUD NOV'!B:T,12,0)</f>
        <v>Providencia</v>
      </c>
      <c r="Q93" s="6" t="str">
        <f>VLOOKUP(C93,'AUD NOV'!B:T,13,0)</f>
        <v>Fono 223393900- 223393901</v>
      </c>
      <c r="R93" s="6">
        <f>VLOOKUP(C93,'AUD NOV'!B:T,14,0)</f>
        <v>0</v>
      </c>
      <c r="S93" s="6">
        <f>VLOOKUP(C93,'AUD NOV'!B:T,15,0)</f>
        <v>0</v>
      </c>
      <c r="T93" s="6" t="str">
        <f>VLOOKUP(C93,'AUD NOV'!B:T,16,0)</f>
        <v>93401: Institución de Asistencia Social</v>
      </c>
      <c r="U93" s="6" t="str">
        <f>VLOOKUP(C93,'AUD NOV'!B:T,17,0)</f>
        <v>Se acompaña certificado financiero de la Institución correspondientes al año 2021, en proceso de ser aprobado por el Sub Departamento de Supervisión Financiera Nacional</v>
      </c>
      <c r="V93" s="7">
        <f>VLOOKUP(C93,'AUD NOV'!B:T,18,0)</f>
        <v>37970</v>
      </c>
      <c r="W93" s="8">
        <f>VLOOKUP(C93,'AUD NOV'!B:T,19,0)</f>
        <v>6570</v>
      </c>
      <c r="X93" s="9">
        <v>2005597</v>
      </c>
      <c r="Y93" s="9">
        <v>25836814</v>
      </c>
      <c r="Z93" s="7">
        <v>44895</v>
      </c>
      <c r="AA93" s="6" t="s">
        <v>6271</v>
      </c>
      <c r="AB93" s="6" t="s">
        <v>6272</v>
      </c>
      <c r="AC93" s="6" t="s">
        <v>6281</v>
      </c>
    </row>
    <row r="94" spans="2:29" x14ac:dyDescent="0.2">
      <c r="B94" s="33" t="s">
        <v>6411</v>
      </c>
      <c r="C94" s="33">
        <v>717150007</v>
      </c>
      <c r="D94" s="6">
        <v>1040325</v>
      </c>
      <c r="E94" s="33">
        <v>4</v>
      </c>
      <c r="F94" s="6" t="str">
        <f>VLOOKUP(C94,'AUD NOV'!B:T,2,0)</f>
        <v>Corporación de Derecho Privado.</v>
      </c>
      <c r="G94" s="6" t="str">
        <f>VLOOKUP(C94,'AUD NOV'!B:T,3,0)</f>
        <v xml:space="preserve">Otorgada por Decreto Supremo Nº 972, de fecha 25 de julio de  1990, del Ministerio de Justicia, publicado en el Diario Oficial el día 13 de agosto de 1990. </v>
      </c>
      <c r="H94" s="6" t="str">
        <f>VLOOKUP(C94,'AUD NOV'!B:T,4,0)</f>
        <v xml:space="preserve">Certificado de vigencia, folio Nº 500458491550, de fecha 11 de julio de 2022, del Servicio de Registro Civil e Identificación
</v>
      </c>
      <c r="I94" s="6" t="str">
        <f>VLOOKUP(C94,'AUD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4" s="6" t="str">
        <f>VLOOKUP(C94,'AUD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4" s="6" t="str">
        <f>VLOOKUP(C94,'AUD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4" s="6" t="str">
        <f>VLOOKUP(C94,'AUD NOV'!B:T,8,0)</f>
        <v>31 de marzo de 2022 a 31 de marzo de 2025</v>
      </c>
      <c r="M94" s="6" t="str">
        <f>VLOOKUP(C94,'AUD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94" s="6" t="str">
        <f>VLOOKUP(C94,'AUD NOV'!B:T,10,0)</f>
        <v xml:space="preserve">Carlos Justiniano Nº 1123, comuna de Providencia, Región Metropolitana.
</v>
      </c>
      <c r="O94" s="6" t="str">
        <f>VLOOKUP(C94,'AUD NOV'!B:T,11,0)</f>
        <v>XIII</v>
      </c>
      <c r="P94" s="6" t="str">
        <f>VLOOKUP(C94,'AUD NOV'!B:T,12,0)</f>
        <v>Providencia</v>
      </c>
      <c r="Q94" s="6" t="str">
        <f>VLOOKUP(C94,'AUD NOV'!B:T,13,0)</f>
        <v>Fono 223393900- 223393901</v>
      </c>
      <c r="R94" s="6">
        <f>VLOOKUP(C94,'AUD NOV'!B:T,14,0)</f>
        <v>0</v>
      </c>
      <c r="S94" s="6">
        <f>VLOOKUP(C94,'AUD NOV'!B:T,15,0)</f>
        <v>0</v>
      </c>
      <c r="T94" s="6" t="str">
        <f>VLOOKUP(C94,'AUD NOV'!B:T,16,0)</f>
        <v>93401: Institución de Asistencia Social</v>
      </c>
      <c r="U94" s="6" t="str">
        <f>VLOOKUP(C94,'AUD NOV'!B:T,17,0)</f>
        <v>Se acompaña certificado financiero de la Institución correspondientes al año 2021, en proceso de ser aprobado por el Sub Departamento de Supervisión Financiera Nacional</v>
      </c>
      <c r="V94" s="7">
        <f>VLOOKUP(C94,'AUD NOV'!B:T,18,0)</f>
        <v>37970</v>
      </c>
      <c r="W94" s="8">
        <f>VLOOKUP(C94,'AUD NOV'!B:T,19,0)</f>
        <v>6570</v>
      </c>
      <c r="X94" s="9">
        <v>2546393</v>
      </c>
      <c r="Y94" s="9">
        <v>28459683</v>
      </c>
      <c r="Z94" s="7">
        <v>44895</v>
      </c>
      <c r="AA94" s="6" t="s">
        <v>6271</v>
      </c>
      <c r="AB94" s="6" t="s">
        <v>6272</v>
      </c>
      <c r="AC94" s="6" t="s">
        <v>6281</v>
      </c>
    </row>
    <row r="95" spans="2:29" x14ac:dyDescent="0.2">
      <c r="B95" s="33" t="s">
        <v>6411</v>
      </c>
      <c r="C95" s="33">
        <v>717150007</v>
      </c>
      <c r="D95" s="6">
        <v>1060165</v>
      </c>
      <c r="E95" s="33">
        <v>6</v>
      </c>
      <c r="F95" s="6" t="str">
        <f>VLOOKUP(C95,'AUD NOV'!B:T,2,0)</f>
        <v>Corporación de Derecho Privado.</v>
      </c>
      <c r="G95" s="6" t="str">
        <f>VLOOKUP(C95,'AUD NOV'!B:T,3,0)</f>
        <v xml:space="preserve">Otorgada por Decreto Supremo Nº 972, de fecha 25 de julio de  1990, del Ministerio de Justicia, publicado en el Diario Oficial el día 13 de agosto de 1990. </v>
      </c>
      <c r="H95" s="6" t="str">
        <f>VLOOKUP(C95,'AUD NOV'!B:T,4,0)</f>
        <v xml:space="preserve">Certificado de vigencia, folio Nº 500458491550, de fecha 11 de julio de 2022, del Servicio de Registro Civil e Identificación
</v>
      </c>
      <c r="I95" s="6" t="str">
        <f>VLOOKUP(C95,'AUD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5" s="6" t="str">
        <f>VLOOKUP(C95,'AUD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5" s="6" t="str">
        <f>VLOOKUP(C95,'AUD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5" s="6" t="str">
        <f>VLOOKUP(C95,'AUD NOV'!B:T,8,0)</f>
        <v>31 de marzo de 2022 a 31 de marzo de 2025</v>
      </c>
      <c r="M95" s="6" t="str">
        <f>VLOOKUP(C95,'AUD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95" s="6" t="str">
        <f>VLOOKUP(C95,'AUD NOV'!B:T,10,0)</f>
        <v xml:space="preserve">Carlos Justiniano Nº 1123, comuna de Providencia, Región Metropolitana.
</v>
      </c>
      <c r="O95" s="6" t="str">
        <f>VLOOKUP(C95,'AUD NOV'!B:T,11,0)</f>
        <v>XIII</v>
      </c>
      <c r="P95" s="6" t="str">
        <f>VLOOKUP(C95,'AUD NOV'!B:T,12,0)</f>
        <v>Providencia</v>
      </c>
      <c r="Q95" s="6" t="str">
        <f>VLOOKUP(C95,'AUD NOV'!B:T,13,0)</f>
        <v>Fono 223393900- 223393901</v>
      </c>
      <c r="R95" s="6">
        <f>VLOOKUP(C95,'AUD NOV'!B:T,14,0)</f>
        <v>0</v>
      </c>
      <c r="S95" s="6">
        <f>VLOOKUP(C95,'AUD NOV'!B:T,15,0)</f>
        <v>0</v>
      </c>
      <c r="T95" s="6" t="str">
        <f>VLOOKUP(C95,'AUD NOV'!B:T,16,0)</f>
        <v>93401: Institución de Asistencia Social</v>
      </c>
      <c r="U95" s="6" t="str">
        <f>VLOOKUP(C95,'AUD NOV'!B:T,17,0)</f>
        <v>Se acompaña certificado financiero de la Institución correspondientes al año 2021, en proceso de ser aprobado por el Sub Departamento de Supervisión Financiera Nacional</v>
      </c>
      <c r="V95" s="7">
        <f>VLOOKUP(C95,'AUD NOV'!B:T,18,0)</f>
        <v>37970</v>
      </c>
      <c r="W95" s="8">
        <f>VLOOKUP(C95,'AUD NOV'!B:T,19,0)</f>
        <v>6570</v>
      </c>
      <c r="X95" s="9"/>
      <c r="Y95" s="9">
        <v>3219216</v>
      </c>
      <c r="Z95" s="7">
        <v>44895</v>
      </c>
      <c r="AA95" s="6" t="s">
        <v>6271</v>
      </c>
      <c r="AB95" s="6" t="s">
        <v>6272</v>
      </c>
      <c r="AC95" s="6" t="s">
        <v>6298</v>
      </c>
    </row>
    <row r="96" spans="2:29" x14ac:dyDescent="0.2">
      <c r="B96" s="33" t="s">
        <v>6411</v>
      </c>
      <c r="C96" s="33">
        <v>717150007</v>
      </c>
      <c r="D96" s="6">
        <v>1060219</v>
      </c>
      <c r="E96" s="33">
        <v>6</v>
      </c>
      <c r="F96" s="6" t="str">
        <f>VLOOKUP(C96,'AUD NOV'!B:T,2,0)</f>
        <v>Corporación de Derecho Privado.</v>
      </c>
      <c r="G96" s="6" t="str">
        <f>VLOOKUP(C96,'AUD NOV'!B:T,3,0)</f>
        <v xml:space="preserve">Otorgada por Decreto Supremo Nº 972, de fecha 25 de julio de  1990, del Ministerio de Justicia, publicado en el Diario Oficial el día 13 de agosto de 1990. </v>
      </c>
      <c r="H96" s="6" t="str">
        <f>VLOOKUP(C96,'AUD NOV'!B:T,4,0)</f>
        <v xml:space="preserve">Certificado de vigencia, folio Nº 500458491550, de fecha 11 de julio de 2022, del Servicio de Registro Civil e Identificación
</v>
      </c>
      <c r="I96" s="6" t="str">
        <f>VLOOKUP(C96,'AUD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6" s="6" t="str">
        <f>VLOOKUP(C96,'AUD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6" s="6" t="str">
        <f>VLOOKUP(C96,'AUD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6" s="6" t="str">
        <f>VLOOKUP(C96,'AUD NOV'!B:T,8,0)</f>
        <v>31 de marzo de 2022 a 31 de marzo de 2025</v>
      </c>
      <c r="M96" s="6" t="str">
        <f>VLOOKUP(C96,'AUD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96" s="6" t="str">
        <f>VLOOKUP(C96,'AUD NOV'!B:T,10,0)</f>
        <v xml:space="preserve">Carlos Justiniano Nº 1123, comuna de Providencia, Región Metropolitana.
</v>
      </c>
      <c r="O96" s="6" t="str">
        <f>VLOOKUP(C96,'AUD NOV'!B:T,11,0)</f>
        <v>XIII</v>
      </c>
      <c r="P96" s="6" t="str">
        <f>VLOOKUP(C96,'AUD NOV'!B:T,12,0)</f>
        <v>Providencia</v>
      </c>
      <c r="Q96" s="6" t="str">
        <f>VLOOKUP(C96,'AUD NOV'!B:T,13,0)</f>
        <v>Fono 223393900- 223393901</v>
      </c>
      <c r="R96" s="6">
        <f>VLOOKUP(C96,'AUD NOV'!B:T,14,0)</f>
        <v>0</v>
      </c>
      <c r="S96" s="6">
        <f>VLOOKUP(C96,'AUD NOV'!B:T,15,0)</f>
        <v>0</v>
      </c>
      <c r="T96" s="6" t="str">
        <f>VLOOKUP(C96,'AUD NOV'!B:T,16,0)</f>
        <v>93401: Institución de Asistencia Social</v>
      </c>
      <c r="U96" s="6" t="str">
        <f>VLOOKUP(C96,'AUD NOV'!B:T,17,0)</f>
        <v>Se acompaña certificado financiero de la Institución correspondientes al año 2021, en proceso de ser aprobado por el Sub Departamento de Supervisión Financiera Nacional</v>
      </c>
      <c r="V96" s="7">
        <f>VLOOKUP(C96,'AUD NOV'!B:T,18,0)</f>
        <v>37970</v>
      </c>
      <c r="W96" s="8">
        <f>VLOOKUP(C96,'AUD NOV'!B:T,19,0)</f>
        <v>6570</v>
      </c>
      <c r="X96" s="9"/>
      <c r="Y96" s="9">
        <v>530992</v>
      </c>
      <c r="Z96" s="7">
        <v>44895</v>
      </c>
      <c r="AA96" s="6" t="s">
        <v>6271</v>
      </c>
      <c r="AB96" s="6" t="s">
        <v>6272</v>
      </c>
      <c r="AC96" s="6" t="s">
        <v>6283</v>
      </c>
    </row>
    <row r="97" spans="2:29" x14ac:dyDescent="0.2">
      <c r="B97" s="33" t="s">
        <v>6411</v>
      </c>
      <c r="C97" s="33">
        <v>717150007</v>
      </c>
      <c r="D97" s="6">
        <v>1060224</v>
      </c>
      <c r="E97" s="33">
        <v>6</v>
      </c>
      <c r="F97" s="6" t="str">
        <f>VLOOKUP(C97,'AUD NOV'!B:T,2,0)</f>
        <v>Corporación de Derecho Privado.</v>
      </c>
      <c r="G97" s="6" t="str">
        <f>VLOOKUP(C97,'AUD NOV'!B:T,3,0)</f>
        <v xml:space="preserve">Otorgada por Decreto Supremo Nº 972, de fecha 25 de julio de  1990, del Ministerio de Justicia, publicado en el Diario Oficial el día 13 de agosto de 1990. </v>
      </c>
      <c r="H97" s="6" t="str">
        <f>VLOOKUP(C97,'AUD NOV'!B:T,4,0)</f>
        <v xml:space="preserve">Certificado de vigencia, folio Nº 500458491550, de fecha 11 de julio de 2022, del Servicio de Registro Civil e Identificación
</v>
      </c>
      <c r="I97" s="6" t="str">
        <f>VLOOKUP(C97,'AUD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7" s="6" t="str">
        <f>VLOOKUP(C97,'AUD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7" s="6" t="str">
        <f>VLOOKUP(C97,'AUD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7" s="6" t="str">
        <f>VLOOKUP(C97,'AUD NOV'!B:T,8,0)</f>
        <v>31 de marzo de 2022 a 31 de marzo de 2025</v>
      </c>
      <c r="M97" s="6" t="str">
        <f>VLOOKUP(C97,'AUD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97" s="6" t="str">
        <f>VLOOKUP(C97,'AUD NOV'!B:T,10,0)</f>
        <v xml:space="preserve">Carlos Justiniano Nº 1123, comuna de Providencia, Región Metropolitana.
</v>
      </c>
      <c r="O97" s="6" t="str">
        <f>VLOOKUP(C97,'AUD NOV'!B:T,11,0)</f>
        <v>XIII</v>
      </c>
      <c r="P97" s="6" t="str">
        <f>VLOOKUP(C97,'AUD NOV'!B:T,12,0)</f>
        <v>Providencia</v>
      </c>
      <c r="Q97" s="6" t="str">
        <f>VLOOKUP(C97,'AUD NOV'!B:T,13,0)</f>
        <v>Fono 223393900- 223393901</v>
      </c>
      <c r="R97" s="6">
        <f>VLOOKUP(C97,'AUD NOV'!B:T,14,0)</f>
        <v>0</v>
      </c>
      <c r="S97" s="6">
        <f>VLOOKUP(C97,'AUD NOV'!B:T,15,0)</f>
        <v>0</v>
      </c>
      <c r="T97" s="6" t="str">
        <f>VLOOKUP(C97,'AUD NOV'!B:T,16,0)</f>
        <v>93401: Institución de Asistencia Social</v>
      </c>
      <c r="U97" s="6" t="str">
        <f>VLOOKUP(C97,'AUD NOV'!B:T,17,0)</f>
        <v>Se acompaña certificado financiero de la Institución correspondientes al año 2021, en proceso de ser aprobado por el Sub Departamento de Supervisión Financiera Nacional</v>
      </c>
      <c r="V97" s="7">
        <f>VLOOKUP(C97,'AUD NOV'!B:T,18,0)</f>
        <v>37970</v>
      </c>
      <c r="W97" s="8">
        <f>VLOOKUP(C97,'AUD NOV'!B:T,19,0)</f>
        <v>6570</v>
      </c>
      <c r="X97" s="9"/>
      <c r="Y97" s="9">
        <v>3974678</v>
      </c>
      <c r="Z97" s="7">
        <v>44895</v>
      </c>
      <c r="AA97" s="6" t="s">
        <v>6271</v>
      </c>
      <c r="AB97" s="6" t="s">
        <v>6272</v>
      </c>
      <c r="AC97" s="6" t="s">
        <v>6283</v>
      </c>
    </row>
    <row r="98" spans="2:29" x14ac:dyDescent="0.2">
      <c r="B98" s="33" t="s">
        <v>6411</v>
      </c>
      <c r="C98" s="33">
        <v>717150007</v>
      </c>
      <c r="D98" s="6">
        <v>1060295</v>
      </c>
      <c r="E98" s="33">
        <v>6</v>
      </c>
      <c r="F98" s="6" t="str">
        <f>VLOOKUP(C98,'AUD NOV'!B:T,2,0)</f>
        <v>Corporación de Derecho Privado.</v>
      </c>
      <c r="G98" s="6" t="str">
        <f>VLOOKUP(C98,'AUD NOV'!B:T,3,0)</f>
        <v xml:space="preserve">Otorgada por Decreto Supremo Nº 972, de fecha 25 de julio de  1990, del Ministerio de Justicia, publicado en el Diario Oficial el día 13 de agosto de 1990. </v>
      </c>
      <c r="H98" s="6" t="str">
        <f>VLOOKUP(C98,'AUD NOV'!B:T,4,0)</f>
        <v xml:space="preserve">Certificado de vigencia, folio Nº 500458491550, de fecha 11 de julio de 2022, del Servicio de Registro Civil e Identificación
</v>
      </c>
      <c r="I98" s="6" t="str">
        <f>VLOOKUP(C98,'AUD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8" s="6" t="str">
        <f>VLOOKUP(C98,'AUD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8" s="6" t="str">
        <f>VLOOKUP(C98,'AUD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8" s="6" t="str">
        <f>VLOOKUP(C98,'AUD NOV'!B:T,8,0)</f>
        <v>31 de marzo de 2022 a 31 de marzo de 2025</v>
      </c>
      <c r="M98" s="6" t="str">
        <f>VLOOKUP(C98,'AUD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98" s="6" t="str">
        <f>VLOOKUP(C98,'AUD NOV'!B:T,10,0)</f>
        <v xml:space="preserve">Carlos Justiniano Nº 1123, comuna de Providencia, Región Metropolitana.
</v>
      </c>
      <c r="O98" s="6" t="str">
        <f>VLOOKUP(C98,'AUD NOV'!B:T,11,0)</f>
        <v>XIII</v>
      </c>
      <c r="P98" s="6" t="str">
        <f>VLOOKUP(C98,'AUD NOV'!B:T,12,0)</f>
        <v>Providencia</v>
      </c>
      <c r="Q98" s="6" t="str">
        <f>VLOOKUP(C98,'AUD NOV'!B:T,13,0)</f>
        <v>Fono 223393900- 223393901</v>
      </c>
      <c r="R98" s="6">
        <f>VLOOKUP(C98,'AUD NOV'!B:T,14,0)</f>
        <v>0</v>
      </c>
      <c r="S98" s="6">
        <f>VLOOKUP(C98,'AUD NOV'!B:T,15,0)</f>
        <v>0</v>
      </c>
      <c r="T98" s="6" t="str">
        <f>VLOOKUP(C98,'AUD NOV'!B:T,16,0)</f>
        <v>93401: Institución de Asistencia Social</v>
      </c>
      <c r="U98" s="6" t="str">
        <f>VLOOKUP(C98,'AUD NOV'!B:T,17,0)</f>
        <v>Se acompaña certificado financiero de la Institución correspondientes al año 2021, en proceso de ser aprobado por el Sub Departamento de Supervisión Financiera Nacional</v>
      </c>
      <c r="V98" s="7">
        <f>VLOOKUP(C98,'AUD NOV'!B:T,18,0)</f>
        <v>37970</v>
      </c>
      <c r="W98" s="8">
        <f>VLOOKUP(C98,'AUD NOV'!B:T,19,0)</f>
        <v>6570</v>
      </c>
      <c r="X98" s="9">
        <v>3311616</v>
      </c>
      <c r="Y98" s="9">
        <v>16972032</v>
      </c>
      <c r="Z98" s="7">
        <v>44895</v>
      </c>
      <c r="AA98" s="6" t="s">
        <v>6271</v>
      </c>
      <c r="AB98" s="6" t="s">
        <v>6272</v>
      </c>
      <c r="AC98" s="6" t="s">
        <v>6283</v>
      </c>
    </row>
    <row r="99" spans="2:29" x14ac:dyDescent="0.2">
      <c r="B99" s="33" t="s">
        <v>6411</v>
      </c>
      <c r="C99" s="33">
        <v>717150007</v>
      </c>
      <c r="D99" s="6">
        <v>1060296</v>
      </c>
      <c r="E99" s="33">
        <v>6</v>
      </c>
      <c r="F99" s="6" t="str">
        <f>VLOOKUP(C99,'AUD NOV'!B:T,2,0)</f>
        <v>Corporación de Derecho Privado.</v>
      </c>
      <c r="G99" s="6" t="str">
        <f>VLOOKUP(C99,'AUD NOV'!B:T,3,0)</f>
        <v xml:space="preserve">Otorgada por Decreto Supremo Nº 972, de fecha 25 de julio de  1990, del Ministerio de Justicia, publicado en el Diario Oficial el día 13 de agosto de 1990. </v>
      </c>
      <c r="H99" s="6" t="str">
        <f>VLOOKUP(C99,'AUD NOV'!B:T,4,0)</f>
        <v xml:space="preserve">Certificado de vigencia, folio Nº 500458491550, de fecha 11 de julio de 2022, del Servicio de Registro Civil e Identificación
</v>
      </c>
      <c r="I99" s="6" t="str">
        <f>VLOOKUP(C99,'AUD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9" s="6" t="str">
        <f>VLOOKUP(C99,'AUD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9" s="6" t="str">
        <f>VLOOKUP(C99,'AUD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9" s="6" t="str">
        <f>VLOOKUP(C99,'AUD NOV'!B:T,8,0)</f>
        <v>31 de marzo de 2022 a 31 de marzo de 2025</v>
      </c>
      <c r="M99" s="6" t="str">
        <f>VLOOKUP(C99,'AUD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99" s="6" t="str">
        <f>VLOOKUP(C99,'AUD NOV'!B:T,10,0)</f>
        <v xml:space="preserve">Carlos Justiniano Nº 1123, comuna de Providencia, Región Metropolitana.
</v>
      </c>
      <c r="O99" s="6" t="str">
        <f>VLOOKUP(C99,'AUD NOV'!B:T,11,0)</f>
        <v>XIII</v>
      </c>
      <c r="P99" s="6" t="str">
        <f>VLOOKUP(C99,'AUD NOV'!B:T,12,0)</f>
        <v>Providencia</v>
      </c>
      <c r="Q99" s="6" t="str">
        <f>VLOOKUP(C99,'AUD NOV'!B:T,13,0)</f>
        <v>Fono 223393900- 223393901</v>
      </c>
      <c r="R99" s="6">
        <f>VLOOKUP(C99,'AUD NOV'!B:T,14,0)</f>
        <v>0</v>
      </c>
      <c r="S99" s="6">
        <f>VLOOKUP(C99,'AUD NOV'!B:T,15,0)</f>
        <v>0</v>
      </c>
      <c r="T99" s="6" t="str">
        <f>VLOOKUP(C99,'AUD NOV'!B:T,16,0)</f>
        <v>93401: Institución de Asistencia Social</v>
      </c>
      <c r="U99" s="6" t="str">
        <f>VLOOKUP(C99,'AUD NOV'!B:T,17,0)</f>
        <v>Se acompaña certificado financiero de la Institución correspondientes al año 2021, en proceso de ser aprobado por el Sub Departamento de Supervisión Financiera Nacional</v>
      </c>
      <c r="V99" s="7">
        <f>VLOOKUP(C99,'AUD NOV'!B:T,18,0)</f>
        <v>37970</v>
      </c>
      <c r="W99" s="8">
        <f>VLOOKUP(C99,'AUD NOV'!B:T,19,0)</f>
        <v>6570</v>
      </c>
      <c r="X99" s="9">
        <v>1839499</v>
      </c>
      <c r="Y99" s="9">
        <v>20497277</v>
      </c>
      <c r="Z99" s="7">
        <v>44895</v>
      </c>
      <c r="AA99" s="6" t="s">
        <v>6271</v>
      </c>
      <c r="AB99" s="6" t="s">
        <v>6272</v>
      </c>
      <c r="AC99" s="6" t="s">
        <v>6283</v>
      </c>
    </row>
    <row r="100" spans="2:29" x14ac:dyDescent="0.2">
      <c r="B100" s="33" t="s">
        <v>6411</v>
      </c>
      <c r="C100" s="33">
        <v>717150007</v>
      </c>
      <c r="D100" s="6">
        <v>1060307</v>
      </c>
      <c r="E100" s="33">
        <v>6</v>
      </c>
      <c r="F100" s="6" t="str">
        <f>VLOOKUP(C100,'AUD NOV'!B:T,2,0)</f>
        <v>Corporación de Derecho Privado.</v>
      </c>
      <c r="G100" s="6" t="str">
        <f>VLOOKUP(C100,'AUD NOV'!B:T,3,0)</f>
        <v xml:space="preserve">Otorgada por Decreto Supremo Nº 972, de fecha 25 de julio de  1990, del Ministerio de Justicia, publicado en el Diario Oficial el día 13 de agosto de 1990. </v>
      </c>
      <c r="H100" s="6" t="str">
        <f>VLOOKUP(C100,'AUD NOV'!B:T,4,0)</f>
        <v xml:space="preserve">Certificado de vigencia, folio Nº 500458491550, de fecha 11 de julio de 2022, del Servicio de Registro Civil e Identificación
</v>
      </c>
      <c r="I100" s="6" t="str">
        <f>VLOOKUP(C100,'AUD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0" s="6" t="str">
        <f>VLOOKUP(C100,'AUD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0" s="6" t="str">
        <f>VLOOKUP(C100,'AUD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0" s="6" t="str">
        <f>VLOOKUP(C100,'AUD NOV'!B:T,8,0)</f>
        <v>31 de marzo de 2022 a 31 de marzo de 2025</v>
      </c>
      <c r="M100" s="6" t="str">
        <f>VLOOKUP(C100,'AUD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00" s="6" t="str">
        <f>VLOOKUP(C100,'AUD NOV'!B:T,10,0)</f>
        <v xml:space="preserve">Carlos Justiniano Nº 1123, comuna de Providencia, Región Metropolitana.
</v>
      </c>
      <c r="O100" s="6" t="str">
        <f>VLOOKUP(C100,'AUD NOV'!B:T,11,0)</f>
        <v>XIII</v>
      </c>
      <c r="P100" s="6" t="str">
        <f>VLOOKUP(C100,'AUD NOV'!B:T,12,0)</f>
        <v>Providencia</v>
      </c>
      <c r="Q100" s="6" t="str">
        <f>VLOOKUP(C100,'AUD NOV'!B:T,13,0)</f>
        <v>Fono 223393900- 223393901</v>
      </c>
      <c r="R100" s="6">
        <f>VLOOKUP(C100,'AUD NOV'!B:T,14,0)</f>
        <v>0</v>
      </c>
      <c r="S100" s="6">
        <f>VLOOKUP(C100,'AUD NOV'!B:T,15,0)</f>
        <v>0</v>
      </c>
      <c r="T100" s="6" t="str">
        <f>VLOOKUP(C100,'AUD NOV'!B:T,16,0)</f>
        <v>93401: Institución de Asistencia Social</v>
      </c>
      <c r="U100" s="6" t="str">
        <f>VLOOKUP(C100,'AUD NOV'!B:T,17,0)</f>
        <v>Se acompaña certificado financiero de la Institución correspondientes al año 2021, en proceso de ser aprobado por el Sub Departamento de Supervisión Financiera Nacional</v>
      </c>
      <c r="V100" s="7">
        <f>VLOOKUP(C100,'AUD NOV'!B:T,18,0)</f>
        <v>37970</v>
      </c>
      <c r="W100" s="8">
        <f>VLOOKUP(C100,'AUD NOV'!B:T,19,0)</f>
        <v>6570</v>
      </c>
      <c r="X100" s="9"/>
      <c r="Y100" s="9">
        <v>21152208</v>
      </c>
      <c r="Z100" s="7">
        <v>44895</v>
      </c>
      <c r="AA100" s="6" t="s">
        <v>6271</v>
      </c>
      <c r="AB100" s="6" t="s">
        <v>6272</v>
      </c>
      <c r="AC100" s="6" t="s">
        <v>6283</v>
      </c>
    </row>
    <row r="101" spans="2:29" x14ac:dyDescent="0.2">
      <c r="B101" s="33" t="s">
        <v>6411</v>
      </c>
      <c r="C101" s="33">
        <v>717150007</v>
      </c>
      <c r="D101" s="6">
        <v>1060309</v>
      </c>
      <c r="E101" s="33">
        <v>6</v>
      </c>
      <c r="F101" s="6" t="str">
        <f>VLOOKUP(C101,'AUD NOV'!B:T,2,0)</f>
        <v>Corporación de Derecho Privado.</v>
      </c>
      <c r="G101" s="6" t="str">
        <f>VLOOKUP(C101,'AUD NOV'!B:T,3,0)</f>
        <v xml:space="preserve">Otorgada por Decreto Supremo Nº 972, de fecha 25 de julio de  1990, del Ministerio de Justicia, publicado en el Diario Oficial el día 13 de agosto de 1990. </v>
      </c>
      <c r="H101" s="6" t="str">
        <f>VLOOKUP(C101,'AUD NOV'!B:T,4,0)</f>
        <v xml:space="preserve">Certificado de vigencia, folio Nº 500458491550, de fecha 11 de julio de 2022, del Servicio de Registro Civil e Identificación
</v>
      </c>
      <c r="I101" s="6" t="str">
        <f>VLOOKUP(C101,'AUD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1" s="6" t="str">
        <f>VLOOKUP(C101,'AUD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1" s="6" t="str">
        <f>VLOOKUP(C101,'AUD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1" s="6" t="str">
        <f>VLOOKUP(C101,'AUD NOV'!B:T,8,0)</f>
        <v>31 de marzo de 2022 a 31 de marzo de 2025</v>
      </c>
      <c r="M101" s="6" t="str">
        <f>VLOOKUP(C101,'AUD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01" s="6" t="str">
        <f>VLOOKUP(C101,'AUD NOV'!B:T,10,0)</f>
        <v xml:space="preserve">Carlos Justiniano Nº 1123, comuna de Providencia, Región Metropolitana.
</v>
      </c>
      <c r="O101" s="6" t="str">
        <f>VLOOKUP(C101,'AUD NOV'!B:T,11,0)</f>
        <v>XIII</v>
      </c>
      <c r="P101" s="6" t="str">
        <f>VLOOKUP(C101,'AUD NOV'!B:T,12,0)</f>
        <v>Providencia</v>
      </c>
      <c r="Q101" s="6" t="str">
        <f>VLOOKUP(C101,'AUD NOV'!B:T,13,0)</f>
        <v>Fono 223393900- 223393901</v>
      </c>
      <c r="R101" s="6">
        <f>VLOOKUP(C101,'AUD NOV'!B:T,14,0)</f>
        <v>0</v>
      </c>
      <c r="S101" s="6">
        <f>VLOOKUP(C101,'AUD NOV'!B:T,15,0)</f>
        <v>0</v>
      </c>
      <c r="T101" s="6" t="str">
        <f>VLOOKUP(C101,'AUD NOV'!B:T,16,0)</f>
        <v>93401: Institución de Asistencia Social</v>
      </c>
      <c r="U101" s="6" t="str">
        <f>VLOOKUP(C101,'AUD NOV'!B:T,17,0)</f>
        <v>Se acompaña certificado financiero de la Institución correspondientes al año 2021, en proceso de ser aprobado por el Sub Departamento de Supervisión Financiera Nacional</v>
      </c>
      <c r="V101" s="7">
        <f>VLOOKUP(C101,'AUD NOV'!B:T,18,0)</f>
        <v>37970</v>
      </c>
      <c r="W101" s="8">
        <f>VLOOKUP(C101,'AUD NOV'!B:T,19,0)</f>
        <v>6570</v>
      </c>
      <c r="X101" s="9"/>
      <c r="Y101" s="9">
        <v>19959139</v>
      </c>
      <c r="Z101" s="7">
        <v>44895</v>
      </c>
      <c r="AA101" s="6" t="s">
        <v>6271</v>
      </c>
      <c r="AB101" s="6" t="s">
        <v>6272</v>
      </c>
      <c r="AC101" s="6" t="s">
        <v>6283</v>
      </c>
    </row>
    <row r="102" spans="2:29" x14ac:dyDescent="0.2">
      <c r="B102" s="33" t="s">
        <v>6411</v>
      </c>
      <c r="C102" s="33">
        <v>717150007</v>
      </c>
      <c r="D102" s="6">
        <v>1060427</v>
      </c>
      <c r="E102" s="33">
        <v>6</v>
      </c>
      <c r="F102" s="6" t="str">
        <f>VLOOKUP(C102,'AUD NOV'!B:T,2,0)</f>
        <v>Corporación de Derecho Privado.</v>
      </c>
      <c r="G102" s="6" t="str">
        <f>VLOOKUP(C102,'AUD NOV'!B:T,3,0)</f>
        <v xml:space="preserve">Otorgada por Decreto Supremo Nº 972, de fecha 25 de julio de  1990, del Ministerio de Justicia, publicado en el Diario Oficial el día 13 de agosto de 1990. </v>
      </c>
      <c r="H102" s="6" t="str">
        <f>VLOOKUP(C102,'AUD NOV'!B:T,4,0)</f>
        <v xml:space="preserve">Certificado de vigencia, folio Nº 500458491550, de fecha 11 de julio de 2022, del Servicio de Registro Civil e Identificación
</v>
      </c>
      <c r="I102" s="6" t="str">
        <f>VLOOKUP(C102,'AUD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2" s="6" t="str">
        <f>VLOOKUP(C102,'AUD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2" s="6" t="str">
        <f>VLOOKUP(C102,'AUD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2" s="6" t="str">
        <f>VLOOKUP(C102,'AUD NOV'!B:T,8,0)</f>
        <v>31 de marzo de 2022 a 31 de marzo de 2025</v>
      </c>
      <c r="M102" s="6" t="str">
        <f>VLOOKUP(C102,'AUD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02" s="6" t="str">
        <f>VLOOKUP(C102,'AUD NOV'!B:T,10,0)</f>
        <v xml:space="preserve">Carlos Justiniano Nº 1123, comuna de Providencia, Región Metropolitana.
</v>
      </c>
      <c r="O102" s="6" t="str">
        <f>VLOOKUP(C102,'AUD NOV'!B:T,11,0)</f>
        <v>XIII</v>
      </c>
      <c r="P102" s="6" t="str">
        <f>VLOOKUP(C102,'AUD NOV'!B:T,12,0)</f>
        <v>Providencia</v>
      </c>
      <c r="Q102" s="6" t="str">
        <f>VLOOKUP(C102,'AUD NOV'!B:T,13,0)</f>
        <v>Fono 223393900- 223393901</v>
      </c>
      <c r="R102" s="6">
        <f>VLOOKUP(C102,'AUD NOV'!B:T,14,0)</f>
        <v>0</v>
      </c>
      <c r="S102" s="6">
        <f>VLOOKUP(C102,'AUD NOV'!B:T,15,0)</f>
        <v>0</v>
      </c>
      <c r="T102" s="6" t="str">
        <f>VLOOKUP(C102,'AUD NOV'!B:T,16,0)</f>
        <v>93401: Institución de Asistencia Social</v>
      </c>
      <c r="U102" s="6" t="str">
        <f>VLOOKUP(C102,'AUD NOV'!B:T,17,0)</f>
        <v>Se acompaña certificado financiero de la Institución correspondientes al año 2021, en proceso de ser aprobado por el Sub Departamento de Supervisión Financiera Nacional</v>
      </c>
      <c r="V102" s="7">
        <f>VLOOKUP(C102,'AUD NOV'!B:T,18,0)</f>
        <v>37970</v>
      </c>
      <c r="W102" s="8">
        <f>VLOOKUP(C102,'AUD NOV'!B:T,19,0)</f>
        <v>6570</v>
      </c>
      <c r="X102" s="9">
        <v>4724966</v>
      </c>
      <c r="Y102" s="9">
        <v>48430903</v>
      </c>
      <c r="Z102" s="7">
        <v>44895</v>
      </c>
      <c r="AA102" s="6" t="s">
        <v>6271</v>
      </c>
      <c r="AB102" s="6" t="s">
        <v>6272</v>
      </c>
      <c r="AC102" s="6" t="s">
        <v>6283</v>
      </c>
    </row>
    <row r="103" spans="2:29" x14ac:dyDescent="0.2">
      <c r="B103" s="33" t="s">
        <v>6411</v>
      </c>
      <c r="C103" s="33">
        <v>717150007</v>
      </c>
      <c r="D103" s="6">
        <v>1070520</v>
      </c>
      <c r="E103" s="33">
        <v>7</v>
      </c>
      <c r="F103" s="6" t="str">
        <f>VLOOKUP(C103,'AUD NOV'!B:T,2,0)</f>
        <v>Corporación de Derecho Privado.</v>
      </c>
      <c r="G103" s="6" t="str">
        <f>VLOOKUP(C103,'AUD NOV'!B:T,3,0)</f>
        <v xml:space="preserve">Otorgada por Decreto Supremo Nº 972, de fecha 25 de julio de  1990, del Ministerio de Justicia, publicado en el Diario Oficial el día 13 de agosto de 1990. </v>
      </c>
      <c r="H103" s="6" t="str">
        <f>VLOOKUP(C103,'AUD NOV'!B:T,4,0)</f>
        <v xml:space="preserve">Certificado de vigencia, folio Nº 500458491550, de fecha 11 de julio de 2022, del Servicio de Registro Civil e Identificación
</v>
      </c>
      <c r="I103" s="6" t="str">
        <f>VLOOKUP(C103,'AUD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3" s="6" t="str">
        <f>VLOOKUP(C103,'AUD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3" s="6" t="str">
        <f>VLOOKUP(C103,'AUD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3" s="6" t="str">
        <f>VLOOKUP(C103,'AUD NOV'!B:T,8,0)</f>
        <v>31 de marzo de 2022 a 31 de marzo de 2025</v>
      </c>
      <c r="M103" s="6" t="str">
        <f>VLOOKUP(C103,'AUD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03" s="6" t="str">
        <f>VLOOKUP(C103,'AUD NOV'!B:T,10,0)</f>
        <v xml:space="preserve">Carlos Justiniano Nº 1123, comuna de Providencia, Región Metropolitana.
</v>
      </c>
      <c r="O103" s="6" t="str">
        <f>VLOOKUP(C103,'AUD NOV'!B:T,11,0)</f>
        <v>XIII</v>
      </c>
      <c r="P103" s="6" t="str">
        <f>VLOOKUP(C103,'AUD NOV'!B:T,12,0)</f>
        <v>Providencia</v>
      </c>
      <c r="Q103" s="6" t="str">
        <f>VLOOKUP(C103,'AUD NOV'!B:T,13,0)</f>
        <v>Fono 223393900- 223393901</v>
      </c>
      <c r="R103" s="6">
        <f>VLOOKUP(C103,'AUD NOV'!B:T,14,0)</f>
        <v>0</v>
      </c>
      <c r="S103" s="6">
        <f>VLOOKUP(C103,'AUD NOV'!B:T,15,0)</f>
        <v>0</v>
      </c>
      <c r="T103" s="6" t="str">
        <f>VLOOKUP(C103,'AUD NOV'!B:T,16,0)</f>
        <v>93401: Institución de Asistencia Social</v>
      </c>
      <c r="U103" s="6" t="str">
        <f>VLOOKUP(C103,'AUD NOV'!B:T,17,0)</f>
        <v>Se acompaña certificado financiero de la Institución correspondientes al año 2021, en proceso de ser aprobado por el Sub Departamento de Supervisión Financiera Nacional</v>
      </c>
      <c r="V103" s="7">
        <f>VLOOKUP(C103,'AUD NOV'!B:T,18,0)</f>
        <v>37970</v>
      </c>
      <c r="W103" s="8">
        <f>VLOOKUP(C103,'AUD NOV'!B:T,19,0)</f>
        <v>6570</v>
      </c>
      <c r="X103" s="9"/>
      <c r="Y103" s="9">
        <v>9597588</v>
      </c>
      <c r="Z103" s="7">
        <v>44895</v>
      </c>
      <c r="AA103" s="6" t="s">
        <v>6271</v>
      </c>
      <c r="AB103" s="6" t="s">
        <v>6272</v>
      </c>
      <c r="AC103" s="6" t="s">
        <v>6313</v>
      </c>
    </row>
    <row r="104" spans="2:29" x14ac:dyDescent="0.2">
      <c r="B104" s="33" t="s">
        <v>6411</v>
      </c>
      <c r="C104" s="33">
        <v>717150007</v>
      </c>
      <c r="D104" s="6">
        <v>1070638</v>
      </c>
      <c r="E104" s="33">
        <v>7</v>
      </c>
      <c r="F104" s="6" t="str">
        <f>VLOOKUP(C104,'AUD NOV'!B:T,2,0)</f>
        <v>Corporación de Derecho Privado.</v>
      </c>
      <c r="G104" s="6" t="str">
        <f>VLOOKUP(C104,'AUD NOV'!B:T,3,0)</f>
        <v xml:space="preserve">Otorgada por Decreto Supremo Nº 972, de fecha 25 de julio de  1990, del Ministerio de Justicia, publicado en el Diario Oficial el día 13 de agosto de 1990. </v>
      </c>
      <c r="H104" s="6" t="str">
        <f>VLOOKUP(C104,'AUD NOV'!B:T,4,0)</f>
        <v xml:space="preserve">Certificado de vigencia, folio Nº 500458491550, de fecha 11 de julio de 2022, del Servicio de Registro Civil e Identificación
</v>
      </c>
      <c r="I104" s="6" t="str">
        <f>VLOOKUP(C104,'AUD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4" s="6" t="str">
        <f>VLOOKUP(C104,'AUD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4" s="6" t="str">
        <f>VLOOKUP(C104,'AUD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4" s="6" t="str">
        <f>VLOOKUP(C104,'AUD NOV'!B:T,8,0)</f>
        <v>31 de marzo de 2022 a 31 de marzo de 2025</v>
      </c>
      <c r="M104" s="6" t="str">
        <f>VLOOKUP(C104,'AUD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04" s="6" t="str">
        <f>VLOOKUP(C104,'AUD NOV'!B:T,10,0)</f>
        <v xml:space="preserve">Carlos Justiniano Nº 1123, comuna de Providencia, Región Metropolitana.
</v>
      </c>
      <c r="O104" s="6" t="str">
        <f>VLOOKUP(C104,'AUD NOV'!B:T,11,0)</f>
        <v>XIII</v>
      </c>
      <c r="P104" s="6" t="str">
        <f>VLOOKUP(C104,'AUD NOV'!B:T,12,0)</f>
        <v>Providencia</v>
      </c>
      <c r="Q104" s="6" t="str">
        <f>VLOOKUP(C104,'AUD NOV'!B:T,13,0)</f>
        <v>Fono 223393900- 223393901</v>
      </c>
      <c r="R104" s="6">
        <f>VLOOKUP(C104,'AUD NOV'!B:T,14,0)</f>
        <v>0</v>
      </c>
      <c r="S104" s="6">
        <f>VLOOKUP(C104,'AUD NOV'!B:T,15,0)</f>
        <v>0</v>
      </c>
      <c r="T104" s="6" t="str">
        <f>VLOOKUP(C104,'AUD NOV'!B:T,16,0)</f>
        <v>93401: Institución de Asistencia Social</v>
      </c>
      <c r="U104" s="6" t="str">
        <f>VLOOKUP(C104,'AUD NOV'!B:T,17,0)</f>
        <v>Se acompaña certificado financiero de la Institución correspondientes al año 2021, en proceso de ser aprobado por el Sub Departamento de Supervisión Financiera Nacional</v>
      </c>
      <c r="V104" s="7">
        <f>VLOOKUP(C104,'AUD NOV'!B:T,18,0)</f>
        <v>37970</v>
      </c>
      <c r="W104" s="8">
        <f>VLOOKUP(C104,'AUD NOV'!B:T,19,0)</f>
        <v>6570</v>
      </c>
      <c r="X104" s="9"/>
      <c r="Y104" s="9">
        <v>41517977</v>
      </c>
      <c r="Z104" s="7">
        <v>44895</v>
      </c>
      <c r="AA104" s="6" t="s">
        <v>6271</v>
      </c>
      <c r="AB104" s="6" t="s">
        <v>6272</v>
      </c>
      <c r="AC104" s="6" t="s">
        <v>6287</v>
      </c>
    </row>
    <row r="105" spans="2:29" x14ac:dyDescent="0.2">
      <c r="B105" s="33" t="s">
        <v>6411</v>
      </c>
      <c r="C105" s="33">
        <v>717150007</v>
      </c>
      <c r="D105" s="6">
        <v>1070639</v>
      </c>
      <c r="E105" s="33">
        <v>7</v>
      </c>
      <c r="F105" s="6" t="str">
        <f>VLOOKUP(C105,'AUD NOV'!B:T,2,0)</f>
        <v>Corporación de Derecho Privado.</v>
      </c>
      <c r="G105" s="6" t="str">
        <f>VLOOKUP(C105,'AUD NOV'!B:T,3,0)</f>
        <v xml:space="preserve">Otorgada por Decreto Supremo Nº 972, de fecha 25 de julio de  1990, del Ministerio de Justicia, publicado en el Diario Oficial el día 13 de agosto de 1990. </v>
      </c>
      <c r="H105" s="6" t="str">
        <f>VLOOKUP(C105,'AUD NOV'!B:T,4,0)</f>
        <v xml:space="preserve">Certificado de vigencia, folio Nº 500458491550, de fecha 11 de julio de 2022, del Servicio de Registro Civil e Identificación
</v>
      </c>
      <c r="I105" s="6" t="str">
        <f>VLOOKUP(C105,'AUD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5" s="6" t="str">
        <f>VLOOKUP(C105,'AUD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5" s="6" t="str">
        <f>VLOOKUP(C105,'AUD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5" s="6" t="str">
        <f>VLOOKUP(C105,'AUD NOV'!B:T,8,0)</f>
        <v>31 de marzo de 2022 a 31 de marzo de 2025</v>
      </c>
      <c r="M105" s="6" t="str">
        <f>VLOOKUP(C105,'AUD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05" s="6" t="str">
        <f>VLOOKUP(C105,'AUD NOV'!B:T,10,0)</f>
        <v xml:space="preserve">Carlos Justiniano Nº 1123, comuna de Providencia, Región Metropolitana.
</v>
      </c>
      <c r="O105" s="6" t="str">
        <f>VLOOKUP(C105,'AUD NOV'!B:T,11,0)</f>
        <v>XIII</v>
      </c>
      <c r="P105" s="6" t="str">
        <f>VLOOKUP(C105,'AUD NOV'!B:T,12,0)</f>
        <v>Providencia</v>
      </c>
      <c r="Q105" s="6" t="str">
        <f>VLOOKUP(C105,'AUD NOV'!B:T,13,0)</f>
        <v>Fono 223393900- 223393901</v>
      </c>
      <c r="R105" s="6">
        <f>VLOOKUP(C105,'AUD NOV'!B:T,14,0)</f>
        <v>0</v>
      </c>
      <c r="S105" s="6">
        <f>VLOOKUP(C105,'AUD NOV'!B:T,15,0)</f>
        <v>0</v>
      </c>
      <c r="T105" s="6" t="str">
        <f>VLOOKUP(C105,'AUD NOV'!B:T,16,0)</f>
        <v>93401: Institución de Asistencia Social</v>
      </c>
      <c r="U105" s="6" t="str">
        <f>VLOOKUP(C105,'AUD NOV'!B:T,17,0)</f>
        <v>Se acompaña certificado financiero de la Institución correspondientes al año 2021, en proceso de ser aprobado por el Sub Departamento de Supervisión Financiera Nacional</v>
      </c>
      <c r="V105" s="7">
        <f>VLOOKUP(C105,'AUD NOV'!B:T,18,0)</f>
        <v>37970</v>
      </c>
      <c r="W105" s="8">
        <f>VLOOKUP(C105,'AUD NOV'!B:T,19,0)</f>
        <v>6570</v>
      </c>
      <c r="X105" s="9"/>
      <c r="Y105" s="9">
        <v>112266176</v>
      </c>
      <c r="Z105" s="7">
        <v>44895</v>
      </c>
      <c r="AA105" s="6" t="s">
        <v>6271</v>
      </c>
      <c r="AB105" s="6" t="s">
        <v>6272</v>
      </c>
      <c r="AC105" s="6" t="s">
        <v>6313</v>
      </c>
    </row>
    <row r="106" spans="2:29" x14ac:dyDescent="0.2">
      <c r="B106" s="33" t="s">
        <v>6411</v>
      </c>
      <c r="C106" s="33">
        <v>717150007</v>
      </c>
      <c r="D106" s="6">
        <v>1110148</v>
      </c>
      <c r="E106" s="33">
        <v>11</v>
      </c>
      <c r="F106" s="6" t="str">
        <f>VLOOKUP(C106,'AUD NOV'!B:T,2,0)</f>
        <v>Corporación de Derecho Privado.</v>
      </c>
      <c r="G106" s="6" t="str">
        <f>VLOOKUP(C106,'AUD NOV'!B:T,3,0)</f>
        <v xml:space="preserve">Otorgada por Decreto Supremo Nº 972, de fecha 25 de julio de  1990, del Ministerio de Justicia, publicado en el Diario Oficial el día 13 de agosto de 1990. </v>
      </c>
      <c r="H106" s="6" t="str">
        <f>VLOOKUP(C106,'AUD NOV'!B:T,4,0)</f>
        <v xml:space="preserve">Certificado de vigencia, folio Nº 500458491550, de fecha 11 de julio de 2022, del Servicio de Registro Civil e Identificación
</v>
      </c>
      <c r="I106" s="6" t="str">
        <f>VLOOKUP(C106,'AUD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6" s="6" t="str">
        <f>VLOOKUP(C106,'AUD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6" s="6" t="str">
        <f>VLOOKUP(C106,'AUD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6" s="6" t="str">
        <f>VLOOKUP(C106,'AUD NOV'!B:T,8,0)</f>
        <v>31 de marzo de 2022 a 31 de marzo de 2025</v>
      </c>
      <c r="M106" s="6" t="str">
        <f>VLOOKUP(C106,'AUD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06" s="6" t="str">
        <f>VLOOKUP(C106,'AUD NOV'!B:T,10,0)</f>
        <v xml:space="preserve">Carlos Justiniano Nº 1123, comuna de Providencia, Región Metropolitana.
</v>
      </c>
      <c r="O106" s="6" t="str">
        <f>VLOOKUP(C106,'AUD NOV'!B:T,11,0)</f>
        <v>XIII</v>
      </c>
      <c r="P106" s="6" t="str">
        <f>VLOOKUP(C106,'AUD NOV'!B:T,12,0)</f>
        <v>Providencia</v>
      </c>
      <c r="Q106" s="6" t="str">
        <f>VLOOKUP(C106,'AUD NOV'!B:T,13,0)</f>
        <v>Fono 223393900- 223393901</v>
      </c>
      <c r="R106" s="6">
        <f>VLOOKUP(C106,'AUD NOV'!B:T,14,0)</f>
        <v>0</v>
      </c>
      <c r="S106" s="6">
        <f>VLOOKUP(C106,'AUD NOV'!B:T,15,0)</f>
        <v>0</v>
      </c>
      <c r="T106" s="6" t="str">
        <f>VLOOKUP(C106,'AUD NOV'!B:T,16,0)</f>
        <v>93401: Institución de Asistencia Social</v>
      </c>
      <c r="U106" s="6" t="str">
        <f>VLOOKUP(C106,'AUD NOV'!B:T,17,0)</f>
        <v>Se acompaña certificado financiero de la Institución correspondientes al año 2021, en proceso de ser aprobado por el Sub Departamento de Supervisión Financiera Nacional</v>
      </c>
      <c r="V106" s="7">
        <f>VLOOKUP(C106,'AUD NOV'!B:T,18,0)</f>
        <v>37970</v>
      </c>
      <c r="W106" s="8">
        <f>VLOOKUP(C106,'AUD NOV'!B:T,19,0)</f>
        <v>6570</v>
      </c>
      <c r="X106" s="9">
        <v>1523343</v>
      </c>
      <c r="Y106" s="9">
        <v>18280117</v>
      </c>
      <c r="Z106" s="7">
        <v>44895</v>
      </c>
      <c r="AA106" s="6" t="s">
        <v>6271</v>
      </c>
      <c r="AB106" s="6" t="s">
        <v>6272</v>
      </c>
      <c r="AC106" s="6" t="s">
        <v>6428</v>
      </c>
    </row>
    <row r="107" spans="2:29" x14ac:dyDescent="0.2">
      <c r="B107" s="33" t="s">
        <v>6411</v>
      </c>
      <c r="C107" s="33">
        <v>717150007</v>
      </c>
      <c r="D107" s="6">
        <v>1110149</v>
      </c>
      <c r="E107" s="33">
        <v>11</v>
      </c>
      <c r="F107" s="6" t="str">
        <f>VLOOKUP(C107,'AUD NOV'!B:T,2,0)</f>
        <v>Corporación de Derecho Privado.</v>
      </c>
      <c r="G107" s="6" t="str">
        <f>VLOOKUP(C107,'AUD NOV'!B:T,3,0)</f>
        <v xml:space="preserve">Otorgada por Decreto Supremo Nº 972, de fecha 25 de julio de  1990, del Ministerio de Justicia, publicado en el Diario Oficial el día 13 de agosto de 1990. </v>
      </c>
      <c r="H107" s="6" t="str">
        <f>VLOOKUP(C107,'AUD NOV'!B:T,4,0)</f>
        <v xml:space="preserve">Certificado de vigencia, folio Nº 500458491550, de fecha 11 de julio de 2022, del Servicio de Registro Civil e Identificación
</v>
      </c>
      <c r="I107" s="6" t="str">
        <f>VLOOKUP(C107,'AUD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7" s="6" t="str">
        <f>VLOOKUP(C107,'AUD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7" s="6" t="str">
        <f>VLOOKUP(C107,'AUD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7" s="6" t="str">
        <f>VLOOKUP(C107,'AUD NOV'!B:T,8,0)</f>
        <v>31 de marzo de 2022 a 31 de marzo de 2025</v>
      </c>
      <c r="M107" s="6" t="str">
        <f>VLOOKUP(C107,'AUD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07" s="6" t="str">
        <f>VLOOKUP(C107,'AUD NOV'!B:T,10,0)</f>
        <v xml:space="preserve">Carlos Justiniano Nº 1123, comuna de Providencia, Región Metropolitana.
</v>
      </c>
      <c r="O107" s="6" t="str">
        <f>VLOOKUP(C107,'AUD NOV'!B:T,11,0)</f>
        <v>XIII</v>
      </c>
      <c r="P107" s="6" t="str">
        <f>VLOOKUP(C107,'AUD NOV'!B:T,12,0)</f>
        <v>Providencia</v>
      </c>
      <c r="Q107" s="6" t="str">
        <f>VLOOKUP(C107,'AUD NOV'!B:T,13,0)</f>
        <v>Fono 223393900- 223393901</v>
      </c>
      <c r="R107" s="6">
        <f>VLOOKUP(C107,'AUD NOV'!B:T,14,0)</f>
        <v>0</v>
      </c>
      <c r="S107" s="6">
        <f>VLOOKUP(C107,'AUD NOV'!B:T,15,0)</f>
        <v>0</v>
      </c>
      <c r="T107" s="6" t="str">
        <f>VLOOKUP(C107,'AUD NOV'!B:T,16,0)</f>
        <v>93401: Institución de Asistencia Social</v>
      </c>
      <c r="U107" s="6" t="str">
        <f>VLOOKUP(C107,'AUD NOV'!B:T,17,0)</f>
        <v>Se acompaña certificado financiero de la Institución correspondientes al año 2021, en proceso de ser aprobado por el Sub Departamento de Supervisión Financiera Nacional</v>
      </c>
      <c r="V107" s="7">
        <f>VLOOKUP(C107,'AUD NOV'!B:T,18,0)</f>
        <v>37970</v>
      </c>
      <c r="W107" s="8">
        <f>VLOOKUP(C107,'AUD NOV'!B:T,19,0)</f>
        <v>6570</v>
      </c>
      <c r="X107" s="9">
        <v>1934102</v>
      </c>
      <c r="Y107" s="9">
        <v>18373970</v>
      </c>
      <c r="Z107" s="7">
        <v>44895</v>
      </c>
      <c r="AA107" s="6" t="s">
        <v>6271</v>
      </c>
      <c r="AB107" s="6" t="s">
        <v>6272</v>
      </c>
      <c r="AC107" s="6" t="s">
        <v>6428</v>
      </c>
    </row>
    <row r="108" spans="2:29" x14ac:dyDescent="0.2">
      <c r="B108" s="33" t="s">
        <v>6411</v>
      </c>
      <c r="C108" s="33">
        <v>717150007</v>
      </c>
      <c r="D108" s="6">
        <v>1110155</v>
      </c>
      <c r="E108" s="33">
        <v>11</v>
      </c>
      <c r="F108" s="6" t="str">
        <f>VLOOKUP(C108,'AUD NOV'!B:T,2,0)</f>
        <v>Corporación de Derecho Privado.</v>
      </c>
      <c r="G108" s="6" t="str">
        <f>VLOOKUP(C108,'AUD NOV'!B:T,3,0)</f>
        <v xml:space="preserve">Otorgada por Decreto Supremo Nº 972, de fecha 25 de julio de  1990, del Ministerio de Justicia, publicado en el Diario Oficial el día 13 de agosto de 1990. </v>
      </c>
      <c r="H108" s="6" t="str">
        <f>VLOOKUP(C108,'AUD NOV'!B:T,4,0)</f>
        <v xml:space="preserve">Certificado de vigencia, folio Nº 500458491550, de fecha 11 de julio de 2022, del Servicio de Registro Civil e Identificación
</v>
      </c>
      <c r="I108" s="6" t="str">
        <f>VLOOKUP(C108,'AUD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8" s="6" t="str">
        <f>VLOOKUP(C108,'AUD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8" s="6" t="str">
        <f>VLOOKUP(C108,'AUD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8" s="6" t="str">
        <f>VLOOKUP(C108,'AUD NOV'!B:T,8,0)</f>
        <v>31 de marzo de 2022 a 31 de marzo de 2025</v>
      </c>
      <c r="M108" s="6" t="str">
        <f>VLOOKUP(C108,'AUD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08" s="6" t="str">
        <f>VLOOKUP(C108,'AUD NOV'!B:T,10,0)</f>
        <v xml:space="preserve">Carlos Justiniano Nº 1123, comuna de Providencia, Región Metropolitana.
</v>
      </c>
      <c r="O108" s="6" t="str">
        <f>VLOOKUP(C108,'AUD NOV'!B:T,11,0)</f>
        <v>XIII</v>
      </c>
      <c r="P108" s="6" t="str">
        <f>VLOOKUP(C108,'AUD NOV'!B:T,12,0)</f>
        <v>Providencia</v>
      </c>
      <c r="Q108" s="6" t="str">
        <f>VLOOKUP(C108,'AUD NOV'!B:T,13,0)</f>
        <v>Fono 223393900- 223393901</v>
      </c>
      <c r="R108" s="6">
        <f>VLOOKUP(C108,'AUD NOV'!B:T,14,0)</f>
        <v>0</v>
      </c>
      <c r="S108" s="6">
        <f>VLOOKUP(C108,'AUD NOV'!B:T,15,0)</f>
        <v>0</v>
      </c>
      <c r="T108" s="6" t="str">
        <f>VLOOKUP(C108,'AUD NOV'!B:T,16,0)</f>
        <v>93401: Institución de Asistencia Social</v>
      </c>
      <c r="U108" s="6" t="str">
        <f>VLOOKUP(C108,'AUD NOV'!B:T,17,0)</f>
        <v>Se acompaña certificado financiero de la Institución correspondientes al año 2021, en proceso de ser aprobado por el Sub Departamento de Supervisión Financiera Nacional</v>
      </c>
      <c r="V108" s="7">
        <f>VLOOKUP(C108,'AUD NOV'!B:T,18,0)</f>
        <v>37970</v>
      </c>
      <c r="W108" s="8">
        <f>VLOOKUP(C108,'AUD NOV'!B:T,19,0)</f>
        <v>6570</v>
      </c>
      <c r="X108" s="9"/>
      <c r="Y108" s="9">
        <v>1570948</v>
      </c>
      <c r="Z108" s="7">
        <v>44895</v>
      </c>
      <c r="AA108" s="6" t="s">
        <v>6271</v>
      </c>
      <c r="AB108" s="6" t="s">
        <v>6272</v>
      </c>
      <c r="AC108" s="6" t="s">
        <v>6428</v>
      </c>
    </row>
    <row r="109" spans="2:29" x14ac:dyDescent="0.2">
      <c r="B109" s="33" t="s">
        <v>6411</v>
      </c>
      <c r="C109" s="33">
        <v>717150007</v>
      </c>
      <c r="D109" s="6">
        <v>1110177</v>
      </c>
      <c r="E109" s="33">
        <v>11</v>
      </c>
      <c r="F109" s="6" t="str">
        <f>VLOOKUP(C109,'AUD NOV'!B:T,2,0)</f>
        <v>Corporación de Derecho Privado.</v>
      </c>
      <c r="G109" s="6" t="str">
        <f>VLOOKUP(C109,'AUD NOV'!B:T,3,0)</f>
        <v xml:space="preserve">Otorgada por Decreto Supremo Nº 972, de fecha 25 de julio de  1990, del Ministerio de Justicia, publicado en el Diario Oficial el día 13 de agosto de 1990. </v>
      </c>
      <c r="H109" s="6" t="str">
        <f>VLOOKUP(C109,'AUD NOV'!B:T,4,0)</f>
        <v xml:space="preserve">Certificado de vigencia, folio Nº 500458491550, de fecha 11 de julio de 2022, del Servicio de Registro Civil e Identificación
</v>
      </c>
      <c r="I109" s="6" t="str">
        <f>VLOOKUP(C109,'AUD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9" s="6" t="str">
        <f>VLOOKUP(C109,'AUD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9" s="6" t="str">
        <f>VLOOKUP(C109,'AUD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9" s="6" t="str">
        <f>VLOOKUP(C109,'AUD NOV'!B:T,8,0)</f>
        <v>31 de marzo de 2022 a 31 de marzo de 2025</v>
      </c>
      <c r="M109" s="6" t="str">
        <f>VLOOKUP(C109,'AUD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09" s="6" t="str">
        <f>VLOOKUP(C109,'AUD NOV'!B:T,10,0)</f>
        <v xml:space="preserve">Carlos Justiniano Nº 1123, comuna de Providencia, Región Metropolitana.
</v>
      </c>
      <c r="O109" s="6" t="str">
        <f>VLOOKUP(C109,'AUD NOV'!B:T,11,0)</f>
        <v>XIII</v>
      </c>
      <c r="P109" s="6" t="str">
        <f>VLOOKUP(C109,'AUD NOV'!B:T,12,0)</f>
        <v>Providencia</v>
      </c>
      <c r="Q109" s="6" t="str">
        <f>VLOOKUP(C109,'AUD NOV'!B:T,13,0)</f>
        <v>Fono 223393900- 223393901</v>
      </c>
      <c r="R109" s="6">
        <f>VLOOKUP(C109,'AUD NOV'!B:T,14,0)</f>
        <v>0</v>
      </c>
      <c r="S109" s="6">
        <f>VLOOKUP(C109,'AUD NOV'!B:T,15,0)</f>
        <v>0</v>
      </c>
      <c r="T109" s="6" t="str">
        <f>VLOOKUP(C109,'AUD NOV'!B:T,16,0)</f>
        <v>93401: Institución de Asistencia Social</v>
      </c>
      <c r="U109" s="6" t="str">
        <f>VLOOKUP(C109,'AUD NOV'!B:T,17,0)</f>
        <v>Se acompaña certificado financiero de la Institución correspondientes al año 2021, en proceso de ser aprobado por el Sub Departamento de Supervisión Financiera Nacional</v>
      </c>
      <c r="V109" s="7">
        <f>VLOOKUP(C109,'AUD NOV'!B:T,18,0)</f>
        <v>37970</v>
      </c>
      <c r="W109" s="8">
        <f>VLOOKUP(C109,'AUD NOV'!B:T,19,0)</f>
        <v>6570</v>
      </c>
      <c r="X109" s="9"/>
      <c r="Y109" s="9">
        <v>110017519</v>
      </c>
      <c r="Z109" s="7">
        <v>44895</v>
      </c>
      <c r="AA109" s="6" t="s">
        <v>6271</v>
      </c>
      <c r="AB109" s="6" t="s">
        <v>6272</v>
      </c>
      <c r="AC109" s="6" t="s">
        <v>6428</v>
      </c>
    </row>
    <row r="110" spans="2:29" x14ac:dyDescent="0.2">
      <c r="B110" s="33" t="s">
        <v>6411</v>
      </c>
      <c r="C110" s="33">
        <v>717150007</v>
      </c>
      <c r="D110" s="6">
        <v>1120157</v>
      </c>
      <c r="E110" s="33">
        <v>12</v>
      </c>
      <c r="F110" s="6" t="str">
        <f>VLOOKUP(C110,'AUD NOV'!B:T,2,0)</f>
        <v>Corporación de Derecho Privado.</v>
      </c>
      <c r="G110" s="6" t="str">
        <f>VLOOKUP(C110,'AUD NOV'!B:T,3,0)</f>
        <v xml:space="preserve">Otorgada por Decreto Supremo Nº 972, de fecha 25 de julio de  1990, del Ministerio de Justicia, publicado en el Diario Oficial el día 13 de agosto de 1990. </v>
      </c>
      <c r="H110" s="6" t="str">
        <f>VLOOKUP(C110,'AUD NOV'!B:T,4,0)</f>
        <v xml:space="preserve">Certificado de vigencia, folio Nº 500458491550, de fecha 11 de julio de 2022, del Servicio de Registro Civil e Identificación
</v>
      </c>
      <c r="I110" s="6" t="str">
        <f>VLOOKUP(C110,'AUD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0" s="6" t="str">
        <f>VLOOKUP(C110,'AUD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0" s="6" t="str">
        <f>VLOOKUP(C110,'AUD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0" s="6" t="str">
        <f>VLOOKUP(C110,'AUD NOV'!B:T,8,0)</f>
        <v>31 de marzo de 2022 a 31 de marzo de 2025</v>
      </c>
      <c r="M110" s="6" t="str">
        <f>VLOOKUP(C110,'AUD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10" s="6" t="str">
        <f>VLOOKUP(C110,'AUD NOV'!B:T,10,0)</f>
        <v xml:space="preserve">Carlos Justiniano Nº 1123, comuna de Providencia, Región Metropolitana.
</v>
      </c>
      <c r="O110" s="6" t="str">
        <f>VLOOKUP(C110,'AUD NOV'!B:T,11,0)</f>
        <v>XIII</v>
      </c>
      <c r="P110" s="6" t="str">
        <f>VLOOKUP(C110,'AUD NOV'!B:T,12,0)</f>
        <v>Providencia</v>
      </c>
      <c r="Q110" s="6" t="str">
        <f>VLOOKUP(C110,'AUD NOV'!B:T,13,0)</f>
        <v>Fono 223393900- 223393901</v>
      </c>
      <c r="R110" s="6">
        <f>VLOOKUP(C110,'AUD NOV'!B:T,14,0)</f>
        <v>0</v>
      </c>
      <c r="S110" s="6">
        <f>VLOOKUP(C110,'AUD NOV'!B:T,15,0)</f>
        <v>0</v>
      </c>
      <c r="T110" s="6" t="str">
        <f>VLOOKUP(C110,'AUD NOV'!B:T,16,0)</f>
        <v>93401: Institución de Asistencia Social</v>
      </c>
      <c r="U110" s="6" t="str">
        <f>VLOOKUP(C110,'AUD NOV'!B:T,17,0)</f>
        <v>Se acompaña certificado financiero de la Institución correspondientes al año 2021, en proceso de ser aprobado por el Sub Departamento de Supervisión Financiera Nacional</v>
      </c>
      <c r="V110" s="7">
        <f>VLOOKUP(C110,'AUD NOV'!B:T,18,0)</f>
        <v>37970</v>
      </c>
      <c r="W110" s="8">
        <f>VLOOKUP(C110,'AUD NOV'!B:T,19,0)</f>
        <v>6570</v>
      </c>
      <c r="X110" s="9">
        <v>1937295</v>
      </c>
      <c r="Y110" s="9">
        <v>17758538</v>
      </c>
      <c r="Z110" s="7">
        <v>44895</v>
      </c>
      <c r="AA110" s="6" t="s">
        <v>6271</v>
      </c>
      <c r="AB110" s="6" t="s">
        <v>6272</v>
      </c>
      <c r="AC110" s="6" t="s">
        <v>6307</v>
      </c>
    </row>
    <row r="111" spans="2:29" x14ac:dyDescent="0.2">
      <c r="B111" s="33" t="s">
        <v>6411</v>
      </c>
      <c r="C111" s="33">
        <v>717150007</v>
      </c>
      <c r="D111" s="6">
        <v>1120158</v>
      </c>
      <c r="E111" s="33">
        <v>12</v>
      </c>
      <c r="F111" s="6" t="str">
        <f>VLOOKUP(C111,'AUD NOV'!B:T,2,0)</f>
        <v>Corporación de Derecho Privado.</v>
      </c>
      <c r="G111" s="6" t="str">
        <f>VLOOKUP(C111,'AUD NOV'!B:T,3,0)</f>
        <v xml:space="preserve">Otorgada por Decreto Supremo Nº 972, de fecha 25 de julio de  1990, del Ministerio de Justicia, publicado en el Diario Oficial el día 13 de agosto de 1990. </v>
      </c>
      <c r="H111" s="6" t="str">
        <f>VLOOKUP(C111,'AUD NOV'!B:T,4,0)</f>
        <v xml:space="preserve">Certificado de vigencia, folio Nº 500458491550, de fecha 11 de julio de 2022, del Servicio de Registro Civil e Identificación
</v>
      </c>
      <c r="I111" s="6" t="str">
        <f>VLOOKUP(C111,'AUD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1" s="6" t="str">
        <f>VLOOKUP(C111,'AUD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1" s="6" t="str">
        <f>VLOOKUP(C111,'AUD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1" s="6" t="str">
        <f>VLOOKUP(C111,'AUD NOV'!B:T,8,0)</f>
        <v>31 de marzo de 2022 a 31 de marzo de 2025</v>
      </c>
      <c r="M111" s="6" t="str">
        <f>VLOOKUP(C111,'AUD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11" s="6" t="str">
        <f>VLOOKUP(C111,'AUD NOV'!B:T,10,0)</f>
        <v xml:space="preserve">Carlos Justiniano Nº 1123, comuna de Providencia, Región Metropolitana.
</v>
      </c>
      <c r="O111" s="6" t="str">
        <f>VLOOKUP(C111,'AUD NOV'!B:T,11,0)</f>
        <v>XIII</v>
      </c>
      <c r="P111" s="6" t="str">
        <f>VLOOKUP(C111,'AUD NOV'!B:T,12,0)</f>
        <v>Providencia</v>
      </c>
      <c r="Q111" s="6" t="str">
        <f>VLOOKUP(C111,'AUD NOV'!B:T,13,0)</f>
        <v>Fono 223393900- 223393901</v>
      </c>
      <c r="R111" s="6">
        <f>VLOOKUP(C111,'AUD NOV'!B:T,14,0)</f>
        <v>0</v>
      </c>
      <c r="S111" s="6">
        <f>VLOOKUP(C111,'AUD NOV'!B:T,15,0)</f>
        <v>0</v>
      </c>
      <c r="T111" s="6" t="str">
        <f>VLOOKUP(C111,'AUD NOV'!B:T,16,0)</f>
        <v>93401: Institución de Asistencia Social</v>
      </c>
      <c r="U111" s="6" t="str">
        <f>VLOOKUP(C111,'AUD NOV'!B:T,17,0)</f>
        <v>Se acompaña certificado financiero de la Institución correspondientes al año 2021, en proceso de ser aprobado por el Sub Departamento de Supervisión Financiera Nacional</v>
      </c>
      <c r="V111" s="7">
        <f>VLOOKUP(C111,'AUD NOV'!B:T,18,0)</f>
        <v>37970</v>
      </c>
      <c r="W111" s="8">
        <f>VLOOKUP(C111,'AUD NOV'!B:T,19,0)</f>
        <v>6570</v>
      </c>
      <c r="X111" s="9">
        <v>2459673</v>
      </c>
      <c r="Y111" s="9">
        <v>21317167</v>
      </c>
      <c r="Z111" s="7">
        <v>44895</v>
      </c>
      <c r="AA111" s="6" t="s">
        <v>6271</v>
      </c>
      <c r="AB111" s="6" t="s">
        <v>6272</v>
      </c>
      <c r="AC111" s="6" t="s">
        <v>6307</v>
      </c>
    </row>
    <row r="112" spans="2:29" x14ac:dyDescent="0.2">
      <c r="B112" s="33" t="s">
        <v>6411</v>
      </c>
      <c r="C112" s="33">
        <v>717150007</v>
      </c>
      <c r="D112" s="6">
        <v>1120183</v>
      </c>
      <c r="E112" s="33">
        <v>12</v>
      </c>
      <c r="F112" s="6" t="str">
        <f>VLOOKUP(C112,'AUD NOV'!B:T,2,0)</f>
        <v>Corporación de Derecho Privado.</v>
      </c>
      <c r="G112" s="6" t="str">
        <f>VLOOKUP(C112,'AUD NOV'!B:T,3,0)</f>
        <v xml:space="preserve">Otorgada por Decreto Supremo Nº 972, de fecha 25 de julio de  1990, del Ministerio de Justicia, publicado en el Diario Oficial el día 13 de agosto de 1990. </v>
      </c>
      <c r="H112" s="6" t="str">
        <f>VLOOKUP(C112,'AUD NOV'!B:T,4,0)</f>
        <v xml:space="preserve">Certificado de vigencia, folio Nº 500458491550, de fecha 11 de julio de 2022, del Servicio de Registro Civil e Identificación
</v>
      </c>
      <c r="I112" s="6" t="str">
        <f>VLOOKUP(C112,'AUD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2" s="6" t="str">
        <f>VLOOKUP(C112,'AUD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2" s="6" t="str">
        <f>VLOOKUP(C112,'AUD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2" s="6" t="str">
        <f>VLOOKUP(C112,'AUD NOV'!B:T,8,0)</f>
        <v>31 de marzo de 2022 a 31 de marzo de 2025</v>
      </c>
      <c r="M112" s="6" t="str">
        <f>VLOOKUP(C112,'AUD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12" s="6" t="str">
        <f>VLOOKUP(C112,'AUD NOV'!B:T,10,0)</f>
        <v xml:space="preserve">Carlos Justiniano Nº 1123, comuna de Providencia, Región Metropolitana.
</v>
      </c>
      <c r="O112" s="6" t="str">
        <f>VLOOKUP(C112,'AUD NOV'!B:T,11,0)</f>
        <v>XIII</v>
      </c>
      <c r="P112" s="6" t="str">
        <f>VLOOKUP(C112,'AUD NOV'!B:T,12,0)</f>
        <v>Providencia</v>
      </c>
      <c r="Q112" s="6" t="str">
        <f>VLOOKUP(C112,'AUD NOV'!B:T,13,0)</f>
        <v>Fono 223393900- 223393901</v>
      </c>
      <c r="R112" s="6">
        <f>VLOOKUP(C112,'AUD NOV'!B:T,14,0)</f>
        <v>0</v>
      </c>
      <c r="S112" s="6">
        <f>VLOOKUP(C112,'AUD NOV'!B:T,15,0)</f>
        <v>0</v>
      </c>
      <c r="T112" s="6" t="str">
        <f>VLOOKUP(C112,'AUD NOV'!B:T,16,0)</f>
        <v>93401: Institución de Asistencia Social</v>
      </c>
      <c r="U112" s="6" t="str">
        <f>VLOOKUP(C112,'AUD NOV'!B:T,17,0)</f>
        <v>Se acompaña certificado financiero de la Institución correspondientes al año 2021, en proceso de ser aprobado por el Sub Departamento de Supervisión Financiera Nacional</v>
      </c>
      <c r="V112" s="7">
        <f>VLOOKUP(C112,'AUD NOV'!B:T,18,0)</f>
        <v>37970</v>
      </c>
      <c r="W112" s="8">
        <f>VLOOKUP(C112,'AUD NOV'!B:T,19,0)</f>
        <v>6570</v>
      </c>
      <c r="X112" s="9">
        <v>-943218</v>
      </c>
      <c r="Y112" s="9">
        <v>78928129</v>
      </c>
      <c r="Z112" s="7">
        <v>44895</v>
      </c>
      <c r="AA112" s="6" t="s">
        <v>6271</v>
      </c>
      <c r="AB112" s="6" t="s">
        <v>6272</v>
      </c>
      <c r="AC112" s="6" t="s">
        <v>6307</v>
      </c>
    </row>
    <row r="113" spans="2:29" x14ac:dyDescent="0.2">
      <c r="B113" s="33" t="s">
        <v>6411</v>
      </c>
      <c r="C113" s="33">
        <v>717150007</v>
      </c>
      <c r="D113" s="6">
        <v>1131392</v>
      </c>
      <c r="E113" s="33">
        <v>13</v>
      </c>
      <c r="F113" s="6" t="str">
        <f>VLOOKUP(C113,'AUD NOV'!B:T,2,0)</f>
        <v>Corporación de Derecho Privado.</v>
      </c>
      <c r="G113" s="6" t="str">
        <f>VLOOKUP(C113,'AUD NOV'!B:T,3,0)</f>
        <v xml:space="preserve">Otorgada por Decreto Supremo Nº 972, de fecha 25 de julio de  1990, del Ministerio de Justicia, publicado en el Diario Oficial el día 13 de agosto de 1990. </v>
      </c>
      <c r="H113" s="6" t="str">
        <f>VLOOKUP(C113,'AUD NOV'!B:T,4,0)</f>
        <v xml:space="preserve">Certificado de vigencia, folio Nº 500458491550, de fecha 11 de julio de 2022, del Servicio de Registro Civil e Identificación
</v>
      </c>
      <c r="I113" s="6" t="str">
        <f>VLOOKUP(C113,'AUD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3" s="6" t="str">
        <f>VLOOKUP(C113,'AUD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3" s="6" t="str">
        <f>VLOOKUP(C113,'AUD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3" s="6" t="str">
        <f>VLOOKUP(C113,'AUD NOV'!B:T,8,0)</f>
        <v>31 de marzo de 2022 a 31 de marzo de 2025</v>
      </c>
      <c r="M113" s="6" t="str">
        <f>VLOOKUP(C113,'AUD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13" s="6" t="str">
        <f>VLOOKUP(C113,'AUD NOV'!B:T,10,0)</f>
        <v xml:space="preserve">Carlos Justiniano Nº 1123, comuna de Providencia, Región Metropolitana.
</v>
      </c>
      <c r="O113" s="6" t="str">
        <f>VLOOKUP(C113,'AUD NOV'!B:T,11,0)</f>
        <v>XIII</v>
      </c>
      <c r="P113" s="6" t="str">
        <f>VLOOKUP(C113,'AUD NOV'!B:T,12,0)</f>
        <v>Providencia</v>
      </c>
      <c r="Q113" s="6" t="str">
        <f>VLOOKUP(C113,'AUD NOV'!B:T,13,0)</f>
        <v>Fono 223393900- 223393901</v>
      </c>
      <c r="R113" s="6">
        <f>VLOOKUP(C113,'AUD NOV'!B:T,14,0)</f>
        <v>0</v>
      </c>
      <c r="S113" s="6">
        <f>VLOOKUP(C113,'AUD NOV'!B:T,15,0)</f>
        <v>0</v>
      </c>
      <c r="T113" s="6" t="str">
        <f>VLOOKUP(C113,'AUD NOV'!B:T,16,0)</f>
        <v>93401: Institución de Asistencia Social</v>
      </c>
      <c r="U113" s="6" t="str">
        <f>VLOOKUP(C113,'AUD NOV'!B:T,17,0)</f>
        <v>Se acompaña certificado financiero de la Institución correspondientes al año 2021, en proceso de ser aprobado por el Sub Departamento de Supervisión Financiera Nacional</v>
      </c>
      <c r="V113" s="7">
        <f>VLOOKUP(C113,'AUD NOV'!B:T,18,0)</f>
        <v>37970</v>
      </c>
      <c r="W113" s="8">
        <f>VLOOKUP(C113,'AUD NOV'!B:T,19,0)</f>
        <v>6570</v>
      </c>
      <c r="X113" s="9"/>
      <c r="Y113" s="9">
        <v>18618232</v>
      </c>
      <c r="Z113" s="7">
        <v>44895</v>
      </c>
      <c r="AA113" s="6" t="s">
        <v>6271</v>
      </c>
      <c r="AB113" s="6" t="s">
        <v>6272</v>
      </c>
      <c r="AC113" s="6" t="s">
        <v>8266</v>
      </c>
    </row>
    <row r="114" spans="2:29" x14ac:dyDescent="0.2">
      <c r="B114" s="33" t="s">
        <v>6411</v>
      </c>
      <c r="C114" s="33">
        <v>717150007</v>
      </c>
      <c r="D114" s="6">
        <v>1131393</v>
      </c>
      <c r="E114" s="33">
        <v>13</v>
      </c>
      <c r="F114" s="6" t="str">
        <f>VLOOKUP(C114,'AUD NOV'!B:T,2,0)</f>
        <v>Corporación de Derecho Privado.</v>
      </c>
      <c r="G114" s="6" t="str">
        <f>VLOOKUP(C114,'AUD NOV'!B:T,3,0)</f>
        <v xml:space="preserve">Otorgada por Decreto Supremo Nº 972, de fecha 25 de julio de  1990, del Ministerio de Justicia, publicado en el Diario Oficial el día 13 de agosto de 1990. </v>
      </c>
      <c r="H114" s="6" t="str">
        <f>VLOOKUP(C114,'AUD NOV'!B:T,4,0)</f>
        <v xml:space="preserve">Certificado de vigencia, folio Nº 500458491550, de fecha 11 de julio de 2022, del Servicio de Registro Civil e Identificación
</v>
      </c>
      <c r="I114" s="6" t="str">
        <f>VLOOKUP(C114,'AUD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4" s="6" t="str">
        <f>VLOOKUP(C114,'AUD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4" s="6" t="str">
        <f>VLOOKUP(C114,'AUD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4" s="6" t="str">
        <f>VLOOKUP(C114,'AUD NOV'!B:T,8,0)</f>
        <v>31 de marzo de 2022 a 31 de marzo de 2025</v>
      </c>
      <c r="M114" s="6" t="str">
        <f>VLOOKUP(C114,'AUD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14" s="6" t="str">
        <f>VLOOKUP(C114,'AUD NOV'!B:T,10,0)</f>
        <v xml:space="preserve">Carlos Justiniano Nº 1123, comuna de Providencia, Región Metropolitana.
</v>
      </c>
      <c r="O114" s="6" t="str">
        <f>VLOOKUP(C114,'AUD NOV'!B:T,11,0)</f>
        <v>XIII</v>
      </c>
      <c r="P114" s="6" t="str">
        <f>VLOOKUP(C114,'AUD NOV'!B:T,12,0)</f>
        <v>Providencia</v>
      </c>
      <c r="Q114" s="6" t="str">
        <f>VLOOKUP(C114,'AUD NOV'!B:T,13,0)</f>
        <v>Fono 223393900- 223393901</v>
      </c>
      <c r="R114" s="6">
        <f>VLOOKUP(C114,'AUD NOV'!B:T,14,0)</f>
        <v>0</v>
      </c>
      <c r="S114" s="6">
        <f>VLOOKUP(C114,'AUD NOV'!B:T,15,0)</f>
        <v>0</v>
      </c>
      <c r="T114" s="6" t="str">
        <f>VLOOKUP(C114,'AUD NOV'!B:T,16,0)</f>
        <v>93401: Institución de Asistencia Social</v>
      </c>
      <c r="U114" s="6" t="str">
        <f>VLOOKUP(C114,'AUD NOV'!B:T,17,0)</f>
        <v>Se acompaña certificado financiero de la Institución correspondientes al año 2021, en proceso de ser aprobado por el Sub Departamento de Supervisión Financiera Nacional</v>
      </c>
      <c r="V114" s="7">
        <f>VLOOKUP(C114,'AUD NOV'!B:T,18,0)</f>
        <v>37970</v>
      </c>
      <c r="W114" s="8">
        <f>VLOOKUP(C114,'AUD NOV'!B:T,19,0)</f>
        <v>6570</v>
      </c>
      <c r="X114" s="9"/>
      <c r="Y114" s="9">
        <v>1882742</v>
      </c>
      <c r="Z114" s="7">
        <v>44895</v>
      </c>
      <c r="AA114" s="6" t="s">
        <v>6271</v>
      </c>
      <c r="AB114" s="6" t="s">
        <v>6272</v>
      </c>
      <c r="AC114" s="6" t="s">
        <v>8424</v>
      </c>
    </row>
    <row r="115" spans="2:29" x14ac:dyDescent="0.2">
      <c r="B115" s="33" t="s">
        <v>6411</v>
      </c>
      <c r="C115" s="33">
        <v>717150007</v>
      </c>
      <c r="D115" s="6">
        <v>1131944</v>
      </c>
      <c r="E115" s="33">
        <v>13</v>
      </c>
      <c r="F115" s="6" t="str">
        <f>VLOOKUP(C115,'AUD NOV'!B:T,2,0)</f>
        <v>Corporación de Derecho Privado.</v>
      </c>
      <c r="G115" s="6" t="str">
        <f>VLOOKUP(C115,'AUD NOV'!B:T,3,0)</f>
        <v xml:space="preserve">Otorgada por Decreto Supremo Nº 972, de fecha 25 de julio de  1990, del Ministerio de Justicia, publicado en el Diario Oficial el día 13 de agosto de 1990. </v>
      </c>
      <c r="H115" s="6" t="str">
        <f>VLOOKUP(C115,'AUD NOV'!B:T,4,0)</f>
        <v xml:space="preserve">Certificado de vigencia, folio Nº 500458491550, de fecha 11 de julio de 2022, del Servicio de Registro Civil e Identificación
</v>
      </c>
      <c r="I115" s="6" t="str">
        <f>VLOOKUP(C115,'AUD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5" s="6" t="str">
        <f>VLOOKUP(C115,'AUD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5" s="6" t="str">
        <f>VLOOKUP(C115,'AUD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5" s="6" t="str">
        <f>VLOOKUP(C115,'AUD NOV'!B:T,8,0)</f>
        <v>31 de marzo de 2022 a 31 de marzo de 2025</v>
      </c>
      <c r="M115" s="6" t="str">
        <f>VLOOKUP(C115,'AUD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15" s="6" t="str">
        <f>VLOOKUP(C115,'AUD NOV'!B:T,10,0)</f>
        <v xml:space="preserve">Carlos Justiniano Nº 1123, comuna de Providencia, Región Metropolitana.
</v>
      </c>
      <c r="O115" s="6" t="str">
        <f>VLOOKUP(C115,'AUD NOV'!B:T,11,0)</f>
        <v>XIII</v>
      </c>
      <c r="P115" s="6" t="str">
        <f>VLOOKUP(C115,'AUD NOV'!B:T,12,0)</f>
        <v>Providencia</v>
      </c>
      <c r="Q115" s="6" t="str">
        <f>VLOOKUP(C115,'AUD NOV'!B:T,13,0)</f>
        <v>Fono 223393900- 223393901</v>
      </c>
      <c r="R115" s="6">
        <f>VLOOKUP(C115,'AUD NOV'!B:T,14,0)</f>
        <v>0</v>
      </c>
      <c r="S115" s="6">
        <f>VLOOKUP(C115,'AUD NOV'!B:T,15,0)</f>
        <v>0</v>
      </c>
      <c r="T115" s="6" t="str">
        <f>VLOOKUP(C115,'AUD NOV'!B:T,16,0)</f>
        <v>93401: Institución de Asistencia Social</v>
      </c>
      <c r="U115" s="6" t="str">
        <f>VLOOKUP(C115,'AUD NOV'!B:T,17,0)</f>
        <v>Se acompaña certificado financiero de la Institución correspondientes al año 2021, en proceso de ser aprobado por el Sub Departamento de Supervisión Financiera Nacional</v>
      </c>
      <c r="V115" s="7">
        <f>VLOOKUP(C115,'AUD NOV'!B:T,18,0)</f>
        <v>37970</v>
      </c>
      <c r="W115" s="8">
        <f>VLOOKUP(C115,'AUD NOV'!B:T,19,0)</f>
        <v>6570</v>
      </c>
      <c r="X115" s="9"/>
      <c r="Y115" s="9">
        <v>16790928</v>
      </c>
      <c r="Z115" s="7">
        <v>44895</v>
      </c>
      <c r="AA115" s="6" t="s">
        <v>6271</v>
      </c>
      <c r="AB115" s="6" t="s">
        <v>6272</v>
      </c>
      <c r="AC115" s="6" t="s">
        <v>6303</v>
      </c>
    </row>
    <row r="116" spans="2:29" x14ac:dyDescent="0.2">
      <c r="B116" s="33" t="s">
        <v>6411</v>
      </c>
      <c r="C116" s="33">
        <v>717150007</v>
      </c>
      <c r="D116" s="6">
        <v>1131945</v>
      </c>
      <c r="E116" s="33">
        <v>13</v>
      </c>
      <c r="F116" s="6" t="str">
        <f>VLOOKUP(C116,'AUD NOV'!B:T,2,0)</f>
        <v>Corporación de Derecho Privado.</v>
      </c>
      <c r="G116" s="6" t="str">
        <f>VLOOKUP(C116,'AUD NOV'!B:T,3,0)</f>
        <v xml:space="preserve">Otorgada por Decreto Supremo Nº 972, de fecha 25 de julio de  1990, del Ministerio de Justicia, publicado en el Diario Oficial el día 13 de agosto de 1990. </v>
      </c>
      <c r="H116" s="6" t="str">
        <f>VLOOKUP(C116,'AUD NOV'!B:T,4,0)</f>
        <v xml:space="preserve">Certificado de vigencia, folio Nº 500458491550, de fecha 11 de julio de 2022, del Servicio de Registro Civil e Identificación
</v>
      </c>
      <c r="I116" s="6" t="str">
        <f>VLOOKUP(C116,'AUD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6" s="6" t="str">
        <f>VLOOKUP(C116,'AUD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6" s="6" t="str">
        <f>VLOOKUP(C116,'AUD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6" s="6" t="str">
        <f>VLOOKUP(C116,'AUD NOV'!B:T,8,0)</f>
        <v>31 de marzo de 2022 a 31 de marzo de 2025</v>
      </c>
      <c r="M116" s="6" t="str">
        <f>VLOOKUP(C116,'AUD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16" s="6" t="str">
        <f>VLOOKUP(C116,'AUD NOV'!B:T,10,0)</f>
        <v xml:space="preserve">Carlos Justiniano Nº 1123, comuna de Providencia, Región Metropolitana.
</v>
      </c>
      <c r="O116" s="6" t="str">
        <f>VLOOKUP(C116,'AUD NOV'!B:T,11,0)</f>
        <v>XIII</v>
      </c>
      <c r="P116" s="6" t="str">
        <f>VLOOKUP(C116,'AUD NOV'!B:T,12,0)</f>
        <v>Providencia</v>
      </c>
      <c r="Q116" s="6" t="str">
        <f>VLOOKUP(C116,'AUD NOV'!B:T,13,0)</f>
        <v>Fono 223393900- 223393901</v>
      </c>
      <c r="R116" s="6">
        <f>VLOOKUP(C116,'AUD NOV'!B:T,14,0)</f>
        <v>0</v>
      </c>
      <c r="S116" s="6">
        <f>VLOOKUP(C116,'AUD NOV'!B:T,15,0)</f>
        <v>0</v>
      </c>
      <c r="T116" s="6" t="str">
        <f>VLOOKUP(C116,'AUD NOV'!B:T,16,0)</f>
        <v>93401: Institución de Asistencia Social</v>
      </c>
      <c r="U116" s="6" t="str">
        <f>VLOOKUP(C116,'AUD NOV'!B:T,17,0)</f>
        <v>Se acompaña certificado financiero de la Institución correspondientes al año 2021, en proceso de ser aprobado por el Sub Departamento de Supervisión Financiera Nacional</v>
      </c>
      <c r="V116" s="7">
        <f>VLOOKUP(C116,'AUD NOV'!B:T,18,0)</f>
        <v>37970</v>
      </c>
      <c r="W116" s="8">
        <f>VLOOKUP(C116,'AUD NOV'!B:T,19,0)</f>
        <v>6570</v>
      </c>
      <c r="X116" s="9"/>
      <c r="Y116" s="9">
        <v>10794168</v>
      </c>
      <c r="Z116" s="7">
        <v>44895</v>
      </c>
      <c r="AA116" s="6" t="s">
        <v>6271</v>
      </c>
      <c r="AB116" s="6" t="s">
        <v>6272</v>
      </c>
      <c r="AC116" s="6" t="s">
        <v>6303</v>
      </c>
    </row>
    <row r="117" spans="2:29" x14ac:dyDescent="0.2">
      <c r="B117" s="33" t="s">
        <v>6411</v>
      </c>
      <c r="C117" s="33">
        <v>717150007</v>
      </c>
      <c r="D117" s="6">
        <v>1131946</v>
      </c>
      <c r="E117" s="33">
        <v>13</v>
      </c>
      <c r="F117" s="6" t="str">
        <f>VLOOKUP(C117,'AUD NOV'!B:T,2,0)</f>
        <v>Corporación de Derecho Privado.</v>
      </c>
      <c r="G117" s="6" t="str">
        <f>VLOOKUP(C117,'AUD NOV'!B:T,3,0)</f>
        <v xml:space="preserve">Otorgada por Decreto Supremo Nº 972, de fecha 25 de julio de  1990, del Ministerio de Justicia, publicado en el Diario Oficial el día 13 de agosto de 1990. </v>
      </c>
      <c r="H117" s="6" t="str">
        <f>VLOOKUP(C117,'AUD NOV'!B:T,4,0)</f>
        <v xml:space="preserve">Certificado de vigencia, folio Nº 500458491550, de fecha 11 de julio de 2022, del Servicio de Registro Civil e Identificación
</v>
      </c>
      <c r="I117" s="6" t="str">
        <f>VLOOKUP(C117,'AUD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7" s="6" t="str">
        <f>VLOOKUP(C117,'AUD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7" s="6" t="str">
        <f>VLOOKUP(C117,'AUD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7" s="6" t="str">
        <f>VLOOKUP(C117,'AUD NOV'!B:T,8,0)</f>
        <v>31 de marzo de 2022 a 31 de marzo de 2025</v>
      </c>
      <c r="M117" s="6" t="str">
        <f>VLOOKUP(C117,'AUD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17" s="6" t="str">
        <f>VLOOKUP(C117,'AUD NOV'!B:T,10,0)</f>
        <v xml:space="preserve">Carlos Justiniano Nº 1123, comuna de Providencia, Región Metropolitana.
</v>
      </c>
      <c r="O117" s="6" t="str">
        <f>VLOOKUP(C117,'AUD NOV'!B:T,11,0)</f>
        <v>XIII</v>
      </c>
      <c r="P117" s="6" t="str">
        <f>VLOOKUP(C117,'AUD NOV'!B:T,12,0)</f>
        <v>Providencia</v>
      </c>
      <c r="Q117" s="6" t="str">
        <f>VLOOKUP(C117,'AUD NOV'!B:T,13,0)</f>
        <v>Fono 223393900- 223393901</v>
      </c>
      <c r="R117" s="6">
        <f>VLOOKUP(C117,'AUD NOV'!B:T,14,0)</f>
        <v>0</v>
      </c>
      <c r="S117" s="6">
        <f>VLOOKUP(C117,'AUD NOV'!B:T,15,0)</f>
        <v>0</v>
      </c>
      <c r="T117" s="6" t="str">
        <f>VLOOKUP(C117,'AUD NOV'!B:T,16,0)</f>
        <v>93401: Institución de Asistencia Social</v>
      </c>
      <c r="U117" s="6" t="str">
        <f>VLOOKUP(C117,'AUD NOV'!B:T,17,0)</f>
        <v>Se acompaña certificado financiero de la Institución correspondientes al año 2021, en proceso de ser aprobado por el Sub Departamento de Supervisión Financiera Nacional</v>
      </c>
      <c r="V117" s="7">
        <f>VLOOKUP(C117,'AUD NOV'!B:T,18,0)</f>
        <v>37970</v>
      </c>
      <c r="W117" s="8">
        <f>VLOOKUP(C117,'AUD NOV'!B:T,19,0)</f>
        <v>6570</v>
      </c>
      <c r="X117" s="9"/>
      <c r="Y117" s="9">
        <v>23332848</v>
      </c>
      <c r="Z117" s="7">
        <v>44895</v>
      </c>
      <c r="AA117" s="6" t="s">
        <v>6271</v>
      </c>
      <c r="AB117" s="6" t="s">
        <v>6272</v>
      </c>
      <c r="AC117" s="6" t="s">
        <v>6293</v>
      </c>
    </row>
    <row r="118" spans="2:29" x14ac:dyDescent="0.2">
      <c r="B118" s="33" t="s">
        <v>6411</v>
      </c>
      <c r="C118" s="33">
        <v>717150007</v>
      </c>
      <c r="D118" s="6">
        <v>1131947</v>
      </c>
      <c r="E118" s="33">
        <v>13</v>
      </c>
      <c r="F118" s="6" t="str">
        <f>VLOOKUP(C118,'AUD NOV'!B:T,2,0)</f>
        <v>Corporación de Derecho Privado.</v>
      </c>
      <c r="G118" s="6" t="str">
        <f>VLOOKUP(C118,'AUD NOV'!B:T,3,0)</f>
        <v xml:space="preserve">Otorgada por Decreto Supremo Nº 972, de fecha 25 de julio de  1990, del Ministerio de Justicia, publicado en el Diario Oficial el día 13 de agosto de 1990. </v>
      </c>
      <c r="H118" s="6" t="str">
        <f>VLOOKUP(C118,'AUD NOV'!B:T,4,0)</f>
        <v xml:space="preserve">Certificado de vigencia, folio Nº 500458491550, de fecha 11 de julio de 2022, del Servicio de Registro Civil e Identificación
</v>
      </c>
      <c r="I118" s="6" t="str">
        <f>VLOOKUP(C118,'AUD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8" s="6" t="str">
        <f>VLOOKUP(C118,'AUD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8" s="6" t="str">
        <f>VLOOKUP(C118,'AUD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8" s="6" t="str">
        <f>VLOOKUP(C118,'AUD NOV'!B:T,8,0)</f>
        <v>31 de marzo de 2022 a 31 de marzo de 2025</v>
      </c>
      <c r="M118" s="6" t="str">
        <f>VLOOKUP(C118,'AUD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18" s="6" t="str">
        <f>VLOOKUP(C118,'AUD NOV'!B:T,10,0)</f>
        <v xml:space="preserve">Carlos Justiniano Nº 1123, comuna de Providencia, Región Metropolitana.
</v>
      </c>
      <c r="O118" s="6" t="str">
        <f>VLOOKUP(C118,'AUD NOV'!B:T,11,0)</f>
        <v>XIII</v>
      </c>
      <c r="P118" s="6" t="str">
        <f>VLOOKUP(C118,'AUD NOV'!B:T,12,0)</f>
        <v>Providencia</v>
      </c>
      <c r="Q118" s="6" t="str">
        <f>VLOOKUP(C118,'AUD NOV'!B:T,13,0)</f>
        <v>Fono 223393900- 223393901</v>
      </c>
      <c r="R118" s="6">
        <f>VLOOKUP(C118,'AUD NOV'!B:T,14,0)</f>
        <v>0</v>
      </c>
      <c r="S118" s="6">
        <f>VLOOKUP(C118,'AUD NOV'!B:T,15,0)</f>
        <v>0</v>
      </c>
      <c r="T118" s="6" t="str">
        <f>VLOOKUP(C118,'AUD NOV'!B:T,16,0)</f>
        <v>93401: Institución de Asistencia Social</v>
      </c>
      <c r="U118" s="6" t="str">
        <f>VLOOKUP(C118,'AUD NOV'!B:T,17,0)</f>
        <v>Se acompaña certificado financiero de la Institución correspondientes al año 2021, en proceso de ser aprobado por el Sub Departamento de Supervisión Financiera Nacional</v>
      </c>
      <c r="V118" s="7">
        <f>VLOOKUP(C118,'AUD NOV'!B:T,18,0)</f>
        <v>37970</v>
      </c>
      <c r="W118" s="8">
        <f>VLOOKUP(C118,'AUD NOV'!B:T,19,0)</f>
        <v>6570</v>
      </c>
      <c r="X118" s="9"/>
      <c r="Y118" s="9">
        <v>13410936</v>
      </c>
      <c r="Z118" s="7">
        <v>44895</v>
      </c>
      <c r="AA118" s="6" t="s">
        <v>6271</v>
      </c>
      <c r="AB118" s="6" t="s">
        <v>6272</v>
      </c>
      <c r="AC118" s="6" t="s">
        <v>6292</v>
      </c>
    </row>
    <row r="119" spans="2:29" x14ac:dyDescent="0.2">
      <c r="B119" s="33" t="s">
        <v>6411</v>
      </c>
      <c r="C119" s="33">
        <v>717150007</v>
      </c>
      <c r="D119" s="6">
        <v>1131949</v>
      </c>
      <c r="E119" s="33">
        <v>13</v>
      </c>
      <c r="F119" s="6" t="str">
        <f>VLOOKUP(C119,'AUD NOV'!B:T,2,0)</f>
        <v>Corporación de Derecho Privado.</v>
      </c>
      <c r="G119" s="6" t="str">
        <f>VLOOKUP(C119,'AUD NOV'!B:T,3,0)</f>
        <v xml:space="preserve">Otorgada por Decreto Supremo Nº 972, de fecha 25 de julio de  1990, del Ministerio de Justicia, publicado en el Diario Oficial el día 13 de agosto de 1990. </v>
      </c>
      <c r="H119" s="6" t="str">
        <f>VLOOKUP(C119,'AUD NOV'!B:T,4,0)</f>
        <v xml:space="preserve">Certificado de vigencia, folio Nº 500458491550, de fecha 11 de julio de 2022, del Servicio de Registro Civil e Identificación
</v>
      </c>
      <c r="I119" s="6" t="str">
        <f>VLOOKUP(C119,'AUD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9" s="6" t="str">
        <f>VLOOKUP(C119,'AUD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9" s="6" t="str">
        <f>VLOOKUP(C119,'AUD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9" s="6" t="str">
        <f>VLOOKUP(C119,'AUD NOV'!B:T,8,0)</f>
        <v>31 de marzo de 2022 a 31 de marzo de 2025</v>
      </c>
      <c r="M119" s="6" t="str">
        <f>VLOOKUP(C119,'AUD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19" s="6" t="str">
        <f>VLOOKUP(C119,'AUD NOV'!B:T,10,0)</f>
        <v xml:space="preserve">Carlos Justiniano Nº 1123, comuna de Providencia, Región Metropolitana.
</v>
      </c>
      <c r="O119" s="6" t="str">
        <f>VLOOKUP(C119,'AUD NOV'!B:T,11,0)</f>
        <v>XIII</v>
      </c>
      <c r="P119" s="6" t="str">
        <f>VLOOKUP(C119,'AUD NOV'!B:T,12,0)</f>
        <v>Providencia</v>
      </c>
      <c r="Q119" s="6" t="str">
        <f>VLOOKUP(C119,'AUD NOV'!B:T,13,0)</f>
        <v>Fono 223393900- 223393901</v>
      </c>
      <c r="R119" s="6">
        <f>VLOOKUP(C119,'AUD NOV'!B:T,14,0)</f>
        <v>0</v>
      </c>
      <c r="S119" s="6">
        <f>VLOOKUP(C119,'AUD NOV'!B:T,15,0)</f>
        <v>0</v>
      </c>
      <c r="T119" s="6" t="str">
        <f>VLOOKUP(C119,'AUD NOV'!B:T,16,0)</f>
        <v>93401: Institución de Asistencia Social</v>
      </c>
      <c r="U119" s="6" t="str">
        <f>VLOOKUP(C119,'AUD NOV'!B:T,17,0)</f>
        <v>Se acompaña certificado financiero de la Institución correspondientes al año 2021, en proceso de ser aprobado por el Sub Departamento de Supervisión Financiera Nacional</v>
      </c>
      <c r="V119" s="7">
        <f>VLOOKUP(C119,'AUD NOV'!B:T,18,0)</f>
        <v>37970</v>
      </c>
      <c r="W119" s="8">
        <f>VLOOKUP(C119,'AUD NOV'!B:T,19,0)</f>
        <v>6570</v>
      </c>
      <c r="X119" s="9"/>
      <c r="Y119" s="9">
        <v>10225889</v>
      </c>
      <c r="Z119" s="7">
        <v>44895</v>
      </c>
      <c r="AA119" s="6" t="s">
        <v>6271</v>
      </c>
      <c r="AB119" s="6" t="s">
        <v>6272</v>
      </c>
      <c r="AC119" s="6" t="s">
        <v>6294</v>
      </c>
    </row>
    <row r="120" spans="2:29" x14ac:dyDescent="0.2">
      <c r="B120" s="33" t="s">
        <v>6411</v>
      </c>
      <c r="C120" s="33">
        <v>717150007</v>
      </c>
      <c r="D120" s="6">
        <v>1131965</v>
      </c>
      <c r="E120" s="33">
        <v>13</v>
      </c>
      <c r="F120" s="6" t="str">
        <f>VLOOKUP(C120,'AUD NOV'!B:T,2,0)</f>
        <v>Corporación de Derecho Privado.</v>
      </c>
      <c r="G120" s="6" t="str">
        <f>VLOOKUP(C120,'AUD NOV'!B:T,3,0)</f>
        <v xml:space="preserve">Otorgada por Decreto Supremo Nº 972, de fecha 25 de julio de  1990, del Ministerio de Justicia, publicado en el Diario Oficial el día 13 de agosto de 1990. </v>
      </c>
      <c r="H120" s="6" t="str">
        <f>VLOOKUP(C120,'AUD NOV'!B:T,4,0)</f>
        <v xml:space="preserve">Certificado de vigencia, folio Nº 500458491550, de fecha 11 de julio de 2022, del Servicio de Registro Civil e Identificación
</v>
      </c>
      <c r="I120" s="6" t="str">
        <f>VLOOKUP(C120,'AUD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0" s="6" t="str">
        <f>VLOOKUP(C120,'AUD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0" s="6" t="str">
        <f>VLOOKUP(C120,'AUD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0" s="6" t="str">
        <f>VLOOKUP(C120,'AUD NOV'!B:T,8,0)</f>
        <v>31 de marzo de 2022 a 31 de marzo de 2025</v>
      </c>
      <c r="M120" s="6" t="str">
        <f>VLOOKUP(C120,'AUD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20" s="6" t="str">
        <f>VLOOKUP(C120,'AUD NOV'!B:T,10,0)</f>
        <v xml:space="preserve">Carlos Justiniano Nº 1123, comuna de Providencia, Región Metropolitana.
</v>
      </c>
      <c r="O120" s="6" t="str">
        <f>VLOOKUP(C120,'AUD NOV'!B:T,11,0)</f>
        <v>XIII</v>
      </c>
      <c r="P120" s="6" t="str">
        <f>VLOOKUP(C120,'AUD NOV'!B:T,12,0)</f>
        <v>Providencia</v>
      </c>
      <c r="Q120" s="6" t="str">
        <f>VLOOKUP(C120,'AUD NOV'!B:T,13,0)</f>
        <v>Fono 223393900- 223393901</v>
      </c>
      <c r="R120" s="6">
        <f>VLOOKUP(C120,'AUD NOV'!B:T,14,0)</f>
        <v>0</v>
      </c>
      <c r="S120" s="6">
        <f>VLOOKUP(C120,'AUD NOV'!B:T,15,0)</f>
        <v>0</v>
      </c>
      <c r="T120" s="6" t="str">
        <f>VLOOKUP(C120,'AUD NOV'!B:T,16,0)</f>
        <v>93401: Institución de Asistencia Social</v>
      </c>
      <c r="U120" s="6" t="str">
        <f>VLOOKUP(C120,'AUD NOV'!B:T,17,0)</f>
        <v>Se acompaña certificado financiero de la Institución correspondientes al año 2021, en proceso de ser aprobado por el Sub Departamento de Supervisión Financiera Nacional</v>
      </c>
      <c r="V120" s="7">
        <f>VLOOKUP(C120,'AUD NOV'!B:T,18,0)</f>
        <v>37970</v>
      </c>
      <c r="W120" s="8">
        <f>VLOOKUP(C120,'AUD NOV'!B:T,19,0)</f>
        <v>6570</v>
      </c>
      <c r="X120" s="9"/>
      <c r="Y120" s="9">
        <v>9006967</v>
      </c>
      <c r="Z120" s="7">
        <v>44895</v>
      </c>
      <c r="AA120" s="6" t="s">
        <v>6271</v>
      </c>
      <c r="AB120" s="6" t="s">
        <v>6272</v>
      </c>
      <c r="AC120" s="6" t="s">
        <v>5511</v>
      </c>
    </row>
    <row r="121" spans="2:29" x14ac:dyDescent="0.2">
      <c r="B121" s="33" t="s">
        <v>6411</v>
      </c>
      <c r="C121" s="33">
        <v>717150007</v>
      </c>
      <c r="D121" s="6">
        <v>1131978</v>
      </c>
      <c r="E121" s="33">
        <v>13</v>
      </c>
      <c r="F121" s="6" t="str">
        <f>VLOOKUP(C121,'AUD NOV'!B:T,2,0)</f>
        <v>Corporación de Derecho Privado.</v>
      </c>
      <c r="G121" s="6" t="str">
        <f>VLOOKUP(C121,'AUD NOV'!B:T,3,0)</f>
        <v xml:space="preserve">Otorgada por Decreto Supremo Nº 972, de fecha 25 de julio de  1990, del Ministerio de Justicia, publicado en el Diario Oficial el día 13 de agosto de 1990. </v>
      </c>
      <c r="H121" s="6" t="str">
        <f>VLOOKUP(C121,'AUD NOV'!B:T,4,0)</f>
        <v xml:space="preserve">Certificado de vigencia, folio Nº 500458491550, de fecha 11 de julio de 2022, del Servicio de Registro Civil e Identificación
</v>
      </c>
      <c r="I121" s="6" t="str">
        <f>VLOOKUP(C121,'AUD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1" s="6" t="str">
        <f>VLOOKUP(C121,'AUD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1" s="6" t="str">
        <f>VLOOKUP(C121,'AUD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1" s="6" t="str">
        <f>VLOOKUP(C121,'AUD NOV'!B:T,8,0)</f>
        <v>31 de marzo de 2022 a 31 de marzo de 2025</v>
      </c>
      <c r="M121" s="6" t="str">
        <f>VLOOKUP(C121,'AUD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21" s="6" t="str">
        <f>VLOOKUP(C121,'AUD NOV'!B:T,10,0)</f>
        <v xml:space="preserve">Carlos Justiniano Nº 1123, comuna de Providencia, Región Metropolitana.
</v>
      </c>
      <c r="O121" s="6" t="str">
        <f>VLOOKUP(C121,'AUD NOV'!B:T,11,0)</f>
        <v>XIII</v>
      </c>
      <c r="P121" s="6" t="str">
        <f>VLOOKUP(C121,'AUD NOV'!B:T,12,0)</f>
        <v>Providencia</v>
      </c>
      <c r="Q121" s="6" t="str">
        <f>VLOOKUP(C121,'AUD NOV'!B:T,13,0)</f>
        <v>Fono 223393900- 223393901</v>
      </c>
      <c r="R121" s="6">
        <f>VLOOKUP(C121,'AUD NOV'!B:T,14,0)</f>
        <v>0</v>
      </c>
      <c r="S121" s="6">
        <f>VLOOKUP(C121,'AUD NOV'!B:T,15,0)</f>
        <v>0</v>
      </c>
      <c r="T121" s="6" t="str">
        <f>VLOOKUP(C121,'AUD NOV'!B:T,16,0)</f>
        <v>93401: Institución de Asistencia Social</v>
      </c>
      <c r="U121" s="6" t="str">
        <f>VLOOKUP(C121,'AUD NOV'!B:T,17,0)</f>
        <v>Se acompaña certificado financiero de la Institución correspondientes al año 2021, en proceso de ser aprobado por el Sub Departamento de Supervisión Financiera Nacional</v>
      </c>
      <c r="V121" s="7">
        <f>VLOOKUP(C121,'AUD NOV'!B:T,18,0)</f>
        <v>37970</v>
      </c>
      <c r="W121" s="8">
        <f>VLOOKUP(C121,'AUD NOV'!B:T,19,0)</f>
        <v>6570</v>
      </c>
      <c r="X121" s="9"/>
      <c r="Y121" s="9">
        <v>19785796</v>
      </c>
      <c r="Z121" s="7">
        <v>44895</v>
      </c>
      <c r="AA121" s="6" t="s">
        <v>6271</v>
      </c>
      <c r="AB121" s="6" t="s">
        <v>6272</v>
      </c>
      <c r="AC121" s="6" t="s">
        <v>6294</v>
      </c>
    </row>
    <row r="122" spans="2:29" x14ac:dyDescent="0.2">
      <c r="B122" s="33" t="s">
        <v>6411</v>
      </c>
      <c r="C122" s="33">
        <v>717150007</v>
      </c>
      <c r="D122" s="6">
        <v>1131997</v>
      </c>
      <c r="E122" s="33">
        <v>13</v>
      </c>
      <c r="F122" s="6" t="str">
        <f>VLOOKUP(C122,'AUD NOV'!B:T,2,0)</f>
        <v>Corporación de Derecho Privado.</v>
      </c>
      <c r="G122" s="6" t="str">
        <f>VLOOKUP(C122,'AUD NOV'!B:T,3,0)</f>
        <v xml:space="preserve">Otorgada por Decreto Supremo Nº 972, de fecha 25 de julio de  1990, del Ministerio de Justicia, publicado en el Diario Oficial el día 13 de agosto de 1990. </v>
      </c>
      <c r="H122" s="6" t="str">
        <f>VLOOKUP(C122,'AUD NOV'!B:T,4,0)</f>
        <v xml:space="preserve">Certificado de vigencia, folio Nº 500458491550, de fecha 11 de julio de 2022, del Servicio de Registro Civil e Identificación
</v>
      </c>
      <c r="I122" s="6" t="str">
        <f>VLOOKUP(C122,'AUD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2" s="6" t="str">
        <f>VLOOKUP(C122,'AUD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2" s="6" t="str">
        <f>VLOOKUP(C122,'AUD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2" s="6" t="str">
        <f>VLOOKUP(C122,'AUD NOV'!B:T,8,0)</f>
        <v>31 de marzo de 2022 a 31 de marzo de 2025</v>
      </c>
      <c r="M122" s="6" t="str">
        <f>VLOOKUP(C122,'AUD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22" s="6" t="str">
        <f>VLOOKUP(C122,'AUD NOV'!B:T,10,0)</f>
        <v xml:space="preserve">Carlos Justiniano Nº 1123, comuna de Providencia, Región Metropolitana.
</v>
      </c>
      <c r="O122" s="6" t="str">
        <f>VLOOKUP(C122,'AUD NOV'!B:T,11,0)</f>
        <v>XIII</v>
      </c>
      <c r="P122" s="6" t="str">
        <f>VLOOKUP(C122,'AUD NOV'!B:T,12,0)</f>
        <v>Providencia</v>
      </c>
      <c r="Q122" s="6" t="str">
        <f>VLOOKUP(C122,'AUD NOV'!B:T,13,0)</f>
        <v>Fono 223393900- 223393901</v>
      </c>
      <c r="R122" s="6">
        <f>VLOOKUP(C122,'AUD NOV'!B:T,14,0)</f>
        <v>0</v>
      </c>
      <c r="S122" s="6">
        <f>VLOOKUP(C122,'AUD NOV'!B:T,15,0)</f>
        <v>0</v>
      </c>
      <c r="T122" s="6" t="str">
        <f>VLOOKUP(C122,'AUD NOV'!B:T,16,0)</f>
        <v>93401: Institución de Asistencia Social</v>
      </c>
      <c r="U122" s="6" t="str">
        <f>VLOOKUP(C122,'AUD NOV'!B:T,17,0)</f>
        <v>Se acompaña certificado financiero de la Institución correspondientes al año 2021, en proceso de ser aprobado por el Sub Departamento de Supervisión Financiera Nacional</v>
      </c>
      <c r="V122" s="7">
        <f>VLOOKUP(C122,'AUD NOV'!B:T,18,0)</f>
        <v>37970</v>
      </c>
      <c r="W122" s="8">
        <f>VLOOKUP(C122,'AUD NOV'!B:T,19,0)</f>
        <v>6570</v>
      </c>
      <c r="X122" s="9"/>
      <c r="Y122" s="9">
        <v>853776</v>
      </c>
      <c r="Z122" s="7">
        <v>44895</v>
      </c>
      <c r="AA122" s="6" t="s">
        <v>6271</v>
      </c>
      <c r="AB122" s="6" t="s">
        <v>6272</v>
      </c>
      <c r="AC122" s="6" t="s">
        <v>6308</v>
      </c>
    </row>
    <row r="123" spans="2:29" x14ac:dyDescent="0.2">
      <c r="B123" s="33" t="s">
        <v>6411</v>
      </c>
      <c r="C123" s="33">
        <v>717150007</v>
      </c>
      <c r="D123" s="6">
        <v>1132540</v>
      </c>
      <c r="E123" s="33">
        <v>13</v>
      </c>
      <c r="F123" s="6" t="str">
        <f>VLOOKUP(C123,'AUD NOV'!B:T,2,0)</f>
        <v>Corporación de Derecho Privado.</v>
      </c>
      <c r="G123" s="6" t="str">
        <f>VLOOKUP(C123,'AUD NOV'!B:T,3,0)</f>
        <v xml:space="preserve">Otorgada por Decreto Supremo Nº 972, de fecha 25 de julio de  1990, del Ministerio de Justicia, publicado en el Diario Oficial el día 13 de agosto de 1990. </v>
      </c>
      <c r="H123" s="6" t="str">
        <f>VLOOKUP(C123,'AUD NOV'!B:T,4,0)</f>
        <v xml:space="preserve">Certificado de vigencia, folio Nº 500458491550, de fecha 11 de julio de 2022, del Servicio de Registro Civil e Identificación
</v>
      </c>
      <c r="I123" s="6" t="str">
        <f>VLOOKUP(C123,'AUD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3" s="6" t="str">
        <f>VLOOKUP(C123,'AUD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3" s="6" t="str">
        <f>VLOOKUP(C123,'AUD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3" s="6" t="str">
        <f>VLOOKUP(C123,'AUD NOV'!B:T,8,0)</f>
        <v>31 de marzo de 2022 a 31 de marzo de 2025</v>
      </c>
      <c r="M123" s="6" t="str">
        <f>VLOOKUP(C123,'AUD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23" s="6" t="str">
        <f>VLOOKUP(C123,'AUD NOV'!B:T,10,0)</f>
        <v xml:space="preserve">Carlos Justiniano Nº 1123, comuna de Providencia, Región Metropolitana.
</v>
      </c>
      <c r="O123" s="6" t="str">
        <f>VLOOKUP(C123,'AUD NOV'!B:T,11,0)</f>
        <v>XIII</v>
      </c>
      <c r="P123" s="6" t="str">
        <f>VLOOKUP(C123,'AUD NOV'!B:T,12,0)</f>
        <v>Providencia</v>
      </c>
      <c r="Q123" s="6" t="str">
        <f>VLOOKUP(C123,'AUD NOV'!B:T,13,0)</f>
        <v>Fono 223393900- 223393901</v>
      </c>
      <c r="R123" s="6">
        <f>VLOOKUP(C123,'AUD NOV'!B:T,14,0)</f>
        <v>0</v>
      </c>
      <c r="S123" s="6">
        <f>VLOOKUP(C123,'AUD NOV'!B:T,15,0)</f>
        <v>0</v>
      </c>
      <c r="T123" s="6" t="str">
        <f>VLOOKUP(C123,'AUD NOV'!B:T,16,0)</f>
        <v>93401: Institución de Asistencia Social</v>
      </c>
      <c r="U123" s="6" t="str">
        <f>VLOOKUP(C123,'AUD NOV'!B:T,17,0)</f>
        <v>Se acompaña certificado financiero de la Institución correspondientes al año 2021, en proceso de ser aprobado por el Sub Departamento de Supervisión Financiera Nacional</v>
      </c>
      <c r="V123" s="7">
        <f>VLOOKUP(C123,'AUD NOV'!B:T,18,0)</f>
        <v>37970</v>
      </c>
      <c r="W123" s="8">
        <f>VLOOKUP(C123,'AUD NOV'!B:T,19,0)</f>
        <v>6570</v>
      </c>
      <c r="X123" s="9">
        <v>3841992</v>
      </c>
      <c r="Y123" s="9">
        <v>51861862</v>
      </c>
      <c r="Z123" s="7">
        <v>44895</v>
      </c>
      <c r="AA123" s="6" t="s">
        <v>6271</v>
      </c>
      <c r="AB123" s="6" t="s">
        <v>6272</v>
      </c>
      <c r="AC123" s="6" t="s">
        <v>6308</v>
      </c>
    </row>
    <row r="124" spans="2:29" x14ac:dyDescent="0.2">
      <c r="B124" s="33" t="s">
        <v>6411</v>
      </c>
      <c r="C124" s="33">
        <v>717150007</v>
      </c>
      <c r="D124" s="6">
        <v>1132541</v>
      </c>
      <c r="E124" s="33">
        <v>13</v>
      </c>
      <c r="F124" s="6" t="str">
        <f>VLOOKUP(C124,'AUD NOV'!B:T,2,0)</f>
        <v>Corporación de Derecho Privado.</v>
      </c>
      <c r="G124" s="6" t="str">
        <f>VLOOKUP(C124,'AUD NOV'!B:T,3,0)</f>
        <v xml:space="preserve">Otorgada por Decreto Supremo Nº 972, de fecha 25 de julio de  1990, del Ministerio de Justicia, publicado en el Diario Oficial el día 13 de agosto de 1990. </v>
      </c>
      <c r="H124" s="6" t="str">
        <f>VLOOKUP(C124,'AUD NOV'!B:T,4,0)</f>
        <v xml:space="preserve">Certificado de vigencia, folio Nº 500458491550, de fecha 11 de julio de 2022, del Servicio de Registro Civil e Identificación
</v>
      </c>
      <c r="I124" s="6" t="str">
        <f>VLOOKUP(C124,'AUD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4" s="6" t="str">
        <f>VLOOKUP(C124,'AUD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4" s="6" t="str">
        <f>VLOOKUP(C124,'AUD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4" s="6" t="str">
        <f>VLOOKUP(C124,'AUD NOV'!B:T,8,0)</f>
        <v>31 de marzo de 2022 a 31 de marzo de 2025</v>
      </c>
      <c r="M124" s="6" t="str">
        <f>VLOOKUP(C124,'AUD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24" s="6" t="str">
        <f>VLOOKUP(C124,'AUD NOV'!B:T,10,0)</f>
        <v xml:space="preserve">Carlos Justiniano Nº 1123, comuna de Providencia, Región Metropolitana.
</v>
      </c>
      <c r="O124" s="6" t="str">
        <f>VLOOKUP(C124,'AUD NOV'!B:T,11,0)</f>
        <v>XIII</v>
      </c>
      <c r="P124" s="6" t="str">
        <f>VLOOKUP(C124,'AUD NOV'!B:T,12,0)</f>
        <v>Providencia</v>
      </c>
      <c r="Q124" s="6" t="str">
        <f>VLOOKUP(C124,'AUD NOV'!B:T,13,0)</f>
        <v>Fono 223393900- 223393901</v>
      </c>
      <c r="R124" s="6">
        <f>VLOOKUP(C124,'AUD NOV'!B:T,14,0)</f>
        <v>0</v>
      </c>
      <c r="S124" s="6">
        <f>VLOOKUP(C124,'AUD NOV'!B:T,15,0)</f>
        <v>0</v>
      </c>
      <c r="T124" s="6" t="str">
        <f>VLOOKUP(C124,'AUD NOV'!B:T,16,0)</f>
        <v>93401: Institución de Asistencia Social</v>
      </c>
      <c r="U124" s="6" t="str">
        <f>VLOOKUP(C124,'AUD NOV'!B:T,17,0)</f>
        <v>Se acompaña certificado financiero de la Institución correspondientes al año 2021, en proceso de ser aprobado por el Sub Departamento de Supervisión Financiera Nacional</v>
      </c>
      <c r="V124" s="7">
        <f>VLOOKUP(C124,'AUD NOV'!B:T,18,0)</f>
        <v>37970</v>
      </c>
      <c r="W124" s="8">
        <f>VLOOKUP(C124,'AUD NOV'!B:T,19,0)</f>
        <v>6570</v>
      </c>
      <c r="X124" s="9">
        <v>10784374</v>
      </c>
      <c r="Y124" s="9">
        <v>78511713</v>
      </c>
      <c r="Z124" s="7">
        <v>44895</v>
      </c>
      <c r="AA124" s="6" t="s">
        <v>6271</v>
      </c>
      <c r="AB124" s="6" t="s">
        <v>6272</v>
      </c>
      <c r="AC124" s="6" t="s">
        <v>6293</v>
      </c>
    </row>
    <row r="125" spans="2:29" x14ac:dyDescent="0.2">
      <c r="B125" s="33" t="s">
        <v>6411</v>
      </c>
      <c r="C125" s="33">
        <v>717150007</v>
      </c>
      <c r="D125" s="6">
        <v>1132542</v>
      </c>
      <c r="E125" s="33">
        <v>13</v>
      </c>
      <c r="F125" s="6" t="str">
        <f>VLOOKUP(C125,'AUD NOV'!B:T,2,0)</f>
        <v>Corporación de Derecho Privado.</v>
      </c>
      <c r="G125" s="6" t="str">
        <f>VLOOKUP(C125,'AUD NOV'!B:T,3,0)</f>
        <v xml:space="preserve">Otorgada por Decreto Supremo Nº 972, de fecha 25 de julio de  1990, del Ministerio de Justicia, publicado en el Diario Oficial el día 13 de agosto de 1990. </v>
      </c>
      <c r="H125" s="6" t="str">
        <f>VLOOKUP(C125,'AUD NOV'!B:T,4,0)</f>
        <v xml:space="preserve">Certificado de vigencia, folio Nº 500458491550, de fecha 11 de julio de 2022, del Servicio de Registro Civil e Identificación
</v>
      </c>
      <c r="I125" s="6" t="str">
        <f>VLOOKUP(C125,'AUD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5" s="6" t="str">
        <f>VLOOKUP(C125,'AUD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5" s="6" t="str">
        <f>VLOOKUP(C125,'AUD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5" s="6" t="str">
        <f>VLOOKUP(C125,'AUD NOV'!B:T,8,0)</f>
        <v>31 de marzo de 2022 a 31 de marzo de 2025</v>
      </c>
      <c r="M125" s="6" t="str">
        <f>VLOOKUP(C125,'AUD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25" s="6" t="str">
        <f>VLOOKUP(C125,'AUD NOV'!B:T,10,0)</f>
        <v xml:space="preserve">Carlos Justiniano Nº 1123, comuna de Providencia, Región Metropolitana.
</v>
      </c>
      <c r="O125" s="6" t="str">
        <f>VLOOKUP(C125,'AUD NOV'!B:T,11,0)</f>
        <v>XIII</v>
      </c>
      <c r="P125" s="6" t="str">
        <f>VLOOKUP(C125,'AUD NOV'!B:T,12,0)</f>
        <v>Providencia</v>
      </c>
      <c r="Q125" s="6" t="str">
        <f>VLOOKUP(C125,'AUD NOV'!B:T,13,0)</f>
        <v>Fono 223393900- 223393901</v>
      </c>
      <c r="R125" s="6">
        <f>VLOOKUP(C125,'AUD NOV'!B:T,14,0)</f>
        <v>0</v>
      </c>
      <c r="S125" s="6">
        <f>VLOOKUP(C125,'AUD NOV'!B:T,15,0)</f>
        <v>0</v>
      </c>
      <c r="T125" s="6" t="str">
        <f>VLOOKUP(C125,'AUD NOV'!B:T,16,0)</f>
        <v>93401: Institución de Asistencia Social</v>
      </c>
      <c r="U125" s="6" t="str">
        <f>VLOOKUP(C125,'AUD NOV'!B:T,17,0)</f>
        <v>Se acompaña certificado financiero de la Institución correspondientes al año 2021, en proceso de ser aprobado por el Sub Departamento de Supervisión Financiera Nacional</v>
      </c>
      <c r="V125" s="7">
        <f>VLOOKUP(C125,'AUD NOV'!B:T,18,0)</f>
        <v>37970</v>
      </c>
      <c r="W125" s="8">
        <f>VLOOKUP(C125,'AUD NOV'!B:T,19,0)</f>
        <v>6570</v>
      </c>
      <c r="X125" s="9">
        <v>8852844</v>
      </c>
      <c r="Y125" s="9">
        <v>88222546</v>
      </c>
      <c r="Z125" s="7">
        <v>44895</v>
      </c>
      <c r="AA125" s="6" t="s">
        <v>6271</v>
      </c>
      <c r="AB125" s="6" t="s">
        <v>6272</v>
      </c>
      <c r="AC125" s="6" t="s">
        <v>6302</v>
      </c>
    </row>
    <row r="126" spans="2:29" x14ac:dyDescent="0.2">
      <c r="B126" s="33" t="s">
        <v>6411</v>
      </c>
      <c r="C126" s="33">
        <v>717150007</v>
      </c>
      <c r="D126" s="6">
        <v>1132543</v>
      </c>
      <c r="E126" s="33">
        <v>13</v>
      </c>
      <c r="F126" s="6" t="str">
        <f>VLOOKUP(C126,'AUD NOV'!B:T,2,0)</f>
        <v>Corporación de Derecho Privado.</v>
      </c>
      <c r="G126" s="6" t="str">
        <f>VLOOKUP(C126,'AUD NOV'!B:T,3,0)</f>
        <v xml:space="preserve">Otorgada por Decreto Supremo Nº 972, de fecha 25 de julio de  1990, del Ministerio de Justicia, publicado en el Diario Oficial el día 13 de agosto de 1990. </v>
      </c>
      <c r="H126" s="6" t="str">
        <f>VLOOKUP(C126,'AUD NOV'!B:T,4,0)</f>
        <v xml:space="preserve">Certificado de vigencia, folio Nº 500458491550, de fecha 11 de julio de 2022, del Servicio de Registro Civil e Identificación
</v>
      </c>
      <c r="I126" s="6" t="str">
        <f>VLOOKUP(C126,'AUD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6" s="6" t="str">
        <f>VLOOKUP(C126,'AUD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6" s="6" t="str">
        <f>VLOOKUP(C126,'AUD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6" s="6" t="str">
        <f>VLOOKUP(C126,'AUD NOV'!B:T,8,0)</f>
        <v>31 de marzo de 2022 a 31 de marzo de 2025</v>
      </c>
      <c r="M126" s="6" t="str">
        <f>VLOOKUP(C126,'AUD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26" s="6" t="str">
        <f>VLOOKUP(C126,'AUD NOV'!B:T,10,0)</f>
        <v xml:space="preserve">Carlos Justiniano Nº 1123, comuna de Providencia, Región Metropolitana.
</v>
      </c>
      <c r="O126" s="6" t="str">
        <f>VLOOKUP(C126,'AUD NOV'!B:T,11,0)</f>
        <v>XIII</v>
      </c>
      <c r="P126" s="6" t="str">
        <f>VLOOKUP(C126,'AUD NOV'!B:T,12,0)</f>
        <v>Providencia</v>
      </c>
      <c r="Q126" s="6" t="str">
        <f>VLOOKUP(C126,'AUD NOV'!B:T,13,0)</f>
        <v>Fono 223393900- 223393901</v>
      </c>
      <c r="R126" s="6">
        <f>VLOOKUP(C126,'AUD NOV'!B:T,14,0)</f>
        <v>0</v>
      </c>
      <c r="S126" s="6">
        <f>VLOOKUP(C126,'AUD NOV'!B:T,15,0)</f>
        <v>0</v>
      </c>
      <c r="T126" s="6" t="str">
        <f>VLOOKUP(C126,'AUD NOV'!B:T,16,0)</f>
        <v>93401: Institución de Asistencia Social</v>
      </c>
      <c r="U126" s="6" t="str">
        <f>VLOOKUP(C126,'AUD NOV'!B:T,17,0)</f>
        <v>Se acompaña certificado financiero de la Institución correspondientes al año 2021, en proceso de ser aprobado por el Sub Departamento de Supervisión Financiera Nacional</v>
      </c>
      <c r="V126" s="7">
        <f>VLOOKUP(C126,'AUD NOV'!B:T,18,0)</f>
        <v>37970</v>
      </c>
      <c r="W126" s="8">
        <f>VLOOKUP(C126,'AUD NOV'!B:T,19,0)</f>
        <v>6570</v>
      </c>
      <c r="X126" s="9">
        <v>22115429</v>
      </c>
      <c r="Y126" s="9">
        <v>213323814</v>
      </c>
      <c r="Z126" s="7">
        <v>44895</v>
      </c>
      <c r="AA126" s="6" t="s">
        <v>6271</v>
      </c>
      <c r="AB126" s="6" t="s">
        <v>6272</v>
      </c>
      <c r="AC126" s="6" t="s">
        <v>6294</v>
      </c>
    </row>
    <row r="127" spans="2:29" x14ac:dyDescent="0.2">
      <c r="B127" s="33" t="s">
        <v>6411</v>
      </c>
      <c r="C127" s="33">
        <v>717150007</v>
      </c>
      <c r="D127" s="6">
        <v>1132556</v>
      </c>
      <c r="E127" s="33">
        <v>13</v>
      </c>
      <c r="F127" s="6" t="str">
        <f>VLOOKUP(C127,'AUD NOV'!B:T,2,0)</f>
        <v>Corporación de Derecho Privado.</v>
      </c>
      <c r="G127" s="6" t="str">
        <f>VLOOKUP(C127,'AUD NOV'!B:T,3,0)</f>
        <v xml:space="preserve">Otorgada por Decreto Supremo Nº 972, de fecha 25 de julio de  1990, del Ministerio de Justicia, publicado en el Diario Oficial el día 13 de agosto de 1990. </v>
      </c>
      <c r="H127" s="6" t="str">
        <f>VLOOKUP(C127,'AUD NOV'!B:T,4,0)</f>
        <v xml:space="preserve">Certificado de vigencia, folio Nº 500458491550, de fecha 11 de julio de 2022, del Servicio de Registro Civil e Identificación
</v>
      </c>
      <c r="I127" s="6" t="str">
        <f>VLOOKUP(C127,'AUD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7" s="6" t="str">
        <f>VLOOKUP(C127,'AUD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7" s="6" t="str">
        <f>VLOOKUP(C127,'AUD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7" s="6" t="str">
        <f>VLOOKUP(C127,'AUD NOV'!B:T,8,0)</f>
        <v>31 de marzo de 2022 a 31 de marzo de 2025</v>
      </c>
      <c r="M127" s="6" t="str">
        <f>VLOOKUP(C127,'AUD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27" s="6" t="str">
        <f>VLOOKUP(C127,'AUD NOV'!B:T,10,0)</f>
        <v xml:space="preserve">Carlos Justiniano Nº 1123, comuna de Providencia, Región Metropolitana.
</v>
      </c>
      <c r="O127" s="6" t="str">
        <f>VLOOKUP(C127,'AUD NOV'!B:T,11,0)</f>
        <v>XIII</v>
      </c>
      <c r="P127" s="6" t="str">
        <f>VLOOKUP(C127,'AUD NOV'!B:T,12,0)</f>
        <v>Providencia</v>
      </c>
      <c r="Q127" s="6" t="str">
        <f>VLOOKUP(C127,'AUD NOV'!B:T,13,0)</f>
        <v>Fono 223393900- 223393901</v>
      </c>
      <c r="R127" s="6">
        <f>VLOOKUP(C127,'AUD NOV'!B:T,14,0)</f>
        <v>0</v>
      </c>
      <c r="S127" s="6">
        <f>VLOOKUP(C127,'AUD NOV'!B:T,15,0)</f>
        <v>0</v>
      </c>
      <c r="T127" s="6" t="str">
        <f>VLOOKUP(C127,'AUD NOV'!B:T,16,0)</f>
        <v>93401: Institución de Asistencia Social</v>
      </c>
      <c r="U127" s="6" t="str">
        <f>VLOOKUP(C127,'AUD NOV'!B:T,17,0)</f>
        <v>Se acompaña certificado financiero de la Institución correspondientes al año 2021, en proceso de ser aprobado por el Sub Departamento de Supervisión Financiera Nacional</v>
      </c>
      <c r="V127" s="7">
        <f>VLOOKUP(C127,'AUD NOV'!B:T,18,0)</f>
        <v>37970</v>
      </c>
      <c r="W127" s="8">
        <f>VLOOKUP(C127,'AUD NOV'!B:T,19,0)</f>
        <v>6570</v>
      </c>
      <c r="X127" s="9">
        <v>9249240</v>
      </c>
      <c r="Y127" s="9">
        <v>94630536</v>
      </c>
      <c r="Z127" s="7">
        <v>44895</v>
      </c>
      <c r="AA127" s="6" t="s">
        <v>6271</v>
      </c>
      <c r="AB127" s="6" t="s">
        <v>6272</v>
      </c>
      <c r="AC127" s="6" t="s">
        <v>6303</v>
      </c>
    </row>
    <row r="128" spans="2:29" x14ac:dyDescent="0.2">
      <c r="B128" s="33" t="s">
        <v>6411</v>
      </c>
      <c r="C128" s="33">
        <v>717150007</v>
      </c>
      <c r="D128" s="6">
        <v>1132557</v>
      </c>
      <c r="E128" s="33">
        <v>13</v>
      </c>
      <c r="F128" s="6" t="str">
        <f>VLOOKUP(C128,'AUD NOV'!B:T,2,0)</f>
        <v>Corporación de Derecho Privado.</v>
      </c>
      <c r="G128" s="6" t="str">
        <f>VLOOKUP(C128,'AUD NOV'!B:T,3,0)</f>
        <v xml:space="preserve">Otorgada por Decreto Supremo Nº 972, de fecha 25 de julio de  1990, del Ministerio de Justicia, publicado en el Diario Oficial el día 13 de agosto de 1990. </v>
      </c>
      <c r="H128" s="6" t="str">
        <f>VLOOKUP(C128,'AUD NOV'!B:T,4,0)</f>
        <v xml:space="preserve">Certificado de vigencia, folio Nº 500458491550, de fecha 11 de julio de 2022, del Servicio de Registro Civil e Identificación
</v>
      </c>
      <c r="I128" s="6" t="str">
        <f>VLOOKUP(C128,'AUD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8" s="6" t="str">
        <f>VLOOKUP(C128,'AUD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8" s="6" t="str">
        <f>VLOOKUP(C128,'AUD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8" s="6" t="str">
        <f>VLOOKUP(C128,'AUD NOV'!B:T,8,0)</f>
        <v>31 de marzo de 2022 a 31 de marzo de 2025</v>
      </c>
      <c r="M128" s="6" t="str">
        <f>VLOOKUP(C128,'AUD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28" s="6" t="str">
        <f>VLOOKUP(C128,'AUD NOV'!B:T,10,0)</f>
        <v xml:space="preserve">Carlos Justiniano Nº 1123, comuna de Providencia, Región Metropolitana.
</v>
      </c>
      <c r="O128" s="6" t="str">
        <f>VLOOKUP(C128,'AUD NOV'!B:T,11,0)</f>
        <v>XIII</v>
      </c>
      <c r="P128" s="6" t="str">
        <f>VLOOKUP(C128,'AUD NOV'!B:T,12,0)</f>
        <v>Providencia</v>
      </c>
      <c r="Q128" s="6" t="str">
        <f>VLOOKUP(C128,'AUD NOV'!B:T,13,0)</f>
        <v>Fono 223393900- 223393901</v>
      </c>
      <c r="R128" s="6">
        <f>VLOOKUP(C128,'AUD NOV'!B:T,14,0)</f>
        <v>0</v>
      </c>
      <c r="S128" s="6">
        <f>VLOOKUP(C128,'AUD NOV'!B:T,15,0)</f>
        <v>0</v>
      </c>
      <c r="T128" s="6" t="str">
        <f>VLOOKUP(C128,'AUD NOV'!B:T,16,0)</f>
        <v>93401: Institución de Asistencia Social</v>
      </c>
      <c r="U128" s="6" t="str">
        <f>VLOOKUP(C128,'AUD NOV'!B:T,17,0)</f>
        <v>Se acompaña certificado financiero de la Institución correspondientes al año 2021, en proceso de ser aprobado por el Sub Departamento de Supervisión Financiera Nacional</v>
      </c>
      <c r="V128" s="7">
        <f>VLOOKUP(C128,'AUD NOV'!B:T,18,0)</f>
        <v>37970</v>
      </c>
      <c r="W128" s="8">
        <f>VLOOKUP(C128,'AUD NOV'!B:T,19,0)</f>
        <v>6570</v>
      </c>
      <c r="X128" s="9">
        <v>8537760</v>
      </c>
      <c r="Y128" s="9">
        <v>87784722</v>
      </c>
      <c r="Z128" s="7">
        <v>44895</v>
      </c>
      <c r="AA128" s="6" t="s">
        <v>6271</v>
      </c>
      <c r="AB128" s="6" t="s">
        <v>6272</v>
      </c>
      <c r="AC128" s="6" t="s">
        <v>6308</v>
      </c>
    </row>
    <row r="129" spans="2:29" x14ac:dyDescent="0.2">
      <c r="B129" s="33" t="s">
        <v>6411</v>
      </c>
      <c r="C129" s="33">
        <v>717150007</v>
      </c>
      <c r="D129" s="6">
        <v>1132558</v>
      </c>
      <c r="E129" s="33">
        <v>13</v>
      </c>
      <c r="F129" s="6" t="str">
        <f>VLOOKUP(C129,'AUD NOV'!B:T,2,0)</f>
        <v>Corporación de Derecho Privado.</v>
      </c>
      <c r="G129" s="6" t="str">
        <f>VLOOKUP(C129,'AUD NOV'!B:T,3,0)</f>
        <v xml:space="preserve">Otorgada por Decreto Supremo Nº 972, de fecha 25 de julio de  1990, del Ministerio de Justicia, publicado en el Diario Oficial el día 13 de agosto de 1990. </v>
      </c>
      <c r="H129" s="6" t="str">
        <f>VLOOKUP(C129,'AUD NOV'!B:T,4,0)</f>
        <v xml:space="preserve">Certificado de vigencia, folio Nº 500458491550, de fecha 11 de julio de 2022, del Servicio de Registro Civil e Identificación
</v>
      </c>
      <c r="I129" s="6" t="str">
        <f>VLOOKUP(C129,'AUD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9" s="6" t="str">
        <f>VLOOKUP(C129,'AUD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9" s="6" t="str">
        <f>VLOOKUP(C129,'AUD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9" s="6" t="str">
        <f>VLOOKUP(C129,'AUD NOV'!B:T,8,0)</f>
        <v>31 de marzo de 2022 a 31 de marzo de 2025</v>
      </c>
      <c r="M129" s="6" t="str">
        <f>VLOOKUP(C129,'AUD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29" s="6" t="str">
        <f>VLOOKUP(C129,'AUD NOV'!B:T,10,0)</f>
        <v xml:space="preserve">Carlos Justiniano Nº 1123, comuna de Providencia, Región Metropolitana.
</v>
      </c>
      <c r="O129" s="6" t="str">
        <f>VLOOKUP(C129,'AUD NOV'!B:T,11,0)</f>
        <v>XIII</v>
      </c>
      <c r="P129" s="6" t="str">
        <f>VLOOKUP(C129,'AUD NOV'!B:T,12,0)</f>
        <v>Providencia</v>
      </c>
      <c r="Q129" s="6" t="str">
        <f>VLOOKUP(C129,'AUD NOV'!B:T,13,0)</f>
        <v>Fono 223393900- 223393901</v>
      </c>
      <c r="R129" s="6">
        <f>VLOOKUP(C129,'AUD NOV'!B:T,14,0)</f>
        <v>0</v>
      </c>
      <c r="S129" s="6">
        <f>VLOOKUP(C129,'AUD NOV'!B:T,15,0)</f>
        <v>0</v>
      </c>
      <c r="T129" s="6" t="str">
        <f>VLOOKUP(C129,'AUD NOV'!B:T,16,0)</f>
        <v>93401: Institución de Asistencia Social</v>
      </c>
      <c r="U129" s="6" t="str">
        <f>VLOOKUP(C129,'AUD NOV'!B:T,17,0)</f>
        <v>Se acompaña certificado financiero de la Institución correspondientes al año 2021, en proceso de ser aprobado por el Sub Departamento de Supervisión Financiera Nacional</v>
      </c>
      <c r="V129" s="7">
        <f>VLOOKUP(C129,'AUD NOV'!B:T,18,0)</f>
        <v>37970</v>
      </c>
      <c r="W129" s="8">
        <f>VLOOKUP(C129,'AUD NOV'!B:T,19,0)</f>
        <v>6570</v>
      </c>
      <c r="X129" s="9">
        <v>24894039</v>
      </c>
      <c r="Y129" s="9">
        <v>248563357</v>
      </c>
      <c r="Z129" s="7">
        <v>44895</v>
      </c>
      <c r="AA129" s="6" t="s">
        <v>6271</v>
      </c>
      <c r="AB129" s="6" t="s">
        <v>6272</v>
      </c>
      <c r="AC129" s="6" t="s">
        <v>6309</v>
      </c>
    </row>
    <row r="130" spans="2:29" x14ac:dyDescent="0.2">
      <c r="B130" s="33" t="s">
        <v>6411</v>
      </c>
      <c r="C130" s="33">
        <v>717150007</v>
      </c>
      <c r="D130" s="6">
        <v>1132561</v>
      </c>
      <c r="E130" s="33">
        <v>13</v>
      </c>
      <c r="F130" s="6" t="str">
        <f>VLOOKUP(C130,'AUD NOV'!B:T,2,0)</f>
        <v>Corporación de Derecho Privado.</v>
      </c>
      <c r="G130" s="6" t="str">
        <f>VLOOKUP(C130,'AUD NOV'!B:T,3,0)</f>
        <v xml:space="preserve">Otorgada por Decreto Supremo Nº 972, de fecha 25 de julio de  1990, del Ministerio de Justicia, publicado en el Diario Oficial el día 13 de agosto de 1990. </v>
      </c>
      <c r="H130" s="6" t="str">
        <f>VLOOKUP(C130,'AUD NOV'!B:T,4,0)</f>
        <v xml:space="preserve">Certificado de vigencia, folio Nº 500458491550, de fecha 11 de julio de 2022, del Servicio de Registro Civil e Identificación
</v>
      </c>
      <c r="I130" s="6" t="str">
        <f>VLOOKUP(C130,'AUD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0" s="6" t="str">
        <f>VLOOKUP(C130,'AUD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0" s="6" t="str">
        <f>VLOOKUP(C130,'AUD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0" s="6" t="str">
        <f>VLOOKUP(C130,'AUD NOV'!B:T,8,0)</f>
        <v>31 de marzo de 2022 a 31 de marzo de 2025</v>
      </c>
      <c r="M130" s="6" t="str">
        <f>VLOOKUP(C130,'AUD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30" s="6" t="str">
        <f>VLOOKUP(C130,'AUD NOV'!B:T,10,0)</f>
        <v xml:space="preserve">Carlos Justiniano Nº 1123, comuna de Providencia, Región Metropolitana.
</v>
      </c>
      <c r="O130" s="6" t="str">
        <f>VLOOKUP(C130,'AUD NOV'!B:T,11,0)</f>
        <v>XIII</v>
      </c>
      <c r="P130" s="6" t="str">
        <f>VLOOKUP(C130,'AUD NOV'!B:T,12,0)</f>
        <v>Providencia</v>
      </c>
      <c r="Q130" s="6" t="str">
        <f>VLOOKUP(C130,'AUD NOV'!B:T,13,0)</f>
        <v>Fono 223393900- 223393901</v>
      </c>
      <c r="R130" s="6">
        <f>VLOOKUP(C130,'AUD NOV'!B:T,14,0)</f>
        <v>0</v>
      </c>
      <c r="S130" s="6">
        <f>VLOOKUP(C130,'AUD NOV'!B:T,15,0)</f>
        <v>0</v>
      </c>
      <c r="T130" s="6" t="str">
        <f>VLOOKUP(C130,'AUD NOV'!B:T,16,0)</f>
        <v>93401: Institución de Asistencia Social</v>
      </c>
      <c r="U130" s="6" t="str">
        <f>VLOOKUP(C130,'AUD NOV'!B:T,17,0)</f>
        <v>Se acompaña certificado financiero de la Institución correspondientes al año 2021, en proceso de ser aprobado por el Sub Departamento de Supervisión Financiera Nacional</v>
      </c>
      <c r="V130" s="7">
        <f>VLOOKUP(C130,'AUD NOV'!B:T,18,0)</f>
        <v>37970</v>
      </c>
      <c r="W130" s="8">
        <f>VLOOKUP(C130,'AUD NOV'!B:T,19,0)</f>
        <v>6570</v>
      </c>
      <c r="X130" s="9">
        <v>28477329</v>
      </c>
      <c r="Y130" s="9">
        <v>275817845</v>
      </c>
      <c r="Z130" s="7">
        <v>44895</v>
      </c>
      <c r="AA130" s="6" t="s">
        <v>6271</v>
      </c>
      <c r="AB130" s="6" t="s">
        <v>6272</v>
      </c>
      <c r="AC130" s="6" t="s">
        <v>6302</v>
      </c>
    </row>
    <row r="131" spans="2:29" x14ac:dyDescent="0.2">
      <c r="B131" s="33" t="s">
        <v>6411</v>
      </c>
      <c r="C131" s="33">
        <v>717150007</v>
      </c>
      <c r="D131" s="6">
        <v>1132562</v>
      </c>
      <c r="E131" s="33">
        <v>13</v>
      </c>
      <c r="F131" s="6" t="str">
        <f>VLOOKUP(C131,'AUD NOV'!B:T,2,0)</f>
        <v>Corporación de Derecho Privado.</v>
      </c>
      <c r="G131" s="6" t="str">
        <f>VLOOKUP(C131,'AUD NOV'!B:T,3,0)</f>
        <v xml:space="preserve">Otorgada por Decreto Supremo Nº 972, de fecha 25 de julio de  1990, del Ministerio de Justicia, publicado en el Diario Oficial el día 13 de agosto de 1990. </v>
      </c>
      <c r="H131" s="6" t="str">
        <f>VLOOKUP(C131,'AUD NOV'!B:T,4,0)</f>
        <v xml:space="preserve">Certificado de vigencia, folio Nº 500458491550, de fecha 11 de julio de 2022, del Servicio de Registro Civil e Identificación
</v>
      </c>
      <c r="I131" s="6" t="str">
        <f>VLOOKUP(C131,'AUD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1" s="6" t="str">
        <f>VLOOKUP(C131,'AUD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1" s="6" t="str">
        <f>VLOOKUP(C131,'AUD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1" s="6" t="str">
        <f>VLOOKUP(C131,'AUD NOV'!B:T,8,0)</f>
        <v>31 de marzo de 2022 a 31 de marzo de 2025</v>
      </c>
      <c r="M131" s="6" t="str">
        <f>VLOOKUP(C131,'AUD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31" s="6" t="str">
        <f>VLOOKUP(C131,'AUD NOV'!B:T,10,0)</f>
        <v xml:space="preserve">Carlos Justiniano Nº 1123, comuna de Providencia, Región Metropolitana.
</v>
      </c>
      <c r="O131" s="6" t="str">
        <f>VLOOKUP(C131,'AUD NOV'!B:T,11,0)</f>
        <v>XIII</v>
      </c>
      <c r="P131" s="6" t="str">
        <f>VLOOKUP(C131,'AUD NOV'!B:T,12,0)</f>
        <v>Providencia</v>
      </c>
      <c r="Q131" s="6" t="str">
        <f>VLOOKUP(C131,'AUD NOV'!B:T,13,0)</f>
        <v>Fono 223393900- 223393901</v>
      </c>
      <c r="R131" s="6">
        <f>VLOOKUP(C131,'AUD NOV'!B:T,14,0)</f>
        <v>0</v>
      </c>
      <c r="S131" s="6">
        <f>VLOOKUP(C131,'AUD NOV'!B:T,15,0)</f>
        <v>0</v>
      </c>
      <c r="T131" s="6" t="str">
        <f>VLOOKUP(C131,'AUD NOV'!B:T,16,0)</f>
        <v>93401: Institución de Asistencia Social</v>
      </c>
      <c r="U131" s="6" t="str">
        <f>VLOOKUP(C131,'AUD NOV'!B:T,17,0)</f>
        <v>Se acompaña certificado financiero de la Institución correspondientes al año 2021, en proceso de ser aprobado por el Sub Departamento de Supervisión Financiera Nacional</v>
      </c>
      <c r="V131" s="7">
        <f>VLOOKUP(C131,'AUD NOV'!B:T,18,0)</f>
        <v>37970</v>
      </c>
      <c r="W131" s="8">
        <f>VLOOKUP(C131,'AUD NOV'!B:T,19,0)</f>
        <v>6570</v>
      </c>
      <c r="X131" s="9">
        <v>22802102</v>
      </c>
      <c r="Y131" s="9">
        <v>214865069</v>
      </c>
      <c r="Z131" s="7">
        <v>44895</v>
      </c>
      <c r="AA131" s="6" t="s">
        <v>6271</v>
      </c>
      <c r="AB131" s="6" t="s">
        <v>6272</v>
      </c>
      <c r="AC131" s="6" t="s">
        <v>6293</v>
      </c>
    </row>
    <row r="132" spans="2:29" x14ac:dyDescent="0.2">
      <c r="B132" s="33" t="s">
        <v>6411</v>
      </c>
      <c r="C132" s="33">
        <v>717150007</v>
      </c>
      <c r="D132" s="6">
        <v>1132588</v>
      </c>
      <c r="E132" s="33">
        <v>13</v>
      </c>
      <c r="F132" s="6" t="str">
        <f>VLOOKUP(C132,'AUD NOV'!B:T,2,0)</f>
        <v>Corporación de Derecho Privado.</v>
      </c>
      <c r="G132" s="6" t="str">
        <f>VLOOKUP(C132,'AUD NOV'!B:T,3,0)</f>
        <v xml:space="preserve">Otorgada por Decreto Supremo Nº 972, de fecha 25 de julio de  1990, del Ministerio de Justicia, publicado en el Diario Oficial el día 13 de agosto de 1990. </v>
      </c>
      <c r="H132" s="6" t="str">
        <f>VLOOKUP(C132,'AUD NOV'!B:T,4,0)</f>
        <v xml:space="preserve">Certificado de vigencia, folio Nº 500458491550, de fecha 11 de julio de 2022, del Servicio de Registro Civil e Identificación
</v>
      </c>
      <c r="I132" s="6" t="str">
        <f>VLOOKUP(C132,'AUD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2" s="6" t="str">
        <f>VLOOKUP(C132,'AUD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2" s="6" t="str">
        <f>VLOOKUP(C132,'AUD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2" s="6" t="str">
        <f>VLOOKUP(C132,'AUD NOV'!B:T,8,0)</f>
        <v>31 de marzo de 2022 a 31 de marzo de 2025</v>
      </c>
      <c r="M132" s="6" t="str">
        <f>VLOOKUP(C132,'AUD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32" s="6" t="str">
        <f>VLOOKUP(C132,'AUD NOV'!B:T,10,0)</f>
        <v xml:space="preserve">Carlos Justiniano Nº 1123, comuna de Providencia, Región Metropolitana.
</v>
      </c>
      <c r="O132" s="6" t="str">
        <f>VLOOKUP(C132,'AUD NOV'!B:T,11,0)</f>
        <v>XIII</v>
      </c>
      <c r="P132" s="6" t="str">
        <f>VLOOKUP(C132,'AUD NOV'!B:T,12,0)</f>
        <v>Providencia</v>
      </c>
      <c r="Q132" s="6" t="str">
        <f>VLOOKUP(C132,'AUD NOV'!B:T,13,0)</f>
        <v>Fono 223393900- 223393901</v>
      </c>
      <c r="R132" s="6">
        <f>VLOOKUP(C132,'AUD NOV'!B:T,14,0)</f>
        <v>0</v>
      </c>
      <c r="S132" s="6">
        <f>VLOOKUP(C132,'AUD NOV'!B:T,15,0)</f>
        <v>0</v>
      </c>
      <c r="T132" s="6" t="str">
        <f>VLOOKUP(C132,'AUD NOV'!B:T,16,0)</f>
        <v>93401: Institución de Asistencia Social</v>
      </c>
      <c r="U132" s="6" t="str">
        <f>VLOOKUP(C132,'AUD NOV'!B:T,17,0)</f>
        <v>Se acompaña certificado financiero de la Institución correspondientes al año 2021, en proceso de ser aprobado por el Sub Departamento de Supervisión Financiera Nacional</v>
      </c>
      <c r="V132" s="7">
        <f>VLOOKUP(C132,'AUD NOV'!B:T,18,0)</f>
        <v>37970</v>
      </c>
      <c r="W132" s="8">
        <f>VLOOKUP(C132,'AUD NOV'!B:T,19,0)</f>
        <v>6570</v>
      </c>
      <c r="X132" s="9">
        <v>6644484</v>
      </c>
      <c r="Y132" s="9">
        <v>61129251</v>
      </c>
      <c r="Z132" s="7">
        <v>44895</v>
      </c>
      <c r="AA132" s="6" t="s">
        <v>6271</v>
      </c>
      <c r="AB132" s="6" t="s">
        <v>6272</v>
      </c>
      <c r="AC132" s="6" t="s">
        <v>6293</v>
      </c>
    </row>
    <row r="133" spans="2:29" x14ac:dyDescent="0.2">
      <c r="B133" s="33" t="s">
        <v>8057</v>
      </c>
      <c r="C133" s="33">
        <v>717150007</v>
      </c>
      <c r="D133" s="6">
        <v>1010285</v>
      </c>
      <c r="E133" s="33">
        <v>1</v>
      </c>
      <c r="F133" s="6" t="str">
        <f>VLOOKUP(C133,'AUD NOV'!B:T,2,0)</f>
        <v>Corporación de Derecho Privado.</v>
      </c>
      <c r="G133" s="6" t="str">
        <f>VLOOKUP(C133,'AUD NOV'!B:T,3,0)</f>
        <v xml:space="preserve">Otorgada por Decreto Supremo Nº 972, de fecha 25 de julio de  1990, del Ministerio de Justicia, publicado en el Diario Oficial el día 13 de agosto de 1990. </v>
      </c>
      <c r="H133" s="6" t="str">
        <f>VLOOKUP(C133,'AUD NOV'!B:T,4,0)</f>
        <v xml:space="preserve">Certificado de vigencia, folio Nº 500458491550, de fecha 11 de julio de 2022, del Servicio de Registro Civil e Identificación
</v>
      </c>
      <c r="I133" s="6" t="str">
        <f>VLOOKUP(C133,'AUD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3" s="6" t="str">
        <f>VLOOKUP(C133,'AUD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3" s="6" t="str">
        <f>VLOOKUP(C133,'AUD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3" s="6" t="str">
        <f>VLOOKUP(C133,'AUD NOV'!B:T,8,0)</f>
        <v>31 de marzo de 2022 a 31 de marzo de 2025</v>
      </c>
      <c r="M133" s="6" t="str">
        <f>VLOOKUP(C133,'AUD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33" s="6" t="str">
        <f>VLOOKUP(C133,'AUD NOV'!B:T,10,0)</f>
        <v xml:space="preserve">Carlos Justiniano Nº 1123, comuna de Providencia, Región Metropolitana.
</v>
      </c>
      <c r="O133" s="6" t="str">
        <f>VLOOKUP(C133,'AUD NOV'!B:T,11,0)</f>
        <v>XIII</v>
      </c>
      <c r="P133" s="6" t="str">
        <f>VLOOKUP(C133,'AUD NOV'!B:T,12,0)</f>
        <v>Providencia</v>
      </c>
      <c r="Q133" s="6" t="str">
        <f>VLOOKUP(C133,'AUD NOV'!B:T,13,0)</f>
        <v>Fono 223393900- 223393901</v>
      </c>
      <c r="R133" s="6">
        <f>VLOOKUP(C133,'AUD NOV'!B:T,14,0)</f>
        <v>0</v>
      </c>
      <c r="S133" s="6">
        <f>VLOOKUP(C133,'AUD NOV'!B:T,15,0)</f>
        <v>0</v>
      </c>
      <c r="T133" s="6" t="str">
        <f>VLOOKUP(C133,'AUD NOV'!B:T,16,0)</f>
        <v>93401: Institución de Asistencia Social</v>
      </c>
      <c r="U133" s="6" t="str">
        <f>VLOOKUP(C133,'AUD NOV'!B:T,17,0)</f>
        <v>Se acompaña certificado financiero de la Institución correspondientes al año 2021, en proceso de ser aprobado por el Sub Departamento de Supervisión Financiera Nacional</v>
      </c>
      <c r="V133" s="7">
        <f>VLOOKUP(C133,'AUD NOV'!B:T,18,0)</f>
        <v>37970</v>
      </c>
      <c r="W133" s="8">
        <f>VLOOKUP(C133,'AUD NOV'!B:T,19,0)</f>
        <v>6570</v>
      </c>
      <c r="X133" s="9">
        <v>6396544</v>
      </c>
      <c r="Y133" s="9">
        <v>39519012</v>
      </c>
      <c r="Z133" s="7">
        <v>44895</v>
      </c>
      <c r="AA133" s="6" t="s">
        <v>6271</v>
      </c>
      <c r="AB133" s="6" t="s">
        <v>6272</v>
      </c>
      <c r="AC133" s="6" t="s">
        <v>169</v>
      </c>
    </row>
    <row r="134" spans="2:29" x14ac:dyDescent="0.2">
      <c r="B134" s="33" t="s">
        <v>8057</v>
      </c>
      <c r="C134" s="33">
        <v>717150007</v>
      </c>
      <c r="D134" s="6">
        <v>1060310</v>
      </c>
      <c r="E134" s="33">
        <v>6</v>
      </c>
      <c r="F134" s="6" t="str">
        <f>VLOOKUP(C134,'AUD NOV'!B:T,2,0)</f>
        <v>Corporación de Derecho Privado.</v>
      </c>
      <c r="G134" s="6" t="str">
        <f>VLOOKUP(C134,'AUD NOV'!B:T,3,0)</f>
        <v xml:space="preserve">Otorgada por Decreto Supremo Nº 972, de fecha 25 de julio de  1990, del Ministerio de Justicia, publicado en el Diario Oficial el día 13 de agosto de 1990. </v>
      </c>
      <c r="H134" s="6" t="str">
        <f>VLOOKUP(C134,'AUD NOV'!B:T,4,0)</f>
        <v xml:space="preserve">Certificado de vigencia, folio Nº 500458491550, de fecha 11 de julio de 2022, del Servicio de Registro Civil e Identificación
</v>
      </c>
      <c r="I134" s="6" t="str">
        <f>VLOOKUP(C134,'AUD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4" s="6" t="str">
        <f>VLOOKUP(C134,'AUD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4" s="6" t="str">
        <f>VLOOKUP(C134,'AUD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4" s="6" t="str">
        <f>VLOOKUP(C134,'AUD NOV'!B:T,8,0)</f>
        <v>31 de marzo de 2022 a 31 de marzo de 2025</v>
      </c>
      <c r="M134" s="6" t="str">
        <f>VLOOKUP(C134,'AUD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34" s="6" t="str">
        <f>VLOOKUP(C134,'AUD NOV'!B:T,10,0)</f>
        <v xml:space="preserve">Carlos Justiniano Nº 1123, comuna de Providencia, Región Metropolitana.
</v>
      </c>
      <c r="O134" s="6" t="str">
        <f>VLOOKUP(C134,'AUD NOV'!B:T,11,0)</f>
        <v>XIII</v>
      </c>
      <c r="P134" s="6" t="str">
        <f>VLOOKUP(C134,'AUD NOV'!B:T,12,0)</f>
        <v>Providencia</v>
      </c>
      <c r="Q134" s="6" t="str">
        <f>VLOOKUP(C134,'AUD NOV'!B:T,13,0)</f>
        <v>Fono 223393900- 223393901</v>
      </c>
      <c r="R134" s="6">
        <f>VLOOKUP(C134,'AUD NOV'!B:T,14,0)</f>
        <v>0</v>
      </c>
      <c r="S134" s="6">
        <f>VLOOKUP(C134,'AUD NOV'!B:T,15,0)</f>
        <v>0</v>
      </c>
      <c r="T134" s="6" t="str">
        <f>VLOOKUP(C134,'AUD NOV'!B:T,16,0)</f>
        <v>93401: Institución de Asistencia Social</v>
      </c>
      <c r="U134" s="6" t="str">
        <f>VLOOKUP(C134,'AUD NOV'!B:T,17,0)</f>
        <v>Se acompaña certificado financiero de la Institución correspondientes al año 2021, en proceso de ser aprobado por el Sub Departamento de Supervisión Financiera Nacional</v>
      </c>
      <c r="V134" s="7">
        <f>VLOOKUP(C134,'AUD NOV'!B:T,18,0)</f>
        <v>37970</v>
      </c>
      <c r="W134" s="8">
        <f>VLOOKUP(C134,'AUD NOV'!B:T,19,0)</f>
        <v>6570</v>
      </c>
      <c r="X134" s="9"/>
      <c r="Y134" s="9">
        <v>4577311</v>
      </c>
      <c r="Z134" s="7">
        <v>44895</v>
      </c>
      <c r="AA134" s="6" t="s">
        <v>6271</v>
      </c>
      <c r="AB134" s="6" t="s">
        <v>6272</v>
      </c>
      <c r="AC134" s="6" t="s">
        <v>6283</v>
      </c>
    </row>
    <row r="135" spans="2:29" x14ac:dyDescent="0.2">
      <c r="B135" s="33" t="s">
        <v>8057</v>
      </c>
      <c r="C135" s="33">
        <v>717150007</v>
      </c>
      <c r="D135" s="6">
        <v>1060424</v>
      </c>
      <c r="E135" s="33">
        <v>6</v>
      </c>
      <c r="F135" s="6" t="str">
        <f>VLOOKUP(C135,'AUD NOV'!B:T,2,0)</f>
        <v>Corporación de Derecho Privado.</v>
      </c>
      <c r="G135" s="6" t="str">
        <f>VLOOKUP(C135,'AUD NOV'!B:T,3,0)</f>
        <v xml:space="preserve">Otorgada por Decreto Supremo Nº 972, de fecha 25 de julio de  1990, del Ministerio de Justicia, publicado en el Diario Oficial el día 13 de agosto de 1990. </v>
      </c>
      <c r="H135" s="6" t="str">
        <f>VLOOKUP(C135,'AUD NOV'!B:T,4,0)</f>
        <v xml:space="preserve">Certificado de vigencia, folio Nº 500458491550, de fecha 11 de julio de 2022, del Servicio de Registro Civil e Identificación
</v>
      </c>
      <c r="I135" s="6" t="str">
        <f>VLOOKUP(C135,'AUD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5" s="6" t="str">
        <f>VLOOKUP(C135,'AUD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5" s="6" t="str">
        <f>VLOOKUP(C135,'AUD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5" s="6" t="str">
        <f>VLOOKUP(C135,'AUD NOV'!B:T,8,0)</f>
        <v>31 de marzo de 2022 a 31 de marzo de 2025</v>
      </c>
      <c r="M135" s="6" t="str">
        <f>VLOOKUP(C135,'AUD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35" s="6" t="str">
        <f>VLOOKUP(C135,'AUD NOV'!B:T,10,0)</f>
        <v xml:space="preserve">Carlos Justiniano Nº 1123, comuna de Providencia, Región Metropolitana.
</v>
      </c>
      <c r="O135" s="6" t="str">
        <f>VLOOKUP(C135,'AUD NOV'!B:T,11,0)</f>
        <v>XIII</v>
      </c>
      <c r="P135" s="6" t="str">
        <f>VLOOKUP(C135,'AUD NOV'!B:T,12,0)</f>
        <v>Providencia</v>
      </c>
      <c r="Q135" s="6" t="str">
        <f>VLOOKUP(C135,'AUD NOV'!B:T,13,0)</f>
        <v>Fono 223393900- 223393901</v>
      </c>
      <c r="R135" s="6">
        <f>VLOOKUP(C135,'AUD NOV'!B:T,14,0)</f>
        <v>0</v>
      </c>
      <c r="S135" s="6">
        <f>VLOOKUP(C135,'AUD NOV'!B:T,15,0)</f>
        <v>0</v>
      </c>
      <c r="T135" s="6" t="str">
        <f>VLOOKUP(C135,'AUD NOV'!B:T,16,0)</f>
        <v>93401: Institución de Asistencia Social</v>
      </c>
      <c r="U135" s="6" t="str">
        <f>VLOOKUP(C135,'AUD NOV'!B:T,17,0)</f>
        <v>Se acompaña certificado financiero de la Institución correspondientes al año 2021, en proceso de ser aprobado por el Sub Departamento de Supervisión Financiera Nacional</v>
      </c>
      <c r="V135" s="7">
        <f>VLOOKUP(C135,'AUD NOV'!B:T,18,0)</f>
        <v>37970</v>
      </c>
      <c r="W135" s="8">
        <f>VLOOKUP(C135,'AUD NOV'!B:T,19,0)</f>
        <v>6570</v>
      </c>
      <c r="X135" s="9">
        <v>30890922</v>
      </c>
      <c r="Y135" s="9">
        <v>162339665</v>
      </c>
      <c r="Z135" s="7">
        <v>44895</v>
      </c>
      <c r="AA135" s="6" t="s">
        <v>6271</v>
      </c>
      <c r="AB135" s="6" t="s">
        <v>6272</v>
      </c>
      <c r="AC135" s="6" t="s">
        <v>6283</v>
      </c>
    </row>
    <row r="136" spans="2:29" x14ac:dyDescent="0.2">
      <c r="B136" s="33" t="s">
        <v>8057</v>
      </c>
      <c r="C136" s="33">
        <v>717150007</v>
      </c>
      <c r="D136" s="6">
        <v>1060425</v>
      </c>
      <c r="E136" s="33">
        <v>6</v>
      </c>
      <c r="F136" s="6" t="str">
        <f>VLOOKUP(C136,'AUD NOV'!B:T,2,0)</f>
        <v>Corporación de Derecho Privado.</v>
      </c>
      <c r="G136" s="6" t="str">
        <f>VLOOKUP(C136,'AUD NOV'!B:T,3,0)</f>
        <v xml:space="preserve">Otorgada por Decreto Supremo Nº 972, de fecha 25 de julio de  1990, del Ministerio de Justicia, publicado en el Diario Oficial el día 13 de agosto de 1990. </v>
      </c>
      <c r="H136" s="6" t="str">
        <f>VLOOKUP(C136,'AUD NOV'!B:T,4,0)</f>
        <v xml:space="preserve">Certificado de vigencia, folio Nº 500458491550, de fecha 11 de julio de 2022, del Servicio de Registro Civil e Identificación
</v>
      </c>
      <c r="I136" s="6" t="str">
        <f>VLOOKUP(C136,'AUD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6" s="6" t="str">
        <f>VLOOKUP(C136,'AUD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6" s="6" t="str">
        <f>VLOOKUP(C136,'AUD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6" s="6" t="str">
        <f>VLOOKUP(C136,'AUD NOV'!B:T,8,0)</f>
        <v>31 de marzo de 2022 a 31 de marzo de 2025</v>
      </c>
      <c r="M136" s="6" t="str">
        <f>VLOOKUP(C136,'AUD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36" s="6" t="str">
        <f>VLOOKUP(C136,'AUD NOV'!B:T,10,0)</f>
        <v xml:space="preserve">Carlos Justiniano Nº 1123, comuna de Providencia, Región Metropolitana.
</v>
      </c>
      <c r="O136" s="6" t="str">
        <f>VLOOKUP(C136,'AUD NOV'!B:T,11,0)</f>
        <v>XIII</v>
      </c>
      <c r="P136" s="6" t="str">
        <f>VLOOKUP(C136,'AUD NOV'!B:T,12,0)</f>
        <v>Providencia</v>
      </c>
      <c r="Q136" s="6" t="str">
        <f>VLOOKUP(C136,'AUD NOV'!B:T,13,0)</f>
        <v>Fono 223393900- 223393901</v>
      </c>
      <c r="R136" s="6">
        <f>VLOOKUP(C136,'AUD NOV'!B:T,14,0)</f>
        <v>0</v>
      </c>
      <c r="S136" s="6">
        <f>VLOOKUP(C136,'AUD NOV'!B:T,15,0)</f>
        <v>0</v>
      </c>
      <c r="T136" s="6" t="str">
        <f>VLOOKUP(C136,'AUD NOV'!B:T,16,0)</f>
        <v>93401: Institución de Asistencia Social</v>
      </c>
      <c r="U136" s="6" t="str">
        <f>VLOOKUP(C136,'AUD NOV'!B:T,17,0)</f>
        <v>Se acompaña certificado financiero de la Institución correspondientes al año 2021, en proceso de ser aprobado por el Sub Departamento de Supervisión Financiera Nacional</v>
      </c>
      <c r="V136" s="7">
        <f>VLOOKUP(C136,'AUD NOV'!B:T,18,0)</f>
        <v>37970</v>
      </c>
      <c r="W136" s="8">
        <f>VLOOKUP(C136,'AUD NOV'!B:T,19,0)</f>
        <v>6570</v>
      </c>
      <c r="X136" s="9">
        <v>3396131</v>
      </c>
      <c r="Y136" s="9">
        <v>19973594</v>
      </c>
      <c r="Z136" s="7">
        <v>44895</v>
      </c>
      <c r="AA136" s="6" t="s">
        <v>6271</v>
      </c>
      <c r="AB136" s="6" t="s">
        <v>6272</v>
      </c>
      <c r="AC136" s="6" t="s">
        <v>6283</v>
      </c>
    </row>
    <row r="137" spans="2:29" x14ac:dyDescent="0.2">
      <c r="B137" s="33" t="s">
        <v>8057</v>
      </c>
      <c r="C137" s="33">
        <v>717150007</v>
      </c>
      <c r="D137" s="6">
        <v>1060426</v>
      </c>
      <c r="E137" s="33">
        <v>6</v>
      </c>
      <c r="F137" s="6" t="str">
        <f>VLOOKUP(C137,'AUD NOV'!B:T,2,0)</f>
        <v>Corporación de Derecho Privado.</v>
      </c>
      <c r="G137" s="6" t="str">
        <f>VLOOKUP(C137,'AUD NOV'!B:T,3,0)</f>
        <v xml:space="preserve">Otorgada por Decreto Supremo Nº 972, de fecha 25 de julio de  1990, del Ministerio de Justicia, publicado en el Diario Oficial el día 13 de agosto de 1990. </v>
      </c>
      <c r="H137" s="6" t="str">
        <f>VLOOKUP(C137,'AUD NOV'!B:T,4,0)</f>
        <v xml:space="preserve">Certificado de vigencia, folio Nº 500458491550, de fecha 11 de julio de 2022, del Servicio de Registro Civil e Identificación
</v>
      </c>
      <c r="I137" s="6" t="str">
        <f>VLOOKUP(C137,'AUD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7" s="6" t="str">
        <f>VLOOKUP(C137,'AUD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7" s="6" t="str">
        <f>VLOOKUP(C137,'AUD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7" s="6" t="str">
        <f>VLOOKUP(C137,'AUD NOV'!B:T,8,0)</f>
        <v>31 de marzo de 2022 a 31 de marzo de 2025</v>
      </c>
      <c r="M137" s="6" t="str">
        <f>VLOOKUP(C137,'AUD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37" s="6" t="str">
        <f>VLOOKUP(C137,'AUD NOV'!B:T,10,0)</f>
        <v xml:space="preserve">Carlos Justiniano Nº 1123, comuna de Providencia, Región Metropolitana.
</v>
      </c>
      <c r="O137" s="6" t="str">
        <f>VLOOKUP(C137,'AUD NOV'!B:T,11,0)</f>
        <v>XIII</v>
      </c>
      <c r="P137" s="6" t="str">
        <f>VLOOKUP(C137,'AUD NOV'!B:T,12,0)</f>
        <v>Providencia</v>
      </c>
      <c r="Q137" s="6" t="str">
        <f>VLOOKUP(C137,'AUD NOV'!B:T,13,0)</f>
        <v>Fono 223393900- 223393901</v>
      </c>
      <c r="R137" s="6">
        <f>VLOOKUP(C137,'AUD NOV'!B:T,14,0)</f>
        <v>0</v>
      </c>
      <c r="S137" s="6">
        <f>VLOOKUP(C137,'AUD NOV'!B:T,15,0)</f>
        <v>0</v>
      </c>
      <c r="T137" s="6" t="str">
        <f>VLOOKUP(C137,'AUD NOV'!B:T,16,0)</f>
        <v>93401: Institución de Asistencia Social</v>
      </c>
      <c r="U137" s="6" t="str">
        <f>VLOOKUP(C137,'AUD NOV'!B:T,17,0)</f>
        <v>Se acompaña certificado financiero de la Institución correspondientes al año 2021, en proceso de ser aprobado por el Sub Departamento de Supervisión Financiera Nacional</v>
      </c>
      <c r="V137" s="7">
        <f>VLOOKUP(C137,'AUD NOV'!B:T,18,0)</f>
        <v>37970</v>
      </c>
      <c r="W137" s="8">
        <f>VLOOKUP(C137,'AUD NOV'!B:T,19,0)</f>
        <v>6570</v>
      </c>
      <c r="X137" s="9">
        <v>2845920</v>
      </c>
      <c r="Y137" s="9">
        <v>10863160</v>
      </c>
      <c r="Z137" s="7">
        <v>44895</v>
      </c>
      <c r="AA137" s="6" t="s">
        <v>6271</v>
      </c>
      <c r="AB137" s="6" t="s">
        <v>6272</v>
      </c>
      <c r="AC137" s="6" t="s">
        <v>6283</v>
      </c>
    </row>
    <row r="138" spans="2:29" x14ac:dyDescent="0.2">
      <c r="B138" s="33" t="s">
        <v>8057</v>
      </c>
      <c r="C138" s="33">
        <v>717150007</v>
      </c>
      <c r="D138" s="6">
        <v>1060430</v>
      </c>
      <c r="E138" s="33">
        <v>6</v>
      </c>
      <c r="F138" s="6" t="str">
        <f>VLOOKUP(C138,'AUD NOV'!B:T,2,0)</f>
        <v>Corporación de Derecho Privado.</v>
      </c>
      <c r="G138" s="6" t="str">
        <f>VLOOKUP(C138,'AUD NOV'!B:T,3,0)</f>
        <v xml:space="preserve">Otorgada por Decreto Supremo Nº 972, de fecha 25 de julio de  1990, del Ministerio de Justicia, publicado en el Diario Oficial el día 13 de agosto de 1990. </v>
      </c>
      <c r="H138" s="6" t="str">
        <f>VLOOKUP(C138,'AUD NOV'!B:T,4,0)</f>
        <v xml:space="preserve">Certificado de vigencia, folio Nº 500458491550, de fecha 11 de julio de 2022, del Servicio de Registro Civil e Identificación
</v>
      </c>
      <c r="I138" s="6" t="str">
        <f>VLOOKUP(C138,'AUD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8" s="6" t="str">
        <f>VLOOKUP(C138,'AUD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8" s="6" t="str">
        <f>VLOOKUP(C138,'AUD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8" s="6" t="str">
        <f>VLOOKUP(C138,'AUD NOV'!B:T,8,0)</f>
        <v>31 de marzo de 2022 a 31 de marzo de 2025</v>
      </c>
      <c r="M138" s="6" t="str">
        <f>VLOOKUP(C138,'AUD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38" s="6" t="str">
        <f>VLOOKUP(C138,'AUD NOV'!B:T,10,0)</f>
        <v xml:space="preserve">Carlos Justiniano Nº 1123, comuna de Providencia, Región Metropolitana.
</v>
      </c>
      <c r="O138" s="6" t="str">
        <f>VLOOKUP(C138,'AUD NOV'!B:T,11,0)</f>
        <v>XIII</v>
      </c>
      <c r="P138" s="6" t="str">
        <f>VLOOKUP(C138,'AUD NOV'!B:T,12,0)</f>
        <v>Providencia</v>
      </c>
      <c r="Q138" s="6" t="str">
        <f>VLOOKUP(C138,'AUD NOV'!B:T,13,0)</f>
        <v>Fono 223393900- 223393901</v>
      </c>
      <c r="R138" s="6">
        <f>VLOOKUP(C138,'AUD NOV'!B:T,14,0)</f>
        <v>0</v>
      </c>
      <c r="S138" s="6">
        <f>VLOOKUP(C138,'AUD NOV'!B:T,15,0)</f>
        <v>0</v>
      </c>
      <c r="T138" s="6" t="str">
        <f>VLOOKUP(C138,'AUD NOV'!B:T,16,0)</f>
        <v>93401: Institución de Asistencia Social</v>
      </c>
      <c r="U138" s="6" t="str">
        <f>VLOOKUP(C138,'AUD NOV'!B:T,17,0)</f>
        <v>Se acompaña certificado financiero de la Institución correspondientes al año 2021, en proceso de ser aprobado por el Sub Departamento de Supervisión Financiera Nacional</v>
      </c>
      <c r="V138" s="7">
        <f>VLOOKUP(C138,'AUD NOV'!B:T,18,0)</f>
        <v>37970</v>
      </c>
      <c r="W138" s="8">
        <f>VLOOKUP(C138,'AUD NOV'!B:T,19,0)</f>
        <v>6570</v>
      </c>
      <c r="X138" s="9">
        <v>2065664</v>
      </c>
      <c r="Y138" s="9">
        <v>22722300</v>
      </c>
      <c r="Z138" s="7">
        <v>44895</v>
      </c>
      <c r="AA138" s="6" t="s">
        <v>6271</v>
      </c>
      <c r="AB138" s="6" t="s">
        <v>6272</v>
      </c>
      <c r="AC138" s="6" t="s">
        <v>6283</v>
      </c>
    </row>
    <row r="139" spans="2:29" x14ac:dyDescent="0.2">
      <c r="B139" s="33" t="s">
        <v>8057</v>
      </c>
      <c r="C139" s="33">
        <v>717150007</v>
      </c>
      <c r="D139" s="6">
        <v>1060431</v>
      </c>
      <c r="E139" s="33">
        <v>6</v>
      </c>
      <c r="F139" s="6" t="str">
        <f>VLOOKUP(C139,'AUD NOV'!B:T,2,0)</f>
        <v>Corporación de Derecho Privado.</v>
      </c>
      <c r="G139" s="6" t="str">
        <f>VLOOKUP(C139,'AUD NOV'!B:T,3,0)</f>
        <v xml:space="preserve">Otorgada por Decreto Supremo Nº 972, de fecha 25 de julio de  1990, del Ministerio de Justicia, publicado en el Diario Oficial el día 13 de agosto de 1990. </v>
      </c>
      <c r="H139" s="6" t="str">
        <f>VLOOKUP(C139,'AUD NOV'!B:T,4,0)</f>
        <v xml:space="preserve">Certificado de vigencia, folio Nº 500458491550, de fecha 11 de julio de 2022, del Servicio de Registro Civil e Identificación
</v>
      </c>
      <c r="I139" s="6" t="str">
        <f>VLOOKUP(C139,'AUD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9" s="6" t="str">
        <f>VLOOKUP(C139,'AUD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9" s="6" t="str">
        <f>VLOOKUP(C139,'AUD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9" s="6" t="str">
        <f>VLOOKUP(C139,'AUD NOV'!B:T,8,0)</f>
        <v>31 de marzo de 2022 a 31 de marzo de 2025</v>
      </c>
      <c r="M139" s="6" t="str">
        <f>VLOOKUP(C139,'AUD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39" s="6" t="str">
        <f>VLOOKUP(C139,'AUD NOV'!B:T,10,0)</f>
        <v xml:space="preserve">Carlos Justiniano Nº 1123, comuna de Providencia, Región Metropolitana.
</v>
      </c>
      <c r="O139" s="6" t="str">
        <f>VLOOKUP(C139,'AUD NOV'!B:T,11,0)</f>
        <v>XIII</v>
      </c>
      <c r="P139" s="6" t="str">
        <f>VLOOKUP(C139,'AUD NOV'!B:T,12,0)</f>
        <v>Providencia</v>
      </c>
      <c r="Q139" s="6" t="str">
        <f>VLOOKUP(C139,'AUD NOV'!B:T,13,0)</f>
        <v>Fono 223393900- 223393901</v>
      </c>
      <c r="R139" s="6">
        <f>VLOOKUP(C139,'AUD NOV'!B:T,14,0)</f>
        <v>0</v>
      </c>
      <c r="S139" s="6">
        <f>VLOOKUP(C139,'AUD NOV'!B:T,15,0)</f>
        <v>0</v>
      </c>
      <c r="T139" s="6" t="str">
        <f>VLOOKUP(C139,'AUD NOV'!B:T,16,0)</f>
        <v>93401: Institución de Asistencia Social</v>
      </c>
      <c r="U139" s="6" t="str">
        <f>VLOOKUP(C139,'AUD NOV'!B:T,17,0)</f>
        <v>Se acompaña certificado financiero de la Institución correspondientes al año 2021, en proceso de ser aprobado por el Sub Departamento de Supervisión Financiera Nacional</v>
      </c>
      <c r="V139" s="7">
        <f>VLOOKUP(C139,'AUD NOV'!B:T,18,0)</f>
        <v>37970</v>
      </c>
      <c r="W139" s="8">
        <f>VLOOKUP(C139,'AUD NOV'!B:T,19,0)</f>
        <v>6570</v>
      </c>
      <c r="X139" s="9">
        <v>4270420</v>
      </c>
      <c r="Y139" s="9">
        <v>29965628</v>
      </c>
      <c r="Z139" s="7">
        <v>44895</v>
      </c>
      <c r="AA139" s="6" t="s">
        <v>6271</v>
      </c>
      <c r="AB139" s="6" t="s">
        <v>6272</v>
      </c>
      <c r="AC139" s="6" t="s">
        <v>6283</v>
      </c>
    </row>
    <row r="140" spans="2:29" x14ac:dyDescent="0.2">
      <c r="B140" s="33" t="s">
        <v>8057</v>
      </c>
      <c r="C140" s="33">
        <v>717150007</v>
      </c>
      <c r="D140" s="6">
        <v>1060438</v>
      </c>
      <c r="E140" s="33">
        <v>6</v>
      </c>
      <c r="F140" s="6" t="str">
        <f>VLOOKUP(C140,'AUD NOV'!B:T,2,0)</f>
        <v>Corporación de Derecho Privado.</v>
      </c>
      <c r="G140" s="6" t="str">
        <f>VLOOKUP(C140,'AUD NOV'!B:T,3,0)</f>
        <v xml:space="preserve">Otorgada por Decreto Supremo Nº 972, de fecha 25 de julio de  1990, del Ministerio de Justicia, publicado en el Diario Oficial el día 13 de agosto de 1990. </v>
      </c>
      <c r="H140" s="6" t="str">
        <f>VLOOKUP(C140,'AUD NOV'!B:T,4,0)</f>
        <v xml:space="preserve">Certificado de vigencia, folio Nº 500458491550, de fecha 11 de julio de 2022, del Servicio de Registro Civil e Identificación
</v>
      </c>
      <c r="I140" s="6" t="str">
        <f>VLOOKUP(C140,'AUD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40" s="6" t="str">
        <f>VLOOKUP(C140,'AUD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40" s="6" t="str">
        <f>VLOOKUP(C140,'AUD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40" s="6" t="str">
        <f>VLOOKUP(C140,'AUD NOV'!B:T,8,0)</f>
        <v>31 de marzo de 2022 a 31 de marzo de 2025</v>
      </c>
      <c r="M140" s="6" t="str">
        <f>VLOOKUP(C140,'AUD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40" s="6" t="str">
        <f>VLOOKUP(C140,'AUD NOV'!B:T,10,0)</f>
        <v xml:space="preserve">Carlos Justiniano Nº 1123, comuna de Providencia, Región Metropolitana.
</v>
      </c>
      <c r="O140" s="6" t="str">
        <f>VLOOKUP(C140,'AUD NOV'!B:T,11,0)</f>
        <v>XIII</v>
      </c>
      <c r="P140" s="6" t="str">
        <f>VLOOKUP(C140,'AUD NOV'!B:T,12,0)</f>
        <v>Providencia</v>
      </c>
      <c r="Q140" s="6" t="str">
        <f>VLOOKUP(C140,'AUD NOV'!B:T,13,0)</f>
        <v>Fono 223393900- 223393901</v>
      </c>
      <c r="R140" s="6">
        <f>VLOOKUP(C140,'AUD NOV'!B:T,14,0)</f>
        <v>0</v>
      </c>
      <c r="S140" s="6">
        <f>VLOOKUP(C140,'AUD NOV'!B:T,15,0)</f>
        <v>0</v>
      </c>
      <c r="T140" s="6" t="str">
        <f>VLOOKUP(C140,'AUD NOV'!B:T,16,0)</f>
        <v>93401: Institución de Asistencia Social</v>
      </c>
      <c r="U140" s="6" t="str">
        <f>VLOOKUP(C140,'AUD NOV'!B:T,17,0)</f>
        <v>Se acompaña certificado financiero de la Institución correspondientes al año 2021, en proceso de ser aprobado por el Sub Departamento de Supervisión Financiera Nacional</v>
      </c>
      <c r="V140" s="7">
        <f>VLOOKUP(C140,'AUD NOV'!B:T,18,0)</f>
        <v>37970</v>
      </c>
      <c r="W140" s="8">
        <f>VLOOKUP(C140,'AUD NOV'!B:T,19,0)</f>
        <v>6570</v>
      </c>
      <c r="X140" s="9">
        <v>16735488</v>
      </c>
      <c r="Y140" s="9">
        <v>16735488</v>
      </c>
      <c r="Z140" s="7">
        <v>44895</v>
      </c>
      <c r="AA140" s="6" t="s">
        <v>6271</v>
      </c>
      <c r="AB140" s="6" t="s">
        <v>6272</v>
      </c>
      <c r="AC140" s="6" t="s">
        <v>6283</v>
      </c>
    </row>
    <row r="141" spans="2:29" x14ac:dyDescent="0.2">
      <c r="B141" s="33" t="s">
        <v>8057</v>
      </c>
      <c r="C141" s="33">
        <v>717150007</v>
      </c>
      <c r="D141" s="6">
        <v>1060439</v>
      </c>
      <c r="E141" s="33">
        <v>6</v>
      </c>
      <c r="F141" s="6" t="str">
        <f>VLOOKUP(C141,'AUD NOV'!B:T,2,0)</f>
        <v>Corporación de Derecho Privado.</v>
      </c>
      <c r="G141" s="6" t="str">
        <f>VLOOKUP(C141,'AUD NOV'!B:T,3,0)</f>
        <v xml:space="preserve">Otorgada por Decreto Supremo Nº 972, de fecha 25 de julio de  1990, del Ministerio de Justicia, publicado en el Diario Oficial el día 13 de agosto de 1990. </v>
      </c>
      <c r="H141" s="6" t="str">
        <f>VLOOKUP(C141,'AUD NOV'!B:T,4,0)</f>
        <v xml:space="preserve">Certificado de vigencia, folio Nº 500458491550, de fecha 11 de julio de 2022, del Servicio de Registro Civil e Identificación
</v>
      </c>
      <c r="I141" s="6" t="str">
        <f>VLOOKUP(C141,'AUD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41" s="6" t="str">
        <f>VLOOKUP(C141,'AUD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41" s="6" t="str">
        <f>VLOOKUP(C141,'AUD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41" s="6" t="str">
        <f>VLOOKUP(C141,'AUD NOV'!B:T,8,0)</f>
        <v>31 de marzo de 2022 a 31 de marzo de 2025</v>
      </c>
      <c r="M141" s="6" t="str">
        <f>VLOOKUP(C141,'AUD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41" s="6" t="str">
        <f>VLOOKUP(C141,'AUD NOV'!B:T,10,0)</f>
        <v xml:space="preserve">Carlos Justiniano Nº 1123, comuna de Providencia, Región Metropolitana.
</v>
      </c>
      <c r="O141" s="6" t="str">
        <f>VLOOKUP(C141,'AUD NOV'!B:T,11,0)</f>
        <v>XIII</v>
      </c>
      <c r="P141" s="6" t="str">
        <f>VLOOKUP(C141,'AUD NOV'!B:T,12,0)</f>
        <v>Providencia</v>
      </c>
      <c r="Q141" s="6" t="str">
        <f>VLOOKUP(C141,'AUD NOV'!B:T,13,0)</f>
        <v>Fono 223393900- 223393901</v>
      </c>
      <c r="R141" s="6">
        <f>VLOOKUP(C141,'AUD NOV'!B:T,14,0)</f>
        <v>0</v>
      </c>
      <c r="S141" s="6">
        <f>VLOOKUP(C141,'AUD NOV'!B:T,15,0)</f>
        <v>0</v>
      </c>
      <c r="T141" s="6" t="str">
        <f>VLOOKUP(C141,'AUD NOV'!B:T,16,0)</f>
        <v>93401: Institución de Asistencia Social</v>
      </c>
      <c r="U141" s="6" t="str">
        <f>VLOOKUP(C141,'AUD NOV'!B:T,17,0)</f>
        <v>Se acompaña certificado financiero de la Institución correspondientes al año 2021, en proceso de ser aprobado por el Sub Departamento de Supervisión Financiera Nacional</v>
      </c>
      <c r="V141" s="7">
        <f>VLOOKUP(C141,'AUD NOV'!B:T,18,0)</f>
        <v>37970</v>
      </c>
      <c r="W141" s="8">
        <f>VLOOKUP(C141,'AUD NOV'!B:T,19,0)</f>
        <v>6570</v>
      </c>
      <c r="X141" s="9">
        <v>8781696</v>
      </c>
      <c r="Y141" s="9">
        <v>8781696</v>
      </c>
      <c r="Z141" s="7">
        <v>44895</v>
      </c>
      <c r="AA141" s="6" t="s">
        <v>6271</v>
      </c>
      <c r="AB141" s="6" t="s">
        <v>6272</v>
      </c>
      <c r="AC141" s="6" t="s">
        <v>6283</v>
      </c>
    </row>
    <row r="142" spans="2:29" x14ac:dyDescent="0.2">
      <c r="B142" s="33" t="s">
        <v>8057</v>
      </c>
      <c r="C142" s="33">
        <v>717150007</v>
      </c>
      <c r="D142" s="6">
        <v>1070724</v>
      </c>
      <c r="E142" s="33">
        <v>7</v>
      </c>
      <c r="F142" s="6" t="str">
        <f>VLOOKUP(C142,'AUD NOV'!B:T,2,0)</f>
        <v>Corporación de Derecho Privado.</v>
      </c>
      <c r="G142" s="6" t="str">
        <f>VLOOKUP(C142,'AUD NOV'!B:T,3,0)</f>
        <v xml:space="preserve">Otorgada por Decreto Supremo Nº 972, de fecha 25 de julio de  1990, del Ministerio de Justicia, publicado en el Diario Oficial el día 13 de agosto de 1990. </v>
      </c>
      <c r="H142" s="6" t="str">
        <f>VLOOKUP(C142,'AUD NOV'!B:T,4,0)</f>
        <v xml:space="preserve">Certificado de vigencia, folio Nº 500458491550, de fecha 11 de julio de 2022, del Servicio de Registro Civil e Identificación
</v>
      </c>
      <c r="I142" s="6" t="str">
        <f>VLOOKUP(C142,'AUD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42" s="6" t="str">
        <f>VLOOKUP(C142,'AUD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42" s="6" t="str">
        <f>VLOOKUP(C142,'AUD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42" s="6" t="str">
        <f>VLOOKUP(C142,'AUD NOV'!B:T,8,0)</f>
        <v>31 de marzo de 2022 a 31 de marzo de 2025</v>
      </c>
      <c r="M142" s="6" t="str">
        <f>VLOOKUP(C142,'AUD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42" s="6" t="str">
        <f>VLOOKUP(C142,'AUD NOV'!B:T,10,0)</f>
        <v xml:space="preserve">Carlos Justiniano Nº 1123, comuna de Providencia, Región Metropolitana.
</v>
      </c>
      <c r="O142" s="6" t="str">
        <f>VLOOKUP(C142,'AUD NOV'!B:T,11,0)</f>
        <v>XIII</v>
      </c>
      <c r="P142" s="6" t="str">
        <f>VLOOKUP(C142,'AUD NOV'!B:T,12,0)</f>
        <v>Providencia</v>
      </c>
      <c r="Q142" s="6" t="str">
        <f>VLOOKUP(C142,'AUD NOV'!B:T,13,0)</f>
        <v>Fono 223393900- 223393901</v>
      </c>
      <c r="R142" s="6">
        <f>VLOOKUP(C142,'AUD NOV'!B:T,14,0)</f>
        <v>0</v>
      </c>
      <c r="S142" s="6">
        <f>VLOOKUP(C142,'AUD NOV'!B:T,15,0)</f>
        <v>0</v>
      </c>
      <c r="T142" s="6" t="str">
        <f>VLOOKUP(C142,'AUD NOV'!B:T,16,0)</f>
        <v>93401: Institución de Asistencia Social</v>
      </c>
      <c r="U142" s="6" t="str">
        <f>VLOOKUP(C142,'AUD NOV'!B:T,17,0)</f>
        <v>Se acompaña certificado financiero de la Institución correspondientes al año 2021, en proceso de ser aprobado por el Sub Departamento de Supervisión Financiera Nacional</v>
      </c>
      <c r="V142" s="7">
        <f>VLOOKUP(C142,'AUD NOV'!B:T,18,0)</f>
        <v>37970</v>
      </c>
      <c r="W142" s="8">
        <f>VLOOKUP(C142,'AUD NOV'!B:T,19,0)</f>
        <v>6570</v>
      </c>
      <c r="X142" s="9">
        <v>2190219</v>
      </c>
      <c r="Y142" s="9">
        <v>18161590</v>
      </c>
      <c r="Z142" s="7">
        <v>44895</v>
      </c>
      <c r="AA142" s="6" t="s">
        <v>6271</v>
      </c>
      <c r="AB142" s="6" t="s">
        <v>6272</v>
      </c>
      <c r="AC142" s="6" t="s">
        <v>6313</v>
      </c>
    </row>
    <row r="143" spans="2:29" x14ac:dyDescent="0.2">
      <c r="B143" s="33" t="s">
        <v>8057</v>
      </c>
      <c r="C143" s="33">
        <v>717150007</v>
      </c>
      <c r="D143" s="6">
        <v>1070725</v>
      </c>
      <c r="E143" s="33">
        <v>7</v>
      </c>
      <c r="F143" s="6" t="str">
        <f>VLOOKUP(C143,'AUD NOV'!B:T,2,0)</f>
        <v>Corporación de Derecho Privado.</v>
      </c>
      <c r="G143" s="6" t="str">
        <f>VLOOKUP(C143,'AUD NOV'!B:T,3,0)</f>
        <v xml:space="preserve">Otorgada por Decreto Supremo Nº 972, de fecha 25 de julio de  1990, del Ministerio de Justicia, publicado en el Diario Oficial el día 13 de agosto de 1990. </v>
      </c>
      <c r="H143" s="6" t="str">
        <f>VLOOKUP(C143,'AUD NOV'!B:T,4,0)</f>
        <v xml:space="preserve">Certificado de vigencia, folio Nº 500458491550, de fecha 11 de julio de 2022, del Servicio de Registro Civil e Identificación
</v>
      </c>
      <c r="I143" s="6" t="str">
        <f>VLOOKUP(C143,'AUD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43" s="6" t="str">
        <f>VLOOKUP(C143,'AUD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43" s="6" t="str">
        <f>VLOOKUP(C143,'AUD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43" s="6" t="str">
        <f>VLOOKUP(C143,'AUD NOV'!B:T,8,0)</f>
        <v>31 de marzo de 2022 a 31 de marzo de 2025</v>
      </c>
      <c r="M143" s="6" t="str">
        <f>VLOOKUP(C143,'AUD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43" s="6" t="str">
        <f>VLOOKUP(C143,'AUD NOV'!B:T,10,0)</f>
        <v xml:space="preserve">Carlos Justiniano Nº 1123, comuna de Providencia, Región Metropolitana.
</v>
      </c>
      <c r="O143" s="6" t="str">
        <f>VLOOKUP(C143,'AUD NOV'!B:T,11,0)</f>
        <v>XIII</v>
      </c>
      <c r="P143" s="6" t="str">
        <f>VLOOKUP(C143,'AUD NOV'!B:T,12,0)</f>
        <v>Providencia</v>
      </c>
      <c r="Q143" s="6" t="str">
        <f>VLOOKUP(C143,'AUD NOV'!B:T,13,0)</f>
        <v>Fono 223393900- 223393901</v>
      </c>
      <c r="R143" s="6">
        <f>VLOOKUP(C143,'AUD NOV'!B:T,14,0)</f>
        <v>0</v>
      </c>
      <c r="S143" s="6">
        <f>VLOOKUP(C143,'AUD NOV'!B:T,15,0)</f>
        <v>0</v>
      </c>
      <c r="T143" s="6" t="str">
        <f>VLOOKUP(C143,'AUD NOV'!B:T,16,0)</f>
        <v>93401: Institución de Asistencia Social</v>
      </c>
      <c r="U143" s="6" t="str">
        <f>VLOOKUP(C143,'AUD NOV'!B:T,17,0)</f>
        <v>Se acompaña certificado financiero de la Institución correspondientes al año 2021, en proceso de ser aprobado por el Sub Departamento de Supervisión Financiera Nacional</v>
      </c>
      <c r="V143" s="7">
        <f>VLOOKUP(C143,'AUD NOV'!B:T,18,0)</f>
        <v>37970</v>
      </c>
      <c r="W143" s="8">
        <f>VLOOKUP(C143,'AUD NOV'!B:T,19,0)</f>
        <v>6570</v>
      </c>
      <c r="X143" s="9">
        <v>5778573</v>
      </c>
      <c r="Y143" s="9">
        <v>16446707</v>
      </c>
      <c r="Z143" s="7">
        <v>44895</v>
      </c>
      <c r="AA143" s="6" t="s">
        <v>6271</v>
      </c>
      <c r="AB143" s="6" t="s">
        <v>6272</v>
      </c>
      <c r="AC143" s="6" t="s">
        <v>6287</v>
      </c>
    </row>
    <row r="144" spans="2:29" x14ac:dyDescent="0.2">
      <c r="B144" s="33" t="s">
        <v>8057</v>
      </c>
      <c r="C144" s="33">
        <v>717150007</v>
      </c>
      <c r="D144" s="6">
        <v>1070731</v>
      </c>
      <c r="E144" s="33">
        <v>7</v>
      </c>
      <c r="F144" s="6" t="str">
        <f>VLOOKUP(C144,'AUD NOV'!B:T,2,0)</f>
        <v>Corporación de Derecho Privado.</v>
      </c>
      <c r="G144" s="6" t="str">
        <f>VLOOKUP(C144,'AUD NOV'!B:T,3,0)</f>
        <v xml:space="preserve">Otorgada por Decreto Supremo Nº 972, de fecha 25 de julio de  1990, del Ministerio de Justicia, publicado en el Diario Oficial el día 13 de agosto de 1990. </v>
      </c>
      <c r="H144" s="6" t="str">
        <f>VLOOKUP(C144,'AUD NOV'!B:T,4,0)</f>
        <v xml:space="preserve">Certificado de vigencia, folio Nº 500458491550, de fecha 11 de julio de 2022, del Servicio de Registro Civil e Identificación
</v>
      </c>
      <c r="I144" s="6" t="str">
        <f>VLOOKUP(C144,'AUD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44" s="6" t="str">
        <f>VLOOKUP(C144,'AUD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44" s="6" t="str">
        <f>VLOOKUP(C144,'AUD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44" s="6" t="str">
        <f>VLOOKUP(C144,'AUD NOV'!B:T,8,0)</f>
        <v>31 de marzo de 2022 a 31 de marzo de 2025</v>
      </c>
      <c r="M144" s="6" t="str">
        <f>VLOOKUP(C144,'AUD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44" s="6" t="str">
        <f>VLOOKUP(C144,'AUD NOV'!B:T,10,0)</f>
        <v xml:space="preserve">Carlos Justiniano Nº 1123, comuna de Providencia, Región Metropolitana.
</v>
      </c>
      <c r="O144" s="6" t="str">
        <f>VLOOKUP(C144,'AUD NOV'!B:T,11,0)</f>
        <v>XIII</v>
      </c>
      <c r="P144" s="6" t="str">
        <f>VLOOKUP(C144,'AUD NOV'!B:T,12,0)</f>
        <v>Providencia</v>
      </c>
      <c r="Q144" s="6" t="str">
        <f>VLOOKUP(C144,'AUD NOV'!B:T,13,0)</f>
        <v>Fono 223393900- 223393901</v>
      </c>
      <c r="R144" s="6">
        <f>VLOOKUP(C144,'AUD NOV'!B:T,14,0)</f>
        <v>0</v>
      </c>
      <c r="S144" s="6">
        <f>VLOOKUP(C144,'AUD NOV'!B:T,15,0)</f>
        <v>0</v>
      </c>
      <c r="T144" s="6" t="str">
        <f>VLOOKUP(C144,'AUD NOV'!B:T,16,0)</f>
        <v>93401: Institución de Asistencia Social</v>
      </c>
      <c r="U144" s="6" t="str">
        <f>VLOOKUP(C144,'AUD NOV'!B:T,17,0)</f>
        <v>Se acompaña certificado financiero de la Institución correspondientes al año 2021, en proceso de ser aprobado por el Sub Departamento de Supervisión Financiera Nacional</v>
      </c>
      <c r="V144" s="7">
        <f>VLOOKUP(C144,'AUD NOV'!B:T,18,0)</f>
        <v>37970</v>
      </c>
      <c r="W144" s="8">
        <f>VLOOKUP(C144,'AUD NOV'!B:T,19,0)</f>
        <v>6570</v>
      </c>
      <c r="X144" s="9">
        <v>10895808</v>
      </c>
      <c r="Y144" s="9">
        <v>38379264</v>
      </c>
      <c r="Z144" s="7">
        <v>44895</v>
      </c>
      <c r="AA144" s="6" t="s">
        <v>6271</v>
      </c>
      <c r="AB144" s="6" t="s">
        <v>6272</v>
      </c>
      <c r="AC144" s="6" t="s">
        <v>6313</v>
      </c>
    </row>
    <row r="145" spans="2:29" x14ac:dyDescent="0.2">
      <c r="B145" s="33" t="s">
        <v>8057</v>
      </c>
      <c r="C145" s="33">
        <v>717150007</v>
      </c>
      <c r="D145" s="6">
        <v>1110191</v>
      </c>
      <c r="E145" s="33">
        <v>11</v>
      </c>
      <c r="F145" s="6" t="str">
        <f>VLOOKUP(C145,'AUD NOV'!B:T,2,0)</f>
        <v>Corporación de Derecho Privado.</v>
      </c>
      <c r="G145" s="6" t="str">
        <f>VLOOKUP(C145,'AUD NOV'!B:T,3,0)</f>
        <v xml:space="preserve">Otorgada por Decreto Supremo Nº 972, de fecha 25 de julio de  1990, del Ministerio de Justicia, publicado en el Diario Oficial el día 13 de agosto de 1990. </v>
      </c>
      <c r="H145" s="6" t="str">
        <f>VLOOKUP(C145,'AUD NOV'!B:T,4,0)</f>
        <v xml:space="preserve">Certificado de vigencia, folio Nº 500458491550, de fecha 11 de julio de 2022, del Servicio de Registro Civil e Identificación
</v>
      </c>
      <c r="I145" s="6" t="str">
        <f>VLOOKUP(C145,'AUD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45" s="6" t="str">
        <f>VLOOKUP(C145,'AUD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45" s="6" t="str">
        <f>VLOOKUP(C145,'AUD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45" s="6" t="str">
        <f>VLOOKUP(C145,'AUD NOV'!B:T,8,0)</f>
        <v>31 de marzo de 2022 a 31 de marzo de 2025</v>
      </c>
      <c r="M145" s="6" t="str">
        <f>VLOOKUP(C145,'AUD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45" s="6" t="str">
        <f>VLOOKUP(C145,'AUD NOV'!B:T,10,0)</f>
        <v xml:space="preserve">Carlos Justiniano Nº 1123, comuna de Providencia, Región Metropolitana.
</v>
      </c>
      <c r="O145" s="6" t="str">
        <f>VLOOKUP(C145,'AUD NOV'!B:T,11,0)</f>
        <v>XIII</v>
      </c>
      <c r="P145" s="6" t="str">
        <f>VLOOKUP(C145,'AUD NOV'!B:T,12,0)</f>
        <v>Providencia</v>
      </c>
      <c r="Q145" s="6" t="str">
        <f>VLOOKUP(C145,'AUD NOV'!B:T,13,0)</f>
        <v>Fono 223393900- 223393901</v>
      </c>
      <c r="R145" s="6">
        <f>VLOOKUP(C145,'AUD NOV'!B:T,14,0)</f>
        <v>0</v>
      </c>
      <c r="S145" s="6">
        <f>VLOOKUP(C145,'AUD NOV'!B:T,15,0)</f>
        <v>0</v>
      </c>
      <c r="T145" s="6" t="str">
        <f>VLOOKUP(C145,'AUD NOV'!B:T,16,0)</f>
        <v>93401: Institución de Asistencia Social</v>
      </c>
      <c r="U145" s="6" t="str">
        <f>VLOOKUP(C145,'AUD NOV'!B:T,17,0)</f>
        <v>Se acompaña certificado financiero de la Institución correspondientes al año 2021, en proceso de ser aprobado por el Sub Departamento de Supervisión Financiera Nacional</v>
      </c>
      <c r="V145" s="7">
        <f>VLOOKUP(C145,'AUD NOV'!B:T,18,0)</f>
        <v>37970</v>
      </c>
      <c r="W145" s="8">
        <f>VLOOKUP(C145,'AUD NOV'!B:T,19,0)</f>
        <v>6570</v>
      </c>
      <c r="X145" s="9">
        <v>12467840</v>
      </c>
      <c r="Y145" s="9">
        <v>56055409</v>
      </c>
      <c r="Z145" s="7">
        <v>44895</v>
      </c>
      <c r="AA145" s="6" t="s">
        <v>6271</v>
      </c>
      <c r="AB145" s="6" t="s">
        <v>6272</v>
      </c>
      <c r="AC145" s="6" t="s">
        <v>6428</v>
      </c>
    </row>
    <row r="146" spans="2:29" x14ac:dyDescent="0.2">
      <c r="B146" s="33" t="s">
        <v>8057</v>
      </c>
      <c r="C146" s="33">
        <v>717150007</v>
      </c>
      <c r="D146" s="6">
        <v>1120209</v>
      </c>
      <c r="E146" s="33">
        <v>12</v>
      </c>
      <c r="F146" s="6" t="str">
        <f>VLOOKUP(C146,'AUD NOV'!B:T,2,0)</f>
        <v>Corporación de Derecho Privado.</v>
      </c>
      <c r="G146" s="6" t="str">
        <f>VLOOKUP(C146,'AUD NOV'!B:T,3,0)</f>
        <v xml:space="preserve">Otorgada por Decreto Supremo Nº 972, de fecha 25 de julio de  1990, del Ministerio de Justicia, publicado en el Diario Oficial el día 13 de agosto de 1990. </v>
      </c>
      <c r="H146" s="6" t="str">
        <f>VLOOKUP(C146,'AUD NOV'!B:T,4,0)</f>
        <v xml:space="preserve">Certificado de vigencia, folio Nº 500458491550, de fecha 11 de julio de 2022, del Servicio de Registro Civil e Identificación
</v>
      </c>
      <c r="I146" s="6" t="str">
        <f>VLOOKUP(C146,'AUD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46" s="6" t="str">
        <f>VLOOKUP(C146,'AUD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46" s="6" t="str">
        <f>VLOOKUP(C146,'AUD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46" s="6" t="str">
        <f>VLOOKUP(C146,'AUD NOV'!B:T,8,0)</f>
        <v>31 de marzo de 2022 a 31 de marzo de 2025</v>
      </c>
      <c r="M146" s="6" t="str">
        <f>VLOOKUP(C146,'AUD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46" s="6" t="str">
        <f>VLOOKUP(C146,'AUD NOV'!B:T,10,0)</f>
        <v xml:space="preserve">Carlos Justiniano Nº 1123, comuna de Providencia, Región Metropolitana.
</v>
      </c>
      <c r="O146" s="6" t="str">
        <f>VLOOKUP(C146,'AUD NOV'!B:T,11,0)</f>
        <v>XIII</v>
      </c>
      <c r="P146" s="6" t="str">
        <f>VLOOKUP(C146,'AUD NOV'!B:T,12,0)</f>
        <v>Providencia</v>
      </c>
      <c r="Q146" s="6" t="str">
        <f>VLOOKUP(C146,'AUD NOV'!B:T,13,0)</f>
        <v>Fono 223393900- 223393901</v>
      </c>
      <c r="R146" s="6">
        <f>VLOOKUP(C146,'AUD NOV'!B:T,14,0)</f>
        <v>0</v>
      </c>
      <c r="S146" s="6">
        <f>VLOOKUP(C146,'AUD NOV'!B:T,15,0)</f>
        <v>0</v>
      </c>
      <c r="T146" s="6" t="str">
        <f>VLOOKUP(C146,'AUD NOV'!B:T,16,0)</f>
        <v>93401: Institución de Asistencia Social</v>
      </c>
      <c r="U146" s="6" t="str">
        <f>VLOOKUP(C146,'AUD NOV'!B:T,17,0)</f>
        <v>Se acompaña certificado financiero de la Institución correspondientes al año 2021, en proceso de ser aprobado por el Sub Departamento de Supervisión Financiera Nacional</v>
      </c>
      <c r="V146" s="7">
        <f>VLOOKUP(C146,'AUD NOV'!B:T,18,0)</f>
        <v>37970</v>
      </c>
      <c r="W146" s="8">
        <f>VLOOKUP(C146,'AUD NOV'!B:T,19,0)</f>
        <v>6570</v>
      </c>
      <c r="X146" s="9">
        <v>10043116</v>
      </c>
      <c r="Y146" s="9">
        <v>44935180</v>
      </c>
      <c r="Z146" s="7">
        <v>44895</v>
      </c>
      <c r="AA146" s="6" t="s">
        <v>6271</v>
      </c>
      <c r="AB146" s="6" t="s">
        <v>6272</v>
      </c>
      <c r="AC146" s="6" t="s">
        <v>6307</v>
      </c>
    </row>
    <row r="147" spans="2:29" x14ac:dyDescent="0.2">
      <c r="B147" s="33" t="s">
        <v>8057</v>
      </c>
      <c r="C147" s="33">
        <v>717150007</v>
      </c>
      <c r="D147" s="6">
        <v>1131034</v>
      </c>
      <c r="E147" s="33">
        <v>13</v>
      </c>
      <c r="F147" s="6" t="str">
        <f>VLOOKUP(C147,'AUD NOV'!B:T,2,0)</f>
        <v>Corporación de Derecho Privado.</v>
      </c>
      <c r="G147" s="6" t="str">
        <f>VLOOKUP(C147,'AUD NOV'!B:T,3,0)</f>
        <v xml:space="preserve">Otorgada por Decreto Supremo Nº 972, de fecha 25 de julio de  1990, del Ministerio de Justicia, publicado en el Diario Oficial el día 13 de agosto de 1990. </v>
      </c>
      <c r="H147" s="6" t="str">
        <f>VLOOKUP(C147,'AUD NOV'!B:T,4,0)</f>
        <v xml:space="preserve">Certificado de vigencia, folio Nº 500458491550, de fecha 11 de julio de 2022, del Servicio de Registro Civil e Identificación
</v>
      </c>
      <c r="I147" s="6" t="str">
        <f>VLOOKUP(C147,'AUD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47" s="6" t="str">
        <f>VLOOKUP(C147,'AUD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47" s="6" t="str">
        <f>VLOOKUP(C147,'AUD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47" s="6" t="str">
        <f>VLOOKUP(C147,'AUD NOV'!B:T,8,0)</f>
        <v>31 de marzo de 2022 a 31 de marzo de 2025</v>
      </c>
      <c r="M147" s="6" t="str">
        <f>VLOOKUP(C147,'AUD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47" s="6" t="str">
        <f>VLOOKUP(C147,'AUD NOV'!B:T,10,0)</f>
        <v xml:space="preserve">Carlos Justiniano Nº 1123, comuna de Providencia, Región Metropolitana.
</v>
      </c>
      <c r="O147" s="6" t="str">
        <f>VLOOKUP(C147,'AUD NOV'!B:T,11,0)</f>
        <v>XIII</v>
      </c>
      <c r="P147" s="6" t="str">
        <f>VLOOKUP(C147,'AUD NOV'!B:T,12,0)</f>
        <v>Providencia</v>
      </c>
      <c r="Q147" s="6" t="str">
        <f>VLOOKUP(C147,'AUD NOV'!B:T,13,0)</f>
        <v>Fono 223393900- 223393901</v>
      </c>
      <c r="R147" s="6">
        <f>VLOOKUP(C147,'AUD NOV'!B:T,14,0)</f>
        <v>0</v>
      </c>
      <c r="S147" s="6">
        <f>VLOOKUP(C147,'AUD NOV'!B:T,15,0)</f>
        <v>0</v>
      </c>
      <c r="T147" s="6" t="str">
        <f>VLOOKUP(C147,'AUD NOV'!B:T,16,0)</f>
        <v>93401: Institución de Asistencia Social</v>
      </c>
      <c r="U147" s="6" t="str">
        <f>VLOOKUP(C147,'AUD NOV'!B:T,17,0)</f>
        <v>Se acompaña certificado financiero de la Institución correspondientes al año 2021, en proceso de ser aprobado por el Sub Departamento de Supervisión Financiera Nacional</v>
      </c>
      <c r="V147" s="7">
        <f>VLOOKUP(C147,'AUD NOV'!B:T,18,0)</f>
        <v>37970</v>
      </c>
      <c r="W147" s="8">
        <f>VLOOKUP(C147,'AUD NOV'!B:T,19,0)</f>
        <v>6570</v>
      </c>
      <c r="X147" s="9"/>
      <c r="Y147" s="9">
        <v>7726118</v>
      </c>
      <c r="Z147" s="7">
        <v>44895</v>
      </c>
      <c r="AA147" s="6" t="s">
        <v>6271</v>
      </c>
      <c r="AB147" s="6" t="s">
        <v>6272</v>
      </c>
      <c r="AC147" s="6" t="s">
        <v>8424</v>
      </c>
    </row>
    <row r="148" spans="2:29" x14ac:dyDescent="0.2">
      <c r="B148" s="33" t="s">
        <v>8057</v>
      </c>
      <c r="C148" s="33">
        <v>717150007</v>
      </c>
      <c r="D148" s="6">
        <v>1132593</v>
      </c>
      <c r="E148" s="33">
        <v>13</v>
      </c>
      <c r="F148" s="6" t="str">
        <f>VLOOKUP(C148,'AUD NOV'!B:T,2,0)</f>
        <v>Corporación de Derecho Privado.</v>
      </c>
      <c r="G148" s="6" t="str">
        <f>VLOOKUP(C148,'AUD NOV'!B:T,3,0)</f>
        <v xml:space="preserve">Otorgada por Decreto Supremo Nº 972, de fecha 25 de julio de  1990, del Ministerio de Justicia, publicado en el Diario Oficial el día 13 de agosto de 1990. </v>
      </c>
      <c r="H148" s="6" t="str">
        <f>VLOOKUP(C148,'AUD NOV'!B:T,4,0)</f>
        <v xml:space="preserve">Certificado de vigencia, folio Nº 500458491550, de fecha 11 de julio de 2022, del Servicio de Registro Civil e Identificación
</v>
      </c>
      <c r="I148" s="6" t="str">
        <f>VLOOKUP(C148,'AUD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48" s="6" t="str">
        <f>VLOOKUP(C148,'AUD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48" s="6" t="str">
        <f>VLOOKUP(C148,'AUD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48" s="6" t="str">
        <f>VLOOKUP(C148,'AUD NOV'!B:T,8,0)</f>
        <v>31 de marzo de 2022 a 31 de marzo de 2025</v>
      </c>
      <c r="M148" s="6" t="str">
        <f>VLOOKUP(C148,'AUD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48" s="6" t="str">
        <f>VLOOKUP(C148,'AUD NOV'!B:T,10,0)</f>
        <v xml:space="preserve">Carlos Justiniano Nº 1123, comuna de Providencia, Región Metropolitana.
</v>
      </c>
      <c r="O148" s="6" t="str">
        <f>VLOOKUP(C148,'AUD NOV'!B:T,11,0)</f>
        <v>XIII</v>
      </c>
      <c r="P148" s="6" t="str">
        <f>VLOOKUP(C148,'AUD NOV'!B:T,12,0)</f>
        <v>Providencia</v>
      </c>
      <c r="Q148" s="6" t="str">
        <f>VLOOKUP(C148,'AUD NOV'!B:T,13,0)</f>
        <v>Fono 223393900- 223393901</v>
      </c>
      <c r="R148" s="6">
        <f>VLOOKUP(C148,'AUD NOV'!B:T,14,0)</f>
        <v>0</v>
      </c>
      <c r="S148" s="6">
        <f>VLOOKUP(C148,'AUD NOV'!B:T,15,0)</f>
        <v>0</v>
      </c>
      <c r="T148" s="6" t="str">
        <f>VLOOKUP(C148,'AUD NOV'!B:T,16,0)</f>
        <v>93401: Institución de Asistencia Social</v>
      </c>
      <c r="U148" s="6" t="str">
        <f>VLOOKUP(C148,'AUD NOV'!B:T,17,0)</f>
        <v>Se acompaña certificado financiero de la Institución correspondientes al año 2021, en proceso de ser aprobado por el Sub Departamento de Supervisión Financiera Nacional</v>
      </c>
      <c r="V148" s="7">
        <f>VLOOKUP(C148,'AUD NOV'!B:T,18,0)</f>
        <v>37970</v>
      </c>
      <c r="W148" s="8">
        <f>VLOOKUP(C148,'AUD NOV'!B:T,19,0)</f>
        <v>6570</v>
      </c>
      <c r="X148" s="9">
        <v>9449933</v>
      </c>
      <c r="Y148" s="9">
        <v>55743199</v>
      </c>
      <c r="Z148" s="7">
        <v>44895</v>
      </c>
      <c r="AA148" s="6" t="s">
        <v>6271</v>
      </c>
      <c r="AB148" s="6" t="s">
        <v>6272</v>
      </c>
      <c r="AC148" s="6" t="s">
        <v>6294</v>
      </c>
    </row>
    <row r="149" spans="2:29" x14ac:dyDescent="0.2">
      <c r="B149" s="33" t="s">
        <v>8057</v>
      </c>
      <c r="C149" s="33">
        <v>717150007</v>
      </c>
      <c r="D149" s="6">
        <v>1132596</v>
      </c>
      <c r="E149" s="33">
        <v>13</v>
      </c>
      <c r="F149" s="6" t="str">
        <f>VLOOKUP(C149,'AUD NOV'!B:T,2,0)</f>
        <v>Corporación de Derecho Privado.</v>
      </c>
      <c r="G149" s="6" t="str">
        <f>VLOOKUP(C149,'AUD NOV'!B:T,3,0)</f>
        <v xml:space="preserve">Otorgada por Decreto Supremo Nº 972, de fecha 25 de julio de  1990, del Ministerio de Justicia, publicado en el Diario Oficial el día 13 de agosto de 1990. </v>
      </c>
      <c r="H149" s="6" t="str">
        <f>VLOOKUP(C149,'AUD NOV'!B:T,4,0)</f>
        <v xml:space="preserve">Certificado de vigencia, folio Nº 500458491550, de fecha 11 de julio de 2022, del Servicio de Registro Civil e Identificación
</v>
      </c>
      <c r="I149" s="6" t="str">
        <f>VLOOKUP(C149,'AUD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49" s="6" t="str">
        <f>VLOOKUP(C149,'AUD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49" s="6" t="str">
        <f>VLOOKUP(C149,'AUD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49" s="6" t="str">
        <f>VLOOKUP(C149,'AUD NOV'!B:T,8,0)</f>
        <v>31 de marzo de 2022 a 31 de marzo de 2025</v>
      </c>
      <c r="M149" s="6" t="str">
        <f>VLOOKUP(C149,'AUD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49" s="6" t="str">
        <f>VLOOKUP(C149,'AUD NOV'!B:T,10,0)</f>
        <v xml:space="preserve">Carlos Justiniano Nº 1123, comuna de Providencia, Región Metropolitana.
</v>
      </c>
      <c r="O149" s="6" t="str">
        <f>VLOOKUP(C149,'AUD NOV'!B:T,11,0)</f>
        <v>XIII</v>
      </c>
      <c r="P149" s="6" t="str">
        <f>VLOOKUP(C149,'AUD NOV'!B:T,12,0)</f>
        <v>Providencia</v>
      </c>
      <c r="Q149" s="6" t="str">
        <f>VLOOKUP(C149,'AUD NOV'!B:T,13,0)</f>
        <v>Fono 223393900- 223393901</v>
      </c>
      <c r="R149" s="6">
        <f>VLOOKUP(C149,'AUD NOV'!B:T,14,0)</f>
        <v>0</v>
      </c>
      <c r="S149" s="6">
        <f>VLOOKUP(C149,'AUD NOV'!B:T,15,0)</f>
        <v>0</v>
      </c>
      <c r="T149" s="6" t="str">
        <f>VLOOKUP(C149,'AUD NOV'!B:T,16,0)</f>
        <v>93401: Institución de Asistencia Social</v>
      </c>
      <c r="U149" s="6" t="str">
        <f>VLOOKUP(C149,'AUD NOV'!B:T,17,0)</f>
        <v>Se acompaña certificado financiero de la Institución correspondientes al año 2021, en proceso de ser aprobado por el Sub Departamento de Supervisión Financiera Nacional</v>
      </c>
      <c r="V149" s="7">
        <f>VLOOKUP(C149,'AUD NOV'!B:T,18,0)</f>
        <v>37970</v>
      </c>
      <c r="W149" s="8">
        <f>VLOOKUP(C149,'AUD NOV'!B:T,19,0)</f>
        <v>6570</v>
      </c>
      <c r="X149" s="9">
        <v>6105792</v>
      </c>
      <c r="Y149" s="9">
        <v>49609560</v>
      </c>
      <c r="Z149" s="7">
        <v>44895</v>
      </c>
      <c r="AA149" s="6" t="s">
        <v>6271</v>
      </c>
      <c r="AB149" s="6" t="s">
        <v>6272</v>
      </c>
      <c r="AC149" s="6" t="s">
        <v>6292</v>
      </c>
    </row>
    <row r="150" spans="2:29" x14ac:dyDescent="0.2">
      <c r="B150" s="33" t="s">
        <v>8057</v>
      </c>
      <c r="C150" s="33">
        <v>717150007</v>
      </c>
      <c r="D150" s="6">
        <v>1132597</v>
      </c>
      <c r="E150" s="33">
        <v>13</v>
      </c>
      <c r="F150" s="6" t="str">
        <f>VLOOKUP(C150,'AUD NOV'!B:T,2,0)</f>
        <v>Corporación de Derecho Privado.</v>
      </c>
      <c r="G150" s="6" t="str">
        <f>VLOOKUP(C150,'AUD NOV'!B:T,3,0)</f>
        <v xml:space="preserve">Otorgada por Decreto Supremo Nº 972, de fecha 25 de julio de  1990, del Ministerio de Justicia, publicado en el Diario Oficial el día 13 de agosto de 1990. </v>
      </c>
      <c r="H150" s="6" t="str">
        <f>VLOOKUP(C150,'AUD NOV'!B:T,4,0)</f>
        <v xml:space="preserve">Certificado de vigencia, folio Nº 500458491550, de fecha 11 de julio de 2022, del Servicio de Registro Civil e Identificación
</v>
      </c>
      <c r="I150" s="6" t="str">
        <f>VLOOKUP(C150,'AUD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50" s="6" t="str">
        <f>VLOOKUP(C150,'AUD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50" s="6" t="str">
        <f>VLOOKUP(C150,'AUD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50" s="6" t="str">
        <f>VLOOKUP(C150,'AUD NOV'!B:T,8,0)</f>
        <v>31 de marzo de 2022 a 31 de marzo de 2025</v>
      </c>
      <c r="M150" s="6" t="str">
        <f>VLOOKUP(C150,'AUD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50" s="6" t="str">
        <f>VLOOKUP(C150,'AUD NOV'!B:T,10,0)</f>
        <v xml:space="preserve">Carlos Justiniano Nº 1123, comuna de Providencia, Región Metropolitana.
</v>
      </c>
      <c r="O150" s="6" t="str">
        <f>VLOOKUP(C150,'AUD NOV'!B:T,11,0)</f>
        <v>XIII</v>
      </c>
      <c r="P150" s="6" t="str">
        <f>VLOOKUP(C150,'AUD NOV'!B:T,12,0)</f>
        <v>Providencia</v>
      </c>
      <c r="Q150" s="6" t="str">
        <f>VLOOKUP(C150,'AUD NOV'!B:T,13,0)</f>
        <v>Fono 223393900- 223393901</v>
      </c>
      <c r="R150" s="6">
        <f>VLOOKUP(C150,'AUD NOV'!B:T,14,0)</f>
        <v>0</v>
      </c>
      <c r="S150" s="6">
        <f>VLOOKUP(C150,'AUD NOV'!B:T,15,0)</f>
        <v>0</v>
      </c>
      <c r="T150" s="6" t="str">
        <f>VLOOKUP(C150,'AUD NOV'!B:T,16,0)</f>
        <v>93401: Institución de Asistencia Social</v>
      </c>
      <c r="U150" s="6" t="str">
        <f>VLOOKUP(C150,'AUD NOV'!B:T,17,0)</f>
        <v>Se acompaña certificado financiero de la Institución correspondientes al año 2021, en proceso de ser aprobado por el Sub Departamento de Supervisión Financiera Nacional</v>
      </c>
      <c r="V150" s="7">
        <f>VLOOKUP(C150,'AUD NOV'!B:T,18,0)</f>
        <v>37970</v>
      </c>
      <c r="W150" s="8">
        <f>VLOOKUP(C150,'AUD NOV'!B:T,19,0)</f>
        <v>6570</v>
      </c>
      <c r="X150" s="9">
        <v>7922992</v>
      </c>
      <c r="Y150" s="9">
        <v>57714272</v>
      </c>
      <c r="Z150" s="7">
        <v>44895</v>
      </c>
      <c r="AA150" s="6" t="s">
        <v>6271</v>
      </c>
      <c r="AB150" s="6" t="s">
        <v>6272</v>
      </c>
      <c r="AC150" s="6" t="s">
        <v>8424</v>
      </c>
    </row>
    <row r="151" spans="2:29" x14ac:dyDescent="0.2">
      <c r="B151" s="33" t="s">
        <v>8430</v>
      </c>
      <c r="C151" s="33">
        <v>725997000</v>
      </c>
      <c r="D151" s="6">
        <v>1020176</v>
      </c>
      <c r="E151" s="33">
        <v>2</v>
      </c>
      <c r="F151" s="6" t="str">
        <f>VLOOKUP(C151,'AUD NOV'!B:T,2,0)</f>
        <v>Corporación de Derecho Privado.</v>
      </c>
      <c r="G151" s="6" t="str">
        <f>VLOOKUP(C151,'AUD NOV'!B:T,3,0)</f>
        <v>Otorgada por Decreto Supremo Nº 55, de fecha 12 de enero de 1994, del Ministerio de Justicia.</v>
      </c>
      <c r="H151" s="6" t="str">
        <f>VLOOKUP(C151,'AUD NOV'!B:T,4,0)</f>
        <v xml:space="preserve">Certificado de vigencia, folio Nº 500356979058, de 19 de noviembre de 2020, del Servicio de Registro Civil e Identificación.
</v>
      </c>
      <c r="I151" s="6" t="str">
        <f>VLOOKUP(C151,'AUD NOV'!B:T,5,0)</f>
        <v>Atender las necesidades básicas, obtiene la recuperación y procurar, al máximo, la reinserción positiva en la sociedad, de menores de entre 12 a 15 años de edad inclusive, o hasta 20 años en el caso señalado por los estatutos.</v>
      </c>
      <c r="J151" s="6" t="str">
        <f>VLOOKUP(C151,'AUD NOV'!B:T,6,0)</f>
        <v xml:space="preserve">Presidenta: Eva Soledad Salvador Beltrán
Vicepresidenta: Verónica Alavia Ticona
Tesorera: Sara Carreño Campos, 
Secretaria: Jacqueline Araya Álvarez, 
</v>
      </c>
      <c r="K151" s="6" t="str">
        <f>VLOOKUP(C151,'AUD NOV'!B:T,7,0)</f>
        <v>Durarán 02 años en sus cargos.</v>
      </c>
      <c r="L151" s="6" t="str">
        <f>VLOOKUP(C151,'AUD NOV'!B:T,8,0)</f>
        <v xml:space="preserve">22 de octubre de 2019 a 22 de octubre de 2021
</v>
      </c>
      <c r="M151" s="6" t="str">
        <f>VLOOKUP(C151,'AUD NOV'!B:T,9,0)</f>
        <v xml:space="preserve">Presidenta: Eva Soledad Salvador Beltrán, 
</v>
      </c>
      <c r="N151" s="6" t="str">
        <f>VLOOKUP(C151,'AUD NOV'!B:T,10,0)</f>
        <v xml:space="preserve">Avenida Tocopilla Nº 3792, Gustavo Le Peige, ciudad de Calama, Segunda Región  </v>
      </c>
      <c r="O151" s="6" t="str">
        <f>VLOOKUP(C151,'AUD NOV'!B:T,11,0)</f>
        <v>II</v>
      </c>
      <c r="P151" s="6" t="str">
        <f>VLOOKUP(C151,'AUD NOV'!B:T,12,0)</f>
        <v>calama</v>
      </c>
      <c r="Q151" s="6">
        <f>VLOOKUP(C151,'AUD NOV'!B:T,13,0)</f>
        <v>0</v>
      </c>
      <c r="R151" s="6">
        <f>VLOOKUP(C151,'AUD NOV'!B:T,14,0)</f>
        <v>0</v>
      </c>
      <c r="S151" s="6">
        <f>VLOOKUP(C151,'AUD NOV'!B:T,15,0)</f>
        <v>0</v>
      </c>
      <c r="T151" s="6" t="str">
        <f>VLOOKUP(C151,'AUD NOV'!B:T,16,0)</f>
        <v>93401: Institución de Asistencia Social</v>
      </c>
      <c r="U151" s="6" t="str">
        <f>VLOOKUP(C151,'AUD NOV'!B:T,17,0)</f>
        <v>Se acompaña certificado financiero correspondiente al año 2019 aprobados por el Subdepartamento de Supervisión Financiera Nacional .</v>
      </c>
      <c r="V151" s="7">
        <f>VLOOKUP(C151,'AUD NOV'!B:T,18,0)</f>
        <v>37970</v>
      </c>
      <c r="W151" s="8">
        <f>VLOOKUP(C151,'AUD NOV'!B:T,19,0)</f>
        <v>6903</v>
      </c>
      <c r="X151" s="9"/>
      <c r="Y151" s="9">
        <v>1395610</v>
      </c>
      <c r="Z151" s="7">
        <v>44895</v>
      </c>
      <c r="AA151" s="6" t="s">
        <v>6271</v>
      </c>
      <c r="AB151" s="6" t="s">
        <v>6272</v>
      </c>
      <c r="AC151" s="6" t="s">
        <v>6275</v>
      </c>
    </row>
    <row r="152" spans="2:29" x14ac:dyDescent="0.2">
      <c r="B152" s="33" t="s">
        <v>6416</v>
      </c>
      <c r="C152" s="33">
        <v>725129009</v>
      </c>
      <c r="D152" s="6">
        <v>1070480</v>
      </c>
      <c r="E152" s="33">
        <v>7</v>
      </c>
      <c r="F152" s="6" t="str">
        <f>VLOOKUP(C152,'AUD NOV'!B:T,2,0)</f>
        <v>Corporación de Derecho Privado.</v>
      </c>
      <c r="G152" s="6" t="str">
        <f>VLOOKUP(C152,'AUD NOV'!B:T,3,0)</f>
        <v xml:space="preserve">Otorgada por Decreto Supremo Nº 750, de fecha 12 de mayo de 1994, del Ministerio de Justicia, publicado en el Diario Oficial el día 03 de octubre de 1996. </v>
      </c>
      <c r="H152" s="6" t="str">
        <f>VLOOKUP(C152,'AUD NOV'!B:T,4,0)</f>
        <v>Certificado de vigencia, folio N° 500459274, de 15 de julio de 2022, emitido por el Servicio de Registro Civil e Identificación.</v>
      </c>
      <c r="I152" s="6" t="str">
        <f>VLOOKUP(C152,'AUD NOV'!B:T,5,0)</f>
        <v>La prestación de toda clase de servicios y la ejecución de todo tipo de actividades conducentes al desarrollo integral de los niños y jóvenes socio-culturales.</v>
      </c>
      <c r="J152" s="6" t="str">
        <f>VLOOKUP(C152,'AUD NOV'!B:T,6,0)</f>
        <v xml:space="preserve">Presidente: Guido Gossens Roell, 
Secretaria: Luisa Verónica Rojas Huanel, 
Tesorero: Luis Iván Salas Rojas,
Directores:
Marisol  Aguirre Zúñiga, 
María Ernestina Mascaró Morales, 
</v>
      </c>
      <c r="K152" s="6" t="str">
        <f>VLOOKUP(C152,'AUD NOV'!B:T,7,0)</f>
        <v>Durarán 03 años en sus cargos.</v>
      </c>
      <c r="L152" s="6" t="str">
        <f>VLOOKUP(C152,'AUD NOV'!B:T,8,0)</f>
        <v xml:space="preserve">De 31 de julio de 2020 al 31 de julio de 2022. </v>
      </c>
      <c r="M152" s="6" t="str">
        <f>VLOOKUP(C152,'AUD NOV'!B:T,9,0)</f>
        <v xml:space="preserve">Presidente: Guido Gossens Roell, 
Directora Ejecutiva: Claudia Silvana Pinochet Muñoz, 
</v>
      </c>
      <c r="N152" s="6" t="str">
        <f>VLOOKUP(C152,'AUD NOV'!B:T,10,0)</f>
        <v xml:space="preserve">14 Sur, Pasaje 5 Poniente A, N° 270, ciudad de Talca, Región del Maule.
</v>
      </c>
      <c r="O152" s="6" t="str">
        <f>VLOOKUP(C152,'AUD NOV'!B:T,11,0)</f>
        <v>VII</v>
      </c>
      <c r="P152" s="6" t="str">
        <f>VLOOKUP(C152,'AUD NOV'!B:T,12,0)</f>
        <v>talca</v>
      </c>
      <c r="Q152" s="6" t="str">
        <f>VLOOKUP(C152,'AUD NOV'!B:T,13,0)</f>
        <v>71)  2220285</v>
      </c>
      <c r="R152" s="6" t="str">
        <f>VLOOKUP(C152,'AUD NOV'!B:T,14,0)</f>
        <v xml:space="preserve">corporacioneducacionalabatemolina@ceam.cl
www.ceam.cl
</v>
      </c>
      <c r="S152" s="6">
        <f>VLOOKUP(C152,'AUD NOV'!B:T,15,0)</f>
        <v>0</v>
      </c>
      <c r="T152" s="6" t="str">
        <f>VLOOKUP(C152,'AUD NOV'!B:T,16,0)</f>
        <v>93401: Institución de Asistencia Social</v>
      </c>
      <c r="U152" s="6" t="str">
        <f>VLOOKUP(C152,'AUD NOV'!B:T,17,0)</f>
        <v>Se acompaña certificado financiero correspondiente al año 2021, aprobados por el Sub Departamento de Supervisión Financiera Nacional</v>
      </c>
      <c r="V152" s="7">
        <f>VLOOKUP(C152,'AUD NOV'!B:T,18,0)</f>
        <v>37970</v>
      </c>
      <c r="W152" s="8">
        <f>VLOOKUP(C152,'AUD NOV'!B:T,19,0)</f>
        <v>6926</v>
      </c>
      <c r="X152" s="9">
        <v>1448832</v>
      </c>
      <c r="Y152" s="9">
        <v>14446546</v>
      </c>
      <c r="Z152" s="7">
        <v>44895</v>
      </c>
      <c r="AA152" s="6" t="s">
        <v>6271</v>
      </c>
      <c r="AB152" s="6" t="s">
        <v>6272</v>
      </c>
      <c r="AC152" s="6" t="s">
        <v>6284</v>
      </c>
    </row>
    <row r="153" spans="2:29" x14ac:dyDescent="0.2">
      <c r="B153" s="33" t="s">
        <v>6416</v>
      </c>
      <c r="C153" s="33">
        <v>725129009</v>
      </c>
      <c r="D153" s="6">
        <v>1070481</v>
      </c>
      <c r="E153" s="33">
        <v>7</v>
      </c>
      <c r="F153" s="6" t="str">
        <f>VLOOKUP(C153,'AUD NOV'!B:T,2,0)</f>
        <v>Corporación de Derecho Privado.</v>
      </c>
      <c r="G153" s="6" t="str">
        <f>VLOOKUP(C153,'AUD NOV'!B:T,3,0)</f>
        <v xml:space="preserve">Otorgada por Decreto Supremo Nº 750, de fecha 12 de mayo de 1994, del Ministerio de Justicia, publicado en el Diario Oficial el día 03 de octubre de 1996. </v>
      </c>
      <c r="H153" s="6" t="str">
        <f>VLOOKUP(C153,'AUD NOV'!B:T,4,0)</f>
        <v>Certificado de vigencia, folio N° 500459274, de 15 de julio de 2022, emitido por el Servicio de Registro Civil e Identificación.</v>
      </c>
      <c r="I153" s="6" t="str">
        <f>VLOOKUP(C153,'AUD NOV'!B:T,5,0)</f>
        <v>La prestación de toda clase de servicios y la ejecución de todo tipo de actividades conducentes al desarrollo integral de los niños y jóvenes socio-culturales.</v>
      </c>
      <c r="J153" s="6" t="str">
        <f>VLOOKUP(C153,'AUD NOV'!B:T,6,0)</f>
        <v xml:space="preserve">Presidente: Guido Gossens Roell, 
Secretaria: Luisa Verónica Rojas Huanel, 
Tesorero: Luis Iván Salas Rojas,
Directores:
Marisol  Aguirre Zúñiga, 
María Ernestina Mascaró Morales, 
</v>
      </c>
      <c r="K153" s="6" t="str">
        <f>VLOOKUP(C153,'AUD NOV'!B:T,7,0)</f>
        <v>Durarán 03 años en sus cargos.</v>
      </c>
      <c r="L153" s="6" t="str">
        <f>VLOOKUP(C153,'AUD NOV'!B:T,8,0)</f>
        <v xml:space="preserve">De 31 de julio de 2020 al 31 de julio de 2022. </v>
      </c>
      <c r="M153" s="6" t="str">
        <f>VLOOKUP(C153,'AUD NOV'!B:T,9,0)</f>
        <v xml:space="preserve">Presidente: Guido Gossens Roell, 
Directora Ejecutiva: Claudia Silvana Pinochet Muñoz, 
</v>
      </c>
      <c r="N153" s="6" t="str">
        <f>VLOOKUP(C153,'AUD NOV'!B:T,10,0)</f>
        <v xml:space="preserve">14 Sur, Pasaje 5 Poniente A, N° 270, ciudad de Talca, Región del Maule.
</v>
      </c>
      <c r="O153" s="6" t="str">
        <f>VLOOKUP(C153,'AUD NOV'!B:T,11,0)</f>
        <v>VII</v>
      </c>
      <c r="P153" s="6" t="str">
        <f>VLOOKUP(C153,'AUD NOV'!B:T,12,0)</f>
        <v>talca</v>
      </c>
      <c r="Q153" s="6" t="str">
        <f>VLOOKUP(C153,'AUD NOV'!B:T,13,0)</f>
        <v>71)  2220285</v>
      </c>
      <c r="R153" s="6" t="str">
        <f>VLOOKUP(C153,'AUD NOV'!B:T,14,0)</f>
        <v xml:space="preserve">corporacioneducacionalabatemolina@ceam.cl
www.ceam.cl
</v>
      </c>
      <c r="S153" s="6">
        <f>VLOOKUP(C153,'AUD NOV'!B:T,15,0)</f>
        <v>0</v>
      </c>
      <c r="T153" s="6" t="str">
        <f>VLOOKUP(C153,'AUD NOV'!B:T,16,0)</f>
        <v>93401: Institución de Asistencia Social</v>
      </c>
      <c r="U153" s="6" t="str">
        <f>VLOOKUP(C153,'AUD NOV'!B:T,17,0)</f>
        <v>Se acompaña certificado financiero correspondiente al año 2021, aprobados por el Sub Departamento de Supervisión Financiera Nacional</v>
      </c>
      <c r="V153" s="7">
        <f>VLOOKUP(C153,'AUD NOV'!B:T,18,0)</f>
        <v>37970</v>
      </c>
      <c r="W153" s="8">
        <f>VLOOKUP(C153,'AUD NOV'!B:T,19,0)</f>
        <v>6926</v>
      </c>
      <c r="X153" s="9">
        <v>1313928</v>
      </c>
      <c r="Y153" s="9">
        <v>8934711</v>
      </c>
      <c r="Z153" s="7">
        <v>44895</v>
      </c>
      <c r="AA153" s="6" t="s">
        <v>6271</v>
      </c>
      <c r="AB153" s="6" t="s">
        <v>6272</v>
      </c>
      <c r="AC153" s="6" t="s">
        <v>6284</v>
      </c>
    </row>
    <row r="154" spans="2:29" x14ac:dyDescent="0.2">
      <c r="B154" s="33" t="s">
        <v>8066</v>
      </c>
      <c r="C154" s="33">
        <v>725129009</v>
      </c>
      <c r="D154" s="6">
        <v>1070515</v>
      </c>
      <c r="E154" s="33">
        <v>7</v>
      </c>
      <c r="F154" s="6" t="str">
        <f>VLOOKUP(C154,'AUD NOV'!B:T,2,0)</f>
        <v>Corporación de Derecho Privado.</v>
      </c>
      <c r="G154" s="6" t="str">
        <f>VLOOKUP(C154,'AUD NOV'!B:T,3,0)</f>
        <v xml:space="preserve">Otorgada por Decreto Supremo Nº 750, de fecha 12 de mayo de 1994, del Ministerio de Justicia, publicado en el Diario Oficial el día 03 de octubre de 1996. </v>
      </c>
      <c r="H154" s="6" t="str">
        <f>VLOOKUP(C154,'AUD NOV'!B:T,4,0)</f>
        <v>Certificado de vigencia, folio N° 500459274, de 15 de julio de 2022, emitido por el Servicio de Registro Civil e Identificación.</v>
      </c>
      <c r="I154" s="6" t="str">
        <f>VLOOKUP(C154,'AUD NOV'!B:T,5,0)</f>
        <v>La prestación de toda clase de servicios y la ejecución de todo tipo de actividades conducentes al desarrollo integral de los niños y jóvenes socio-culturales.</v>
      </c>
      <c r="J154" s="6" t="str">
        <f>VLOOKUP(C154,'AUD NOV'!B:T,6,0)</f>
        <v xml:space="preserve">Presidente: Guido Gossens Roell, 
Secretaria: Luisa Verónica Rojas Huanel, 
Tesorero: Luis Iván Salas Rojas,
Directores:
Marisol  Aguirre Zúñiga, 
María Ernestina Mascaró Morales, 
</v>
      </c>
      <c r="K154" s="6" t="str">
        <f>VLOOKUP(C154,'AUD NOV'!B:T,7,0)</f>
        <v>Durarán 03 años en sus cargos.</v>
      </c>
      <c r="L154" s="6" t="str">
        <f>VLOOKUP(C154,'AUD NOV'!B:T,8,0)</f>
        <v xml:space="preserve">De 31 de julio de 2020 al 31 de julio de 2022. </v>
      </c>
      <c r="M154" s="6" t="str">
        <f>VLOOKUP(C154,'AUD NOV'!B:T,9,0)</f>
        <v xml:space="preserve">Presidente: Guido Gossens Roell, 
Directora Ejecutiva: Claudia Silvana Pinochet Muñoz, 
</v>
      </c>
      <c r="N154" s="6" t="str">
        <f>VLOOKUP(C154,'AUD NOV'!B:T,10,0)</f>
        <v xml:space="preserve">14 Sur, Pasaje 5 Poniente A, N° 270, ciudad de Talca, Región del Maule.
</v>
      </c>
      <c r="O154" s="6" t="str">
        <f>VLOOKUP(C154,'AUD NOV'!B:T,11,0)</f>
        <v>VII</v>
      </c>
      <c r="P154" s="6" t="str">
        <f>VLOOKUP(C154,'AUD NOV'!B:T,12,0)</f>
        <v>talca</v>
      </c>
      <c r="Q154" s="6" t="str">
        <f>VLOOKUP(C154,'AUD NOV'!B:T,13,0)</f>
        <v>71)  2220285</v>
      </c>
      <c r="R154" s="6" t="str">
        <f>VLOOKUP(C154,'AUD NOV'!B:T,14,0)</f>
        <v xml:space="preserve">corporacioneducacionalabatemolina@ceam.cl
www.ceam.cl
</v>
      </c>
      <c r="S154" s="6">
        <f>VLOOKUP(C154,'AUD NOV'!B:T,15,0)</f>
        <v>0</v>
      </c>
      <c r="T154" s="6" t="str">
        <f>VLOOKUP(C154,'AUD NOV'!B:T,16,0)</f>
        <v>93401: Institución de Asistencia Social</v>
      </c>
      <c r="U154" s="6" t="str">
        <f>VLOOKUP(C154,'AUD NOV'!B:T,17,0)</f>
        <v>Se acompaña certificado financiero correspondiente al año 2021, aprobados por el Sub Departamento de Supervisión Financiera Nacional</v>
      </c>
      <c r="V154" s="7">
        <f>VLOOKUP(C154,'AUD NOV'!B:T,18,0)</f>
        <v>37970</v>
      </c>
      <c r="W154" s="8">
        <f>VLOOKUP(C154,'AUD NOV'!B:T,19,0)</f>
        <v>6926</v>
      </c>
      <c r="X154" s="9"/>
      <c r="Y154" s="9">
        <v>218064</v>
      </c>
      <c r="Z154" s="7">
        <v>44895</v>
      </c>
      <c r="AA154" s="6" t="s">
        <v>6271</v>
      </c>
      <c r="AB154" s="6" t="s">
        <v>6272</v>
      </c>
      <c r="AC154" s="6" t="s">
        <v>6284</v>
      </c>
    </row>
    <row r="155" spans="2:29" x14ac:dyDescent="0.2">
      <c r="B155" s="33" t="s">
        <v>8066</v>
      </c>
      <c r="C155" s="33">
        <v>725129009</v>
      </c>
      <c r="D155" s="6">
        <v>1070718</v>
      </c>
      <c r="E155" s="33">
        <v>7</v>
      </c>
      <c r="F155" s="6" t="str">
        <f>VLOOKUP(C155,'AUD NOV'!B:T,2,0)</f>
        <v>Corporación de Derecho Privado.</v>
      </c>
      <c r="G155" s="6" t="str">
        <f>VLOOKUP(C155,'AUD NOV'!B:T,3,0)</f>
        <v xml:space="preserve">Otorgada por Decreto Supremo Nº 750, de fecha 12 de mayo de 1994, del Ministerio de Justicia, publicado en el Diario Oficial el día 03 de octubre de 1996. </v>
      </c>
      <c r="H155" s="6" t="str">
        <f>VLOOKUP(C155,'AUD NOV'!B:T,4,0)</f>
        <v>Certificado de vigencia, folio N° 500459274, de 15 de julio de 2022, emitido por el Servicio de Registro Civil e Identificación.</v>
      </c>
      <c r="I155" s="6" t="str">
        <f>VLOOKUP(C155,'AUD NOV'!B:T,5,0)</f>
        <v>La prestación de toda clase de servicios y la ejecución de todo tipo de actividades conducentes al desarrollo integral de los niños y jóvenes socio-culturales.</v>
      </c>
      <c r="J155" s="6" t="str">
        <f>VLOOKUP(C155,'AUD NOV'!B:T,6,0)</f>
        <v xml:space="preserve">Presidente: Guido Gossens Roell, 
Secretaria: Luisa Verónica Rojas Huanel, 
Tesorero: Luis Iván Salas Rojas,
Directores:
Marisol  Aguirre Zúñiga, 
María Ernestina Mascaró Morales, 
</v>
      </c>
      <c r="K155" s="6" t="str">
        <f>VLOOKUP(C155,'AUD NOV'!B:T,7,0)</f>
        <v>Durarán 03 años en sus cargos.</v>
      </c>
      <c r="L155" s="6" t="str">
        <f>VLOOKUP(C155,'AUD NOV'!B:T,8,0)</f>
        <v xml:space="preserve">De 31 de julio de 2020 al 31 de julio de 2022. </v>
      </c>
      <c r="M155" s="6" t="str">
        <f>VLOOKUP(C155,'AUD NOV'!B:T,9,0)</f>
        <v xml:space="preserve">Presidente: Guido Gossens Roell, 
Directora Ejecutiva: Claudia Silvana Pinochet Muñoz, 
</v>
      </c>
      <c r="N155" s="6" t="str">
        <f>VLOOKUP(C155,'AUD NOV'!B:T,10,0)</f>
        <v xml:space="preserve">14 Sur, Pasaje 5 Poniente A, N° 270, ciudad de Talca, Región del Maule.
</v>
      </c>
      <c r="O155" s="6" t="str">
        <f>VLOOKUP(C155,'AUD NOV'!B:T,11,0)</f>
        <v>VII</v>
      </c>
      <c r="P155" s="6" t="str">
        <f>VLOOKUP(C155,'AUD NOV'!B:T,12,0)</f>
        <v>talca</v>
      </c>
      <c r="Q155" s="6" t="str">
        <f>VLOOKUP(C155,'AUD NOV'!B:T,13,0)</f>
        <v>71)  2220285</v>
      </c>
      <c r="R155" s="6" t="str">
        <f>VLOOKUP(C155,'AUD NOV'!B:T,14,0)</f>
        <v xml:space="preserve">corporacioneducacionalabatemolina@ceam.cl
www.ceam.cl
</v>
      </c>
      <c r="S155" s="6">
        <f>VLOOKUP(C155,'AUD NOV'!B:T,15,0)</f>
        <v>0</v>
      </c>
      <c r="T155" s="6" t="str">
        <f>VLOOKUP(C155,'AUD NOV'!B:T,16,0)</f>
        <v>93401: Institución de Asistencia Social</v>
      </c>
      <c r="U155" s="6" t="str">
        <f>VLOOKUP(C155,'AUD NOV'!B:T,17,0)</f>
        <v>Se acompaña certificado financiero correspondiente al año 2021, aprobados por el Sub Departamento de Supervisión Financiera Nacional</v>
      </c>
      <c r="V155" s="7">
        <f>VLOOKUP(C155,'AUD NOV'!B:T,18,0)</f>
        <v>37970</v>
      </c>
      <c r="W155" s="8">
        <f>VLOOKUP(C155,'AUD NOV'!B:T,19,0)</f>
        <v>6926</v>
      </c>
      <c r="X155" s="9"/>
      <c r="Y155" s="9">
        <v>109135732</v>
      </c>
      <c r="Z155" s="7">
        <v>44895</v>
      </c>
      <c r="AA155" s="6" t="s">
        <v>6271</v>
      </c>
      <c r="AB155" s="6" t="s">
        <v>6272</v>
      </c>
      <c r="AC155" s="6" t="s">
        <v>6284</v>
      </c>
    </row>
    <row r="156" spans="2:29" x14ac:dyDescent="0.2">
      <c r="B156" s="33" t="s">
        <v>6407</v>
      </c>
      <c r="C156" s="33">
        <v>713523003</v>
      </c>
      <c r="D156" s="6">
        <v>1030293</v>
      </c>
      <c r="E156" s="33">
        <v>3</v>
      </c>
      <c r="F156" s="6" t="str">
        <f>VLOOKUP(C156,'AUD NOV'!B:T,2,0)</f>
        <v>Corporación de Derecho Privado.</v>
      </c>
      <c r="G156" s="6" t="str">
        <f>VLOOKUP(C156,'AUD NOV'!B:T,3,0)</f>
        <v xml:space="preserve">Otorgada por Decreto Supremo Nº 1027, de fecha 07 de noviembre de 1986, del Ministerio de Justicia, publicado en el Diario Oficial el día 22 de noviembre de 1986. </v>
      </c>
      <c r="H156" s="6" t="str">
        <f>VLOOKUP(C156,'AUD NOV'!B:T,4,0)</f>
        <v>Certificado de Vigencia Folio Nº 500451769159, de fecha 31 de mayo de 2022, otorgado por el Servicio de Registro Civil e Identificación.</v>
      </c>
      <c r="I156" s="6" t="str">
        <f>VLOOKUP(C156,'AUD NOV'!B:T,5,0)</f>
        <v>El desarrollo de actividades de prevención y tratamiento, que sirvan para mejorar la atención a los menores en situación irregular en la Cuarta Región.</v>
      </c>
      <c r="J156" s="6" t="str">
        <f>VLOOKUP(C156,'AUD NOV'!B:T,6,0)</f>
        <v>Presidente: Francisco León Henríquez Adaros
Vicepresidente: Marcelo Hidalgo Molina
Secretario: Carlos Manuel Calvo Muñoz
Tesorero : Jorge Brusher Mac- Farlane 
Directores:
María Lucrecia Rivera Muñoz
René Corbeaux Cruz</v>
      </c>
      <c r="K156" s="6" t="str">
        <f>VLOOKUP(C156,'AUD NOV'!B:T,7,0)</f>
        <v>Durarán 03 años en sus cargos.</v>
      </c>
      <c r="L156" s="6" t="str">
        <f>VLOOKUP(C156,'AUD NOV'!B:T,8,0)</f>
        <v>De 20 de Mayo de 2020 al 20  de Mayo de 2023.</v>
      </c>
      <c r="M156" s="6" t="str">
        <f>VLOOKUP(C156,'AUD NOV'!B:T,9,0)</f>
        <v xml:space="preserve">Presidente: Francisco León Henríquez Adaros, 
Directora Ejecutiva: María Cristina Meléndez Jiménez,
</v>
      </c>
      <c r="N156" s="6" t="str">
        <f>VLOOKUP(C156,'AUD NOV'!B:T,10,0)</f>
        <v xml:space="preserve">La Pampilla S/N, Casilla 98, Coquimbo.
</v>
      </c>
      <c r="O156" s="6" t="str">
        <f>VLOOKUP(C156,'AUD NOV'!B:T,11,0)</f>
        <v>IV</v>
      </c>
      <c r="P156" s="6" t="str">
        <f>VLOOKUP(C156,'AUD NOV'!B:T,12,0)</f>
        <v>Coquimbo</v>
      </c>
      <c r="Q156" s="6" t="str">
        <f>VLOOKUP(C156,'AUD NOV'!B:T,13,0)</f>
        <v>(51) 2321039</v>
      </c>
      <c r="R156" s="6" t="str">
        <f>VLOOKUP(C156,'AUD NOV'!B:T,14,0)</f>
        <v xml:space="preserve">cgmistral07@yahoo.es              ugesco@gmail.com
</v>
      </c>
      <c r="S156" s="6" t="str">
        <f>VLOOKUP(C156,'AUD NOV'!B:T,15,0)</f>
        <v>Casilla 98</v>
      </c>
      <c r="T156" s="6" t="str">
        <f>VLOOKUP(C156,'AUD NOV'!B:T,16,0)</f>
        <v>93401: Institución de Asistencia Social</v>
      </c>
      <c r="U156" s="6" t="str">
        <f>VLOOKUP(C156,'AUD NOV'!B:T,17,0)</f>
        <v xml:space="preserve">Se acompaña certificado financiero correspondiente al año 2021 aprobada por el  Sub Departamento de Supervisión Financiera Nacional. </v>
      </c>
      <c r="V156" s="7">
        <f>VLOOKUP(C156,'AUD NOV'!B:T,18,0)</f>
        <v>37970</v>
      </c>
      <c r="W156" s="8">
        <f>VLOOKUP(C156,'AUD NOV'!B:T,19,0)</f>
        <v>2330</v>
      </c>
      <c r="X156" s="9"/>
      <c r="Y156" s="9">
        <v>15412764</v>
      </c>
      <c r="Z156" s="7">
        <v>44895</v>
      </c>
      <c r="AA156" s="6" t="s">
        <v>6271</v>
      </c>
      <c r="AB156" s="6" t="s">
        <v>6272</v>
      </c>
      <c r="AC156" s="6" t="s">
        <v>6305</v>
      </c>
    </row>
    <row r="157" spans="2:29" x14ac:dyDescent="0.2">
      <c r="B157" s="33" t="s">
        <v>6407</v>
      </c>
      <c r="C157" s="33">
        <v>713523003</v>
      </c>
      <c r="D157" s="6">
        <v>1030294</v>
      </c>
      <c r="E157" s="33">
        <v>3</v>
      </c>
      <c r="F157" s="6" t="str">
        <f>VLOOKUP(C157,'AUD NOV'!B:T,2,0)</f>
        <v>Corporación de Derecho Privado.</v>
      </c>
      <c r="G157" s="6" t="str">
        <f>VLOOKUP(C157,'AUD NOV'!B:T,3,0)</f>
        <v xml:space="preserve">Otorgada por Decreto Supremo Nº 1027, de fecha 07 de noviembre de 1986, del Ministerio de Justicia, publicado en el Diario Oficial el día 22 de noviembre de 1986. </v>
      </c>
      <c r="H157" s="6" t="str">
        <f>VLOOKUP(C157,'AUD NOV'!B:T,4,0)</f>
        <v>Certificado de Vigencia Folio Nº 500451769159, de fecha 31 de mayo de 2022, otorgado por el Servicio de Registro Civil e Identificación.</v>
      </c>
      <c r="I157" s="6" t="str">
        <f>VLOOKUP(C157,'AUD NOV'!B:T,5,0)</f>
        <v>El desarrollo de actividades de prevención y tratamiento, que sirvan para mejorar la atención a los menores en situación irregular en la Cuarta Región.</v>
      </c>
      <c r="J157" s="6" t="str">
        <f>VLOOKUP(C157,'AUD NOV'!B:T,6,0)</f>
        <v>Presidente: Francisco León Henríquez Adaros
Vicepresidente: Marcelo Hidalgo Molina
Secretario: Carlos Manuel Calvo Muñoz
Tesorero : Jorge Brusher Mac- Farlane 
Directores:
María Lucrecia Rivera Muñoz
René Corbeaux Cruz</v>
      </c>
      <c r="K157" s="6" t="str">
        <f>VLOOKUP(C157,'AUD NOV'!B:T,7,0)</f>
        <v>Durarán 03 años en sus cargos.</v>
      </c>
      <c r="L157" s="6" t="str">
        <f>VLOOKUP(C157,'AUD NOV'!B:T,8,0)</f>
        <v>De 20 de Mayo de 2020 al 20  de Mayo de 2023.</v>
      </c>
      <c r="M157" s="6" t="str">
        <f>VLOOKUP(C157,'AUD NOV'!B:T,9,0)</f>
        <v xml:space="preserve">Presidente: Francisco León Henríquez Adaros, 
Directora Ejecutiva: María Cristina Meléndez Jiménez,
</v>
      </c>
      <c r="N157" s="6" t="str">
        <f>VLOOKUP(C157,'AUD NOV'!B:T,10,0)</f>
        <v xml:space="preserve">La Pampilla S/N, Casilla 98, Coquimbo.
</v>
      </c>
      <c r="O157" s="6" t="str">
        <f>VLOOKUP(C157,'AUD NOV'!B:T,11,0)</f>
        <v>IV</v>
      </c>
      <c r="P157" s="6" t="str">
        <f>VLOOKUP(C157,'AUD NOV'!B:T,12,0)</f>
        <v>Coquimbo</v>
      </c>
      <c r="Q157" s="6" t="str">
        <f>VLOOKUP(C157,'AUD NOV'!B:T,13,0)</f>
        <v>(51) 2321039</v>
      </c>
      <c r="R157" s="6" t="str">
        <f>VLOOKUP(C157,'AUD NOV'!B:T,14,0)</f>
        <v xml:space="preserve">cgmistral07@yahoo.es              ugesco@gmail.com
</v>
      </c>
      <c r="S157" s="6" t="str">
        <f>VLOOKUP(C157,'AUD NOV'!B:T,15,0)</f>
        <v>Casilla 98</v>
      </c>
      <c r="T157" s="6" t="str">
        <f>VLOOKUP(C157,'AUD NOV'!B:T,16,0)</f>
        <v>93401: Institución de Asistencia Social</v>
      </c>
      <c r="U157" s="6" t="str">
        <f>VLOOKUP(C157,'AUD NOV'!B:T,17,0)</f>
        <v xml:space="preserve">Se acompaña certificado financiero correspondiente al año 2021 aprobada por el  Sub Departamento de Supervisión Financiera Nacional. </v>
      </c>
      <c r="V157" s="7">
        <f>VLOOKUP(C157,'AUD NOV'!B:T,18,0)</f>
        <v>37970</v>
      </c>
      <c r="W157" s="8">
        <f>VLOOKUP(C157,'AUD NOV'!B:T,19,0)</f>
        <v>2330</v>
      </c>
      <c r="X157" s="9"/>
      <c r="Y157" s="9">
        <v>17432054</v>
      </c>
      <c r="Z157" s="7">
        <v>44895</v>
      </c>
      <c r="AA157" s="6" t="s">
        <v>6271</v>
      </c>
      <c r="AB157" s="6" t="s">
        <v>6272</v>
      </c>
      <c r="AC157" s="6" t="s">
        <v>6305</v>
      </c>
    </row>
    <row r="158" spans="2:29" x14ac:dyDescent="0.2">
      <c r="B158" s="33" t="s">
        <v>6407</v>
      </c>
      <c r="C158" s="33">
        <v>713523003</v>
      </c>
      <c r="D158" s="6">
        <v>1030299</v>
      </c>
      <c r="E158" s="33">
        <v>3</v>
      </c>
      <c r="F158" s="6" t="str">
        <f>VLOOKUP(C158,'AUD NOV'!B:T,2,0)</f>
        <v>Corporación de Derecho Privado.</v>
      </c>
      <c r="G158" s="6" t="str">
        <f>VLOOKUP(C158,'AUD NOV'!B:T,3,0)</f>
        <v xml:space="preserve">Otorgada por Decreto Supremo Nº 1027, de fecha 07 de noviembre de 1986, del Ministerio de Justicia, publicado en el Diario Oficial el día 22 de noviembre de 1986. </v>
      </c>
      <c r="H158" s="6" t="str">
        <f>VLOOKUP(C158,'AUD NOV'!B:T,4,0)</f>
        <v>Certificado de Vigencia Folio Nº 500451769159, de fecha 31 de mayo de 2022, otorgado por el Servicio de Registro Civil e Identificación.</v>
      </c>
      <c r="I158" s="6" t="str">
        <f>VLOOKUP(C158,'AUD NOV'!B:T,5,0)</f>
        <v>El desarrollo de actividades de prevención y tratamiento, que sirvan para mejorar la atención a los menores en situación irregular en la Cuarta Región.</v>
      </c>
      <c r="J158" s="6" t="str">
        <f>VLOOKUP(C158,'AUD NOV'!B:T,6,0)</f>
        <v>Presidente: Francisco León Henríquez Adaros
Vicepresidente: Marcelo Hidalgo Molina
Secretario: Carlos Manuel Calvo Muñoz
Tesorero : Jorge Brusher Mac- Farlane 
Directores:
María Lucrecia Rivera Muñoz
René Corbeaux Cruz</v>
      </c>
      <c r="K158" s="6" t="str">
        <f>VLOOKUP(C158,'AUD NOV'!B:T,7,0)</f>
        <v>Durarán 03 años en sus cargos.</v>
      </c>
      <c r="L158" s="6" t="str">
        <f>VLOOKUP(C158,'AUD NOV'!B:T,8,0)</f>
        <v>De 20 de Mayo de 2020 al 20  de Mayo de 2023.</v>
      </c>
      <c r="M158" s="6" t="str">
        <f>VLOOKUP(C158,'AUD NOV'!B:T,9,0)</f>
        <v xml:space="preserve">Presidente: Francisco León Henríquez Adaros, 
Directora Ejecutiva: María Cristina Meléndez Jiménez,
</v>
      </c>
      <c r="N158" s="6" t="str">
        <f>VLOOKUP(C158,'AUD NOV'!B:T,10,0)</f>
        <v xml:space="preserve">La Pampilla S/N, Casilla 98, Coquimbo.
</v>
      </c>
      <c r="O158" s="6" t="str">
        <f>VLOOKUP(C158,'AUD NOV'!B:T,11,0)</f>
        <v>IV</v>
      </c>
      <c r="P158" s="6" t="str">
        <f>VLOOKUP(C158,'AUD NOV'!B:T,12,0)</f>
        <v>Coquimbo</v>
      </c>
      <c r="Q158" s="6" t="str">
        <f>VLOOKUP(C158,'AUD NOV'!B:T,13,0)</f>
        <v>(51) 2321039</v>
      </c>
      <c r="R158" s="6" t="str">
        <f>VLOOKUP(C158,'AUD NOV'!B:T,14,0)</f>
        <v xml:space="preserve">cgmistral07@yahoo.es              ugesco@gmail.com
</v>
      </c>
      <c r="S158" s="6" t="str">
        <f>VLOOKUP(C158,'AUD NOV'!B:T,15,0)</f>
        <v>Casilla 98</v>
      </c>
      <c r="T158" s="6" t="str">
        <f>VLOOKUP(C158,'AUD NOV'!B:T,16,0)</f>
        <v>93401: Institución de Asistencia Social</v>
      </c>
      <c r="U158" s="6" t="str">
        <f>VLOOKUP(C158,'AUD NOV'!B:T,17,0)</f>
        <v xml:space="preserve">Se acompaña certificado financiero correspondiente al año 2021 aprobada por el  Sub Departamento de Supervisión Financiera Nacional. </v>
      </c>
      <c r="V158" s="7">
        <f>VLOOKUP(C158,'AUD NOV'!B:T,18,0)</f>
        <v>37970</v>
      </c>
      <c r="W158" s="8">
        <f>VLOOKUP(C158,'AUD NOV'!B:T,19,0)</f>
        <v>2330</v>
      </c>
      <c r="X158" s="9"/>
      <c r="Y158" s="9">
        <v>5190957</v>
      </c>
      <c r="Z158" s="7">
        <v>44895</v>
      </c>
      <c r="AA158" s="6" t="s">
        <v>6271</v>
      </c>
      <c r="AB158" s="6" t="s">
        <v>6272</v>
      </c>
      <c r="AC158" s="6" t="s">
        <v>6305</v>
      </c>
    </row>
    <row r="159" spans="2:29" x14ac:dyDescent="0.2">
      <c r="B159" s="33" t="s">
        <v>6407</v>
      </c>
      <c r="C159" s="33">
        <v>713523003</v>
      </c>
      <c r="D159" s="6">
        <v>1030366</v>
      </c>
      <c r="E159" s="33">
        <v>3</v>
      </c>
      <c r="F159" s="6" t="str">
        <f>VLOOKUP(C159,'AUD NOV'!B:T,2,0)</f>
        <v>Corporación de Derecho Privado.</v>
      </c>
      <c r="G159" s="6" t="str">
        <f>VLOOKUP(C159,'AUD NOV'!B:T,3,0)</f>
        <v xml:space="preserve">Otorgada por Decreto Supremo Nº 1027, de fecha 07 de noviembre de 1986, del Ministerio de Justicia, publicado en el Diario Oficial el día 22 de noviembre de 1986. </v>
      </c>
      <c r="H159" s="6" t="str">
        <f>VLOOKUP(C159,'AUD NOV'!B:T,4,0)</f>
        <v>Certificado de Vigencia Folio Nº 500451769159, de fecha 31 de mayo de 2022, otorgado por el Servicio de Registro Civil e Identificación.</v>
      </c>
      <c r="I159" s="6" t="str">
        <f>VLOOKUP(C159,'AUD NOV'!B:T,5,0)</f>
        <v>El desarrollo de actividades de prevención y tratamiento, que sirvan para mejorar la atención a los menores en situación irregular en la Cuarta Región.</v>
      </c>
      <c r="J159" s="6" t="str">
        <f>VLOOKUP(C159,'AUD NOV'!B:T,6,0)</f>
        <v>Presidente: Francisco León Henríquez Adaros
Vicepresidente: Marcelo Hidalgo Molina
Secretario: Carlos Manuel Calvo Muñoz
Tesorero : Jorge Brusher Mac- Farlane 
Directores:
María Lucrecia Rivera Muñoz
René Corbeaux Cruz</v>
      </c>
      <c r="K159" s="6" t="str">
        <f>VLOOKUP(C159,'AUD NOV'!B:T,7,0)</f>
        <v>Durarán 03 años en sus cargos.</v>
      </c>
      <c r="L159" s="6" t="str">
        <f>VLOOKUP(C159,'AUD NOV'!B:T,8,0)</f>
        <v>De 20 de Mayo de 2020 al 20  de Mayo de 2023.</v>
      </c>
      <c r="M159" s="6" t="str">
        <f>VLOOKUP(C159,'AUD NOV'!B:T,9,0)</f>
        <v xml:space="preserve">Presidente: Francisco León Henríquez Adaros, 
Directora Ejecutiva: María Cristina Meléndez Jiménez,
</v>
      </c>
      <c r="N159" s="6" t="str">
        <f>VLOOKUP(C159,'AUD NOV'!B:T,10,0)</f>
        <v xml:space="preserve">La Pampilla S/N, Casilla 98, Coquimbo.
</v>
      </c>
      <c r="O159" s="6" t="str">
        <f>VLOOKUP(C159,'AUD NOV'!B:T,11,0)</f>
        <v>IV</v>
      </c>
      <c r="P159" s="6" t="str">
        <f>VLOOKUP(C159,'AUD NOV'!B:T,12,0)</f>
        <v>Coquimbo</v>
      </c>
      <c r="Q159" s="6" t="str">
        <f>VLOOKUP(C159,'AUD NOV'!B:T,13,0)</f>
        <v>(51) 2321039</v>
      </c>
      <c r="R159" s="6" t="str">
        <f>VLOOKUP(C159,'AUD NOV'!B:T,14,0)</f>
        <v xml:space="preserve">cgmistral07@yahoo.es              ugesco@gmail.com
</v>
      </c>
      <c r="S159" s="6" t="str">
        <f>VLOOKUP(C159,'AUD NOV'!B:T,15,0)</f>
        <v>Casilla 98</v>
      </c>
      <c r="T159" s="6" t="str">
        <f>VLOOKUP(C159,'AUD NOV'!B:T,16,0)</f>
        <v>93401: Institución de Asistencia Social</v>
      </c>
      <c r="U159" s="6" t="str">
        <f>VLOOKUP(C159,'AUD NOV'!B:T,17,0)</f>
        <v xml:space="preserve">Se acompaña certificado financiero correspondiente al año 2021 aprobada por el  Sub Departamento de Supervisión Financiera Nacional. </v>
      </c>
      <c r="V159" s="7">
        <f>VLOOKUP(C159,'AUD NOV'!B:T,18,0)</f>
        <v>37970</v>
      </c>
      <c r="W159" s="8">
        <f>VLOOKUP(C159,'AUD NOV'!B:T,19,0)</f>
        <v>2330</v>
      </c>
      <c r="X159" s="9">
        <v>12877958</v>
      </c>
      <c r="Y159" s="9">
        <v>132429750</v>
      </c>
      <c r="Z159" s="7">
        <v>44895</v>
      </c>
      <c r="AA159" s="6" t="s">
        <v>6271</v>
      </c>
      <c r="AB159" s="6" t="s">
        <v>6272</v>
      </c>
      <c r="AC159" s="6" t="s">
        <v>6305</v>
      </c>
    </row>
    <row r="160" spans="2:29" x14ac:dyDescent="0.2">
      <c r="B160" s="33" t="s">
        <v>6407</v>
      </c>
      <c r="C160" s="33">
        <v>713523003</v>
      </c>
      <c r="D160" s="6">
        <v>1030367</v>
      </c>
      <c r="E160" s="33">
        <v>3</v>
      </c>
      <c r="F160" s="6" t="str">
        <f>VLOOKUP(C160,'AUD NOV'!B:T,2,0)</f>
        <v>Corporación de Derecho Privado.</v>
      </c>
      <c r="G160" s="6" t="str">
        <f>VLOOKUP(C160,'AUD NOV'!B:T,3,0)</f>
        <v xml:space="preserve">Otorgada por Decreto Supremo Nº 1027, de fecha 07 de noviembre de 1986, del Ministerio de Justicia, publicado en el Diario Oficial el día 22 de noviembre de 1986. </v>
      </c>
      <c r="H160" s="6" t="str">
        <f>VLOOKUP(C160,'AUD NOV'!B:T,4,0)</f>
        <v>Certificado de Vigencia Folio Nº 500451769159, de fecha 31 de mayo de 2022, otorgado por el Servicio de Registro Civil e Identificación.</v>
      </c>
      <c r="I160" s="6" t="str">
        <f>VLOOKUP(C160,'AUD NOV'!B:T,5,0)</f>
        <v>El desarrollo de actividades de prevención y tratamiento, que sirvan para mejorar la atención a los menores en situación irregular en la Cuarta Región.</v>
      </c>
      <c r="J160" s="6" t="str">
        <f>VLOOKUP(C160,'AUD NOV'!B:T,6,0)</f>
        <v>Presidente: Francisco León Henríquez Adaros
Vicepresidente: Marcelo Hidalgo Molina
Secretario: Carlos Manuel Calvo Muñoz
Tesorero : Jorge Brusher Mac- Farlane 
Directores:
María Lucrecia Rivera Muñoz
René Corbeaux Cruz</v>
      </c>
      <c r="K160" s="6" t="str">
        <f>VLOOKUP(C160,'AUD NOV'!B:T,7,0)</f>
        <v>Durarán 03 años en sus cargos.</v>
      </c>
      <c r="L160" s="6" t="str">
        <f>VLOOKUP(C160,'AUD NOV'!B:T,8,0)</f>
        <v>De 20 de Mayo de 2020 al 20  de Mayo de 2023.</v>
      </c>
      <c r="M160" s="6" t="str">
        <f>VLOOKUP(C160,'AUD NOV'!B:T,9,0)</f>
        <v xml:space="preserve">Presidente: Francisco León Henríquez Adaros, 
Directora Ejecutiva: María Cristina Meléndez Jiménez,
</v>
      </c>
      <c r="N160" s="6" t="str">
        <f>VLOOKUP(C160,'AUD NOV'!B:T,10,0)</f>
        <v xml:space="preserve">La Pampilla S/N, Casilla 98, Coquimbo.
</v>
      </c>
      <c r="O160" s="6" t="str">
        <f>VLOOKUP(C160,'AUD NOV'!B:T,11,0)</f>
        <v>IV</v>
      </c>
      <c r="P160" s="6" t="str">
        <f>VLOOKUP(C160,'AUD NOV'!B:T,12,0)</f>
        <v>Coquimbo</v>
      </c>
      <c r="Q160" s="6" t="str">
        <f>VLOOKUP(C160,'AUD NOV'!B:T,13,0)</f>
        <v>(51) 2321039</v>
      </c>
      <c r="R160" s="6" t="str">
        <f>VLOOKUP(C160,'AUD NOV'!B:T,14,0)</f>
        <v xml:space="preserve">cgmistral07@yahoo.es              ugesco@gmail.com
</v>
      </c>
      <c r="S160" s="6" t="str">
        <f>VLOOKUP(C160,'AUD NOV'!B:T,15,0)</f>
        <v>Casilla 98</v>
      </c>
      <c r="T160" s="6" t="str">
        <f>VLOOKUP(C160,'AUD NOV'!B:T,16,0)</f>
        <v>93401: Institución de Asistencia Social</v>
      </c>
      <c r="U160" s="6" t="str">
        <f>VLOOKUP(C160,'AUD NOV'!B:T,17,0)</f>
        <v xml:space="preserve">Se acompaña certificado financiero correspondiente al año 2021 aprobada por el  Sub Departamento de Supervisión Financiera Nacional. </v>
      </c>
      <c r="V160" s="7">
        <f>VLOOKUP(C160,'AUD NOV'!B:T,18,0)</f>
        <v>37970</v>
      </c>
      <c r="W160" s="8">
        <f>VLOOKUP(C160,'AUD NOV'!B:T,19,0)</f>
        <v>2330</v>
      </c>
      <c r="X160" s="9"/>
      <c r="Y160" s="9">
        <v>13808379</v>
      </c>
      <c r="Z160" s="7">
        <v>44895</v>
      </c>
      <c r="AA160" s="6" t="s">
        <v>6271</v>
      </c>
      <c r="AB160" s="6" t="s">
        <v>6272</v>
      </c>
      <c r="AC160" s="6" t="s">
        <v>6305</v>
      </c>
    </row>
    <row r="161" spans="2:29" x14ac:dyDescent="0.2">
      <c r="B161" s="33" t="s">
        <v>6407</v>
      </c>
      <c r="C161" s="33">
        <v>713523003</v>
      </c>
      <c r="D161" s="6">
        <v>1030383</v>
      </c>
      <c r="E161" s="33">
        <v>3</v>
      </c>
      <c r="F161" s="6" t="str">
        <f>VLOOKUP(C161,'AUD NOV'!B:T,2,0)</f>
        <v>Corporación de Derecho Privado.</v>
      </c>
      <c r="G161" s="6" t="str">
        <f>VLOOKUP(C161,'AUD NOV'!B:T,3,0)</f>
        <v xml:space="preserve">Otorgada por Decreto Supremo Nº 1027, de fecha 07 de noviembre de 1986, del Ministerio de Justicia, publicado en el Diario Oficial el día 22 de noviembre de 1986. </v>
      </c>
      <c r="H161" s="6" t="str">
        <f>VLOOKUP(C161,'AUD NOV'!B:T,4,0)</f>
        <v>Certificado de Vigencia Folio Nº 500451769159, de fecha 31 de mayo de 2022, otorgado por el Servicio de Registro Civil e Identificación.</v>
      </c>
      <c r="I161" s="6" t="str">
        <f>VLOOKUP(C161,'AUD NOV'!B:T,5,0)</f>
        <v>El desarrollo de actividades de prevención y tratamiento, que sirvan para mejorar la atención a los menores en situación irregular en la Cuarta Región.</v>
      </c>
      <c r="J161" s="6" t="str">
        <f>VLOOKUP(C161,'AUD NOV'!B:T,6,0)</f>
        <v>Presidente: Francisco León Henríquez Adaros
Vicepresidente: Marcelo Hidalgo Molina
Secretario: Carlos Manuel Calvo Muñoz
Tesorero : Jorge Brusher Mac- Farlane 
Directores:
María Lucrecia Rivera Muñoz
René Corbeaux Cruz</v>
      </c>
      <c r="K161" s="6" t="str">
        <f>VLOOKUP(C161,'AUD NOV'!B:T,7,0)</f>
        <v>Durarán 03 años en sus cargos.</v>
      </c>
      <c r="L161" s="6" t="str">
        <f>VLOOKUP(C161,'AUD NOV'!B:T,8,0)</f>
        <v>De 20 de Mayo de 2020 al 20  de Mayo de 2023.</v>
      </c>
      <c r="M161" s="6" t="str">
        <f>VLOOKUP(C161,'AUD NOV'!B:T,9,0)</f>
        <v xml:space="preserve">Presidente: Francisco León Henríquez Adaros, 
Directora Ejecutiva: María Cristina Meléndez Jiménez,
</v>
      </c>
      <c r="N161" s="6" t="str">
        <f>VLOOKUP(C161,'AUD NOV'!B:T,10,0)</f>
        <v xml:space="preserve">La Pampilla S/N, Casilla 98, Coquimbo.
</v>
      </c>
      <c r="O161" s="6" t="str">
        <f>VLOOKUP(C161,'AUD NOV'!B:T,11,0)</f>
        <v>IV</v>
      </c>
      <c r="P161" s="6" t="str">
        <f>VLOOKUP(C161,'AUD NOV'!B:T,12,0)</f>
        <v>Coquimbo</v>
      </c>
      <c r="Q161" s="6" t="str">
        <f>VLOOKUP(C161,'AUD NOV'!B:T,13,0)</f>
        <v>(51) 2321039</v>
      </c>
      <c r="R161" s="6" t="str">
        <f>VLOOKUP(C161,'AUD NOV'!B:T,14,0)</f>
        <v xml:space="preserve">cgmistral07@yahoo.es              ugesco@gmail.com
</v>
      </c>
      <c r="S161" s="6" t="str">
        <f>VLOOKUP(C161,'AUD NOV'!B:T,15,0)</f>
        <v>Casilla 98</v>
      </c>
      <c r="T161" s="6" t="str">
        <f>VLOOKUP(C161,'AUD NOV'!B:T,16,0)</f>
        <v>93401: Institución de Asistencia Social</v>
      </c>
      <c r="U161" s="6" t="str">
        <f>VLOOKUP(C161,'AUD NOV'!B:T,17,0)</f>
        <v xml:space="preserve">Se acompaña certificado financiero correspondiente al año 2021 aprobada por el  Sub Departamento de Supervisión Financiera Nacional. </v>
      </c>
      <c r="V161" s="7">
        <f>VLOOKUP(C161,'AUD NOV'!B:T,18,0)</f>
        <v>37970</v>
      </c>
      <c r="W161" s="8">
        <f>VLOOKUP(C161,'AUD NOV'!B:T,19,0)</f>
        <v>2330</v>
      </c>
      <c r="X161" s="9">
        <v>6901404</v>
      </c>
      <c r="Y161" s="9">
        <v>63627576</v>
      </c>
      <c r="Z161" s="7">
        <v>44895</v>
      </c>
      <c r="AA161" s="6" t="s">
        <v>6271</v>
      </c>
      <c r="AB161" s="6" t="s">
        <v>6272</v>
      </c>
      <c r="AC161" s="6" t="s">
        <v>6305</v>
      </c>
    </row>
    <row r="162" spans="2:29" x14ac:dyDescent="0.2">
      <c r="B162" s="33" t="s">
        <v>6407</v>
      </c>
      <c r="C162" s="33">
        <v>713523003</v>
      </c>
      <c r="D162" s="6">
        <v>1040341</v>
      </c>
      <c r="E162" s="33">
        <v>4</v>
      </c>
      <c r="F162" s="6" t="str">
        <f>VLOOKUP(C162,'AUD NOV'!B:T,2,0)</f>
        <v>Corporación de Derecho Privado.</v>
      </c>
      <c r="G162" s="6" t="str">
        <f>VLOOKUP(C162,'AUD NOV'!B:T,3,0)</f>
        <v xml:space="preserve">Otorgada por Decreto Supremo Nº 1027, de fecha 07 de noviembre de 1986, del Ministerio de Justicia, publicado en el Diario Oficial el día 22 de noviembre de 1986. </v>
      </c>
      <c r="H162" s="6" t="str">
        <f>VLOOKUP(C162,'AUD NOV'!B:T,4,0)</f>
        <v>Certificado de Vigencia Folio Nº 500451769159, de fecha 31 de mayo de 2022, otorgado por el Servicio de Registro Civil e Identificación.</v>
      </c>
      <c r="I162" s="6" t="str">
        <f>VLOOKUP(C162,'AUD NOV'!B:T,5,0)</f>
        <v>El desarrollo de actividades de prevención y tratamiento, que sirvan para mejorar la atención a los menores en situación irregular en la Cuarta Región.</v>
      </c>
      <c r="J162" s="6" t="str">
        <f>VLOOKUP(C162,'AUD NOV'!B:T,6,0)</f>
        <v>Presidente: Francisco León Henríquez Adaros
Vicepresidente: Marcelo Hidalgo Molina
Secretario: Carlos Manuel Calvo Muñoz
Tesorero : Jorge Brusher Mac- Farlane 
Directores:
María Lucrecia Rivera Muñoz
René Corbeaux Cruz</v>
      </c>
      <c r="K162" s="6" t="str">
        <f>VLOOKUP(C162,'AUD NOV'!B:T,7,0)</f>
        <v>Durarán 03 años en sus cargos.</v>
      </c>
      <c r="L162" s="6" t="str">
        <f>VLOOKUP(C162,'AUD NOV'!B:T,8,0)</f>
        <v>De 20 de Mayo de 2020 al 20  de Mayo de 2023.</v>
      </c>
      <c r="M162" s="6" t="str">
        <f>VLOOKUP(C162,'AUD NOV'!B:T,9,0)</f>
        <v xml:space="preserve">Presidente: Francisco León Henríquez Adaros, 
Directora Ejecutiva: María Cristina Meléndez Jiménez,
</v>
      </c>
      <c r="N162" s="6" t="str">
        <f>VLOOKUP(C162,'AUD NOV'!B:T,10,0)</f>
        <v xml:space="preserve">La Pampilla S/N, Casilla 98, Coquimbo.
</v>
      </c>
      <c r="O162" s="6" t="str">
        <f>VLOOKUP(C162,'AUD NOV'!B:T,11,0)</f>
        <v>IV</v>
      </c>
      <c r="P162" s="6" t="str">
        <f>VLOOKUP(C162,'AUD NOV'!B:T,12,0)</f>
        <v>Coquimbo</v>
      </c>
      <c r="Q162" s="6" t="str">
        <f>VLOOKUP(C162,'AUD NOV'!B:T,13,0)</f>
        <v>(51) 2321039</v>
      </c>
      <c r="R162" s="6" t="str">
        <f>VLOOKUP(C162,'AUD NOV'!B:T,14,0)</f>
        <v xml:space="preserve">cgmistral07@yahoo.es              ugesco@gmail.com
</v>
      </c>
      <c r="S162" s="6" t="str">
        <f>VLOOKUP(C162,'AUD NOV'!B:T,15,0)</f>
        <v>Casilla 98</v>
      </c>
      <c r="T162" s="6" t="str">
        <f>VLOOKUP(C162,'AUD NOV'!B:T,16,0)</f>
        <v>93401: Institución de Asistencia Social</v>
      </c>
      <c r="U162" s="6" t="str">
        <f>VLOOKUP(C162,'AUD NOV'!B:T,17,0)</f>
        <v xml:space="preserve">Se acompaña certificado financiero correspondiente al año 2021 aprobada por el  Sub Departamento de Supervisión Financiera Nacional. </v>
      </c>
      <c r="V162" s="7">
        <f>VLOOKUP(C162,'AUD NOV'!B:T,18,0)</f>
        <v>37970</v>
      </c>
      <c r="W162" s="8">
        <f>VLOOKUP(C162,'AUD NOV'!B:T,19,0)</f>
        <v>2330</v>
      </c>
      <c r="X162" s="9"/>
      <c r="Y162" s="9">
        <v>1009962</v>
      </c>
      <c r="Z162" s="7">
        <v>44895</v>
      </c>
      <c r="AA162" s="6" t="s">
        <v>6271</v>
      </c>
      <c r="AB162" s="6" t="s">
        <v>6272</v>
      </c>
      <c r="AC162" s="6" t="s">
        <v>6306</v>
      </c>
    </row>
    <row r="163" spans="2:29" x14ac:dyDescent="0.2">
      <c r="B163" s="33" t="s">
        <v>6407</v>
      </c>
      <c r="C163" s="33">
        <v>713523003</v>
      </c>
      <c r="D163" s="6">
        <v>1040445</v>
      </c>
      <c r="E163" s="33">
        <v>4</v>
      </c>
      <c r="F163" s="6" t="str">
        <f>VLOOKUP(C163,'AUD NOV'!B:T,2,0)</f>
        <v>Corporación de Derecho Privado.</v>
      </c>
      <c r="G163" s="6" t="str">
        <f>VLOOKUP(C163,'AUD NOV'!B:T,3,0)</f>
        <v xml:space="preserve">Otorgada por Decreto Supremo Nº 1027, de fecha 07 de noviembre de 1986, del Ministerio de Justicia, publicado en el Diario Oficial el día 22 de noviembre de 1986. </v>
      </c>
      <c r="H163" s="6" t="str">
        <f>VLOOKUP(C163,'AUD NOV'!B:T,4,0)</f>
        <v>Certificado de Vigencia Folio Nº 500451769159, de fecha 31 de mayo de 2022, otorgado por el Servicio de Registro Civil e Identificación.</v>
      </c>
      <c r="I163" s="6" t="str">
        <f>VLOOKUP(C163,'AUD NOV'!B:T,5,0)</f>
        <v>El desarrollo de actividades de prevención y tratamiento, que sirvan para mejorar la atención a los menores en situación irregular en la Cuarta Región.</v>
      </c>
      <c r="J163" s="6" t="str">
        <f>VLOOKUP(C163,'AUD NOV'!B:T,6,0)</f>
        <v>Presidente: Francisco León Henríquez Adaros
Vicepresidente: Marcelo Hidalgo Molina
Secretario: Carlos Manuel Calvo Muñoz
Tesorero : Jorge Brusher Mac- Farlane 
Directores:
María Lucrecia Rivera Muñoz
René Corbeaux Cruz</v>
      </c>
      <c r="K163" s="6" t="str">
        <f>VLOOKUP(C163,'AUD NOV'!B:T,7,0)</f>
        <v>Durarán 03 años en sus cargos.</v>
      </c>
      <c r="L163" s="6" t="str">
        <f>VLOOKUP(C163,'AUD NOV'!B:T,8,0)</f>
        <v>De 20 de Mayo de 2020 al 20  de Mayo de 2023.</v>
      </c>
      <c r="M163" s="6" t="str">
        <f>VLOOKUP(C163,'AUD NOV'!B:T,9,0)</f>
        <v xml:space="preserve">Presidente: Francisco León Henríquez Adaros, 
Directora Ejecutiva: María Cristina Meléndez Jiménez,
</v>
      </c>
      <c r="N163" s="6" t="str">
        <f>VLOOKUP(C163,'AUD NOV'!B:T,10,0)</f>
        <v xml:space="preserve">La Pampilla S/N, Casilla 98, Coquimbo.
</v>
      </c>
      <c r="O163" s="6" t="str">
        <f>VLOOKUP(C163,'AUD NOV'!B:T,11,0)</f>
        <v>IV</v>
      </c>
      <c r="P163" s="6" t="str">
        <f>VLOOKUP(C163,'AUD NOV'!B:T,12,0)</f>
        <v>Coquimbo</v>
      </c>
      <c r="Q163" s="6" t="str">
        <f>VLOOKUP(C163,'AUD NOV'!B:T,13,0)</f>
        <v>(51) 2321039</v>
      </c>
      <c r="R163" s="6" t="str">
        <f>VLOOKUP(C163,'AUD NOV'!B:T,14,0)</f>
        <v xml:space="preserve">cgmistral07@yahoo.es              ugesco@gmail.com
</v>
      </c>
      <c r="S163" s="6" t="str">
        <f>VLOOKUP(C163,'AUD NOV'!B:T,15,0)</f>
        <v>Casilla 98</v>
      </c>
      <c r="T163" s="6" t="str">
        <f>VLOOKUP(C163,'AUD NOV'!B:T,16,0)</f>
        <v>93401: Institución de Asistencia Social</v>
      </c>
      <c r="U163" s="6" t="str">
        <f>VLOOKUP(C163,'AUD NOV'!B:T,17,0)</f>
        <v xml:space="preserve">Se acompaña certificado financiero correspondiente al año 2021 aprobada por el  Sub Departamento de Supervisión Financiera Nacional. </v>
      </c>
      <c r="V163" s="7">
        <f>VLOOKUP(C163,'AUD NOV'!B:T,18,0)</f>
        <v>37970</v>
      </c>
      <c r="W163" s="8">
        <f>VLOOKUP(C163,'AUD NOV'!B:T,19,0)</f>
        <v>2330</v>
      </c>
      <c r="X163" s="9"/>
      <c r="Y163" s="9">
        <v>102410422</v>
      </c>
      <c r="Z163" s="7">
        <v>44895</v>
      </c>
      <c r="AA163" s="6" t="s">
        <v>6271</v>
      </c>
      <c r="AB163" s="6" t="s">
        <v>6272</v>
      </c>
      <c r="AC163" s="6" t="s">
        <v>6306</v>
      </c>
    </row>
    <row r="164" spans="2:29" x14ac:dyDescent="0.2">
      <c r="B164" s="33" t="s">
        <v>6407</v>
      </c>
      <c r="C164" s="33">
        <v>713523003</v>
      </c>
      <c r="D164" s="6">
        <v>1040504</v>
      </c>
      <c r="E164" s="33">
        <v>4</v>
      </c>
      <c r="F164" s="6" t="str">
        <f>VLOOKUP(C164,'AUD NOV'!B:T,2,0)</f>
        <v>Corporación de Derecho Privado.</v>
      </c>
      <c r="G164" s="6" t="str">
        <f>VLOOKUP(C164,'AUD NOV'!B:T,3,0)</f>
        <v xml:space="preserve">Otorgada por Decreto Supremo Nº 1027, de fecha 07 de noviembre de 1986, del Ministerio de Justicia, publicado en el Diario Oficial el día 22 de noviembre de 1986. </v>
      </c>
      <c r="H164" s="6" t="str">
        <f>VLOOKUP(C164,'AUD NOV'!B:T,4,0)</f>
        <v>Certificado de Vigencia Folio Nº 500451769159, de fecha 31 de mayo de 2022, otorgado por el Servicio de Registro Civil e Identificación.</v>
      </c>
      <c r="I164" s="6" t="str">
        <f>VLOOKUP(C164,'AUD NOV'!B:T,5,0)</f>
        <v>El desarrollo de actividades de prevención y tratamiento, que sirvan para mejorar la atención a los menores en situación irregular en la Cuarta Región.</v>
      </c>
      <c r="J164" s="6" t="str">
        <f>VLOOKUP(C164,'AUD NOV'!B:T,6,0)</f>
        <v>Presidente: Francisco León Henríquez Adaros
Vicepresidente: Marcelo Hidalgo Molina
Secretario: Carlos Manuel Calvo Muñoz
Tesorero : Jorge Brusher Mac- Farlane 
Directores:
María Lucrecia Rivera Muñoz
René Corbeaux Cruz</v>
      </c>
      <c r="K164" s="6" t="str">
        <f>VLOOKUP(C164,'AUD NOV'!B:T,7,0)</f>
        <v>Durarán 03 años en sus cargos.</v>
      </c>
      <c r="L164" s="6" t="str">
        <f>VLOOKUP(C164,'AUD NOV'!B:T,8,0)</f>
        <v>De 20 de Mayo de 2020 al 20  de Mayo de 2023.</v>
      </c>
      <c r="M164" s="6" t="str">
        <f>VLOOKUP(C164,'AUD NOV'!B:T,9,0)</f>
        <v xml:space="preserve">Presidente: Francisco León Henríquez Adaros, 
Directora Ejecutiva: María Cristina Meléndez Jiménez,
</v>
      </c>
      <c r="N164" s="6" t="str">
        <f>VLOOKUP(C164,'AUD NOV'!B:T,10,0)</f>
        <v xml:space="preserve">La Pampilla S/N, Casilla 98, Coquimbo.
</v>
      </c>
      <c r="O164" s="6" t="str">
        <f>VLOOKUP(C164,'AUD NOV'!B:T,11,0)</f>
        <v>IV</v>
      </c>
      <c r="P164" s="6" t="str">
        <f>VLOOKUP(C164,'AUD NOV'!B:T,12,0)</f>
        <v>Coquimbo</v>
      </c>
      <c r="Q164" s="6" t="str">
        <f>VLOOKUP(C164,'AUD NOV'!B:T,13,0)</f>
        <v>(51) 2321039</v>
      </c>
      <c r="R164" s="6" t="str">
        <f>VLOOKUP(C164,'AUD NOV'!B:T,14,0)</f>
        <v xml:space="preserve">cgmistral07@yahoo.es              ugesco@gmail.com
</v>
      </c>
      <c r="S164" s="6" t="str">
        <f>VLOOKUP(C164,'AUD NOV'!B:T,15,0)</f>
        <v>Casilla 98</v>
      </c>
      <c r="T164" s="6" t="str">
        <f>VLOOKUP(C164,'AUD NOV'!B:T,16,0)</f>
        <v>93401: Institución de Asistencia Social</v>
      </c>
      <c r="U164" s="6" t="str">
        <f>VLOOKUP(C164,'AUD NOV'!B:T,17,0)</f>
        <v xml:space="preserve">Se acompaña certificado financiero correspondiente al año 2021 aprobada por el  Sub Departamento de Supervisión Financiera Nacional. </v>
      </c>
      <c r="V164" s="7">
        <f>VLOOKUP(C164,'AUD NOV'!B:T,18,0)</f>
        <v>37970</v>
      </c>
      <c r="W164" s="8">
        <f>VLOOKUP(C164,'AUD NOV'!B:T,19,0)</f>
        <v>2330</v>
      </c>
      <c r="X164" s="9">
        <v>2356577</v>
      </c>
      <c r="Y164" s="9">
        <v>25922348</v>
      </c>
      <c r="Z164" s="7">
        <v>44895</v>
      </c>
      <c r="AA164" s="6" t="s">
        <v>6271</v>
      </c>
      <c r="AB164" s="6" t="s">
        <v>6272</v>
      </c>
      <c r="AC164" s="6" t="s">
        <v>6306</v>
      </c>
    </row>
    <row r="165" spans="2:29" x14ac:dyDescent="0.2">
      <c r="B165" s="33" t="s">
        <v>8418</v>
      </c>
      <c r="C165" s="33">
        <v>713523003</v>
      </c>
      <c r="D165" s="6">
        <v>1030384</v>
      </c>
      <c r="E165" s="33">
        <v>3</v>
      </c>
      <c r="F165" s="6" t="str">
        <f>VLOOKUP(C165,'AUD NOV'!B:T,2,0)</f>
        <v>Corporación de Derecho Privado.</v>
      </c>
      <c r="G165" s="6" t="str">
        <f>VLOOKUP(C165,'AUD NOV'!B:T,3,0)</f>
        <v xml:space="preserve">Otorgada por Decreto Supremo Nº 1027, de fecha 07 de noviembre de 1986, del Ministerio de Justicia, publicado en el Diario Oficial el día 22 de noviembre de 1986. </v>
      </c>
      <c r="H165" s="6" t="str">
        <f>VLOOKUP(C165,'AUD NOV'!B:T,4,0)</f>
        <v>Certificado de Vigencia Folio Nº 500451769159, de fecha 31 de mayo de 2022, otorgado por el Servicio de Registro Civil e Identificación.</v>
      </c>
      <c r="I165" s="6" t="str">
        <f>VLOOKUP(C165,'AUD NOV'!B:T,5,0)</f>
        <v>El desarrollo de actividades de prevención y tratamiento, que sirvan para mejorar la atención a los menores en situación irregular en la Cuarta Región.</v>
      </c>
      <c r="J165" s="6" t="str">
        <f>VLOOKUP(C165,'AUD NOV'!B:T,6,0)</f>
        <v>Presidente: Francisco León Henríquez Adaros
Vicepresidente: Marcelo Hidalgo Molina
Secretario: Carlos Manuel Calvo Muñoz
Tesorero : Jorge Brusher Mac- Farlane 
Directores:
María Lucrecia Rivera Muñoz
René Corbeaux Cruz</v>
      </c>
      <c r="K165" s="6" t="str">
        <f>VLOOKUP(C165,'AUD NOV'!B:T,7,0)</f>
        <v>Durarán 03 años en sus cargos.</v>
      </c>
      <c r="L165" s="6" t="str">
        <f>VLOOKUP(C165,'AUD NOV'!B:T,8,0)</f>
        <v>De 20 de Mayo de 2020 al 20  de Mayo de 2023.</v>
      </c>
      <c r="M165" s="6" t="str">
        <f>VLOOKUP(C165,'AUD NOV'!B:T,9,0)</f>
        <v xml:space="preserve">Presidente: Francisco León Henríquez Adaros, 
Directora Ejecutiva: María Cristina Meléndez Jiménez,
</v>
      </c>
      <c r="N165" s="6" t="str">
        <f>VLOOKUP(C165,'AUD NOV'!B:T,10,0)</f>
        <v xml:space="preserve">La Pampilla S/N, Casilla 98, Coquimbo.
</v>
      </c>
      <c r="O165" s="6" t="str">
        <f>VLOOKUP(C165,'AUD NOV'!B:T,11,0)</f>
        <v>IV</v>
      </c>
      <c r="P165" s="6" t="str">
        <f>VLOOKUP(C165,'AUD NOV'!B:T,12,0)</f>
        <v>Coquimbo</v>
      </c>
      <c r="Q165" s="6" t="str">
        <f>VLOOKUP(C165,'AUD NOV'!B:T,13,0)</f>
        <v>(51) 2321039</v>
      </c>
      <c r="R165" s="6" t="str">
        <f>VLOOKUP(C165,'AUD NOV'!B:T,14,0)</f>
        <v xml:space="preserve">cgmistral07@yahoo.es              ugesco@gmail.com
</v>
      </c>
      <c r="S165" s="6" t="str">
        <f>VLOOKUP(C165,'AUD NOV'!B:T,15,0)</f>
        <v>Casilla 98</v>
      </c>
      <c r="T165" s="6" t="str">
        <f>VLOOKUP(C165,'AUD NOV'!B:T,16,0)</f>
        <v>93401: Institución de Asistencia Social</v>
      </c>
      <c r="U165" s="6" t="str">
        <f>VLOOKUP(C165,'AUD NOV'!B:T,17,0)</f>
        <v xml:space="preserve">Se acompaña certificado financiero correspondiente al año 2021 aprobada por el  Sub Departamento de Supervisión Financiera Nacional. </v>
      </c>
      <c r="V165" s="7">
        <f>VLOOKUP(C165,'AUD NOV'!B:T,18,0)</f>
        <v>37970</v>
      </c>
      <c r="W165" s="8">
        <f>VLOOKUP(C165,'AUD NOV'!B:T,19,0)</f>
        <v>2330</v>
      </c>
      <c r="X165" s="9">
        <v>4067480</v>
      </c>
      <c r="Y165" s="9">
        <v>27860708</v>
      </c>
      <c r="Z165" s="7">
        <v>44895</v>
      </c>
      <c r="AA165" s="6" t="s">
        <v>6271</v>
      </c>
      <c r="AB165" s="6" t="s">
        <v>6272</v>
      </c>
      <c r="AC165" s="6" t="s">
        <v>6305</v>
      </c>
    </row>
    <row r="166" spans="2:29" x14ac:dyDescent="0.2">
      <c r="B166" s="33" t="s">
        <v>8418</v>
      </c>
      <c r="C166" s="33">
        <v>713523003</v>
      </c>
      <c r="D166" s="6">
        <v>1030385</v>
      </c>
      <c r="E166" s="33">
        <v>3</v>
      </c>
      <c r="F166" s="6" t="str">
        <f>VLOOKUP(C166,'AUD NOV'!B:T,2,0)</f>
        <v>Corporación de Derecho Privado.</v>
      </c>
      <c r="G166" s="6" t="str">
        <f>VLOOKUP(C166,'AUD NOV'!B:T,3,0)</f>
        <v xml:space="preserve">Otorgada por Decreto Supremo Nº 1027, de fecha 07 de noviembre de 1986, del Ministerio de Justicia, publicado en el Diario Oficial el día 22 de noviembre de 1986. </v>
      </c>
      <c r="H166" s="6" t="str">
        <f>VLOOKUP(C166,'AUD NOV'!B:T,4,0)</f>
        <v>Certificado de Vigencia Folio Nº 500451769159, de fecha 31 de mayo de 2022, otorgado por el Servicio de Registro Civil e Identificación.</v>
      </c>
      <c r="I166" s="6" t="str">
        <f>VLOOKUP(C166,'AUD NOV'!B:T,5,0)</f>
        <v>El desarrollo de actividades de prevención y tratamiento, que sirvan para mejorar la atención a los menores en situación irregular en la Cuarta Región.</v>
      </c>
      <c r="J166" s="6" t="str">
        <f>VLOOKUP(C166,'AUD NOV'!B:T,6,0)</f>
        <v>Presidente: Francisco León Henríquez Adaros
Vicepresidente: Marcelo Hidalgo Molina
Secretario: Carlos Manuel Calvo Muñoz
Tesorero : Jorge Brusher Mac- Farlane 
Directores:
María Lucrecia Rivera Muñoz
René Corbeaux Cruz</v>
      </c>
      <c r="K166" s="6" t="str">
        <f>VLOOKUP(C166,'AUD NOV'!B:T,7,0)</f>
        <v>Durarán 03 años en sus cargos.</v>
      </c>
      <c r="L166" s="6" t="str">
        <f>VLOOKUP(C166,'AUD NOV'!B:T,8,0)</f>
        <v>De 20 de Mayo de 2020 al 20  de Mayo de 2023.</v>
      </c>
      <c r="M166" s="6" t="str">
        <f>VLOOKUP(C166,'AUD NOV'!B:T,9,0)</f>
        <v xml:space="preserve">Presidente: Francisco León Henríquez Adaros, 
Directora Ejecutiva: María Cristina Meléndez Jiménez,
</v>
      </c>
      <c r="N166" s="6" t="str">
        <f>VLOOKUP(C166,'AUD NOV'!B:T,10,0)</f>
        <v xml:space="preserve">La Pampilla S/N, Casilla 98, Coquimbo.
</v>
      </c>
      <c r="O166" s="6" t="str">
        <f>VLOOKUP(C166,'AUD NOV'!B:T,11,0)</f>
        <v>IV</v>
      </c>
      <c r="P166" s="6" t="str">
        <f>VLOOKUP(C166,'AUD NOV'!B:T,12,0)</f>
        <v>Coquimbo</v>
      </c>
      <c r="Q166" s="6" t="str">
        <f>VLOOKUP(C166,'AUD NOV'!B:T,13,0)</f>
        <v>(51) 2321039</v>
      </c>
      <c r="R166" s="6" t="str">
        <f>VLOOKUP(C166,'AUD NOV'!B:T,14,0)</f>
        <v xml:space="preserve">cgmistral07@yahoo.es              ugesco@gmail.com
</v>
      </c>
      <c r="S166" s="6" t="str">
        <f>VLOOKUP(C166,'AUD NOV'!B:T,15,0)</f>
        <v>Casilla 98</v>
      </c>
      <c r="T166" s="6" t="str">
        <f>VLOOKUP(C166,'AUD NOV'!B:T,16,0)</f>
        <v>93401: Institución de Asistencia Social</v>
      </c>
      <c r="U166" s="6" t="str">
        <f>VLOOKUP(C166,'AUD NOV'!B:T,17,0)</f>
        <v xml:space="preserve">Se acompaña certificado financiero correspondiente al año 2021 aprobada por el  Sub Departamento de Supervisión Financiera Nacional. </v>
      </c>
      <c r="V166" s="7">
        <f>VLOOKUP(C166,'AUD NOV'!B:T,18,0)</f>
        <v>37970</v>
      </c>
      <c r="W166" s="8">
        <f>VLOOKUP(C166,'AUD NOV'!B:T,19,0)</f>
        <v>2330</v>
      </c>
      <c r="X166" s="9">
        <v>2879535</v>
      </c>
      <c r="Y166" s="9">
        <v>20612501</v>
      </c>
      <c r="Z166" s="7">
        <v>44895</v>
      </c>
      <c r="AA166" s="6" t="s">
        <v>6271</v>
      </c>
      <c r="AB166" s="6" t="s">
        <v>6272</v>
      </c>
      <c r="AC166" s="6" t="s">
        <v>6305</v>
      </c>
    </row>
    <row r="167" spans="2:29" x14ac:dyDescent="0.2">
      <c r="B167" s="33" t="s">
        <v>8418</v>
      </c>
      <c r="C167" s="33">
        <v>713523003</v>
      </c>
      <c r="D167" s="6">
        <v>1030386</v>
      </c>
      <c r="E167" s="33">
        <v>3</v>
      </c>
      <c r="F167" s="6" t="str">
        <f>VLOOKUP(C167,'AUD NOV'!B:T,2,0)</f>
        <v>Corporación de Derecho Privado.</v>
      </c>
      <c r="G167" s="6" t="str">
        <f>VLOOKUP(C167,'AUD NOV'!B:T,3,0)</f>
        <v xml:space="preserve">Otorgada por Decreto Supremo Nº 1027, de fecha 07 de noviembre de 1986, del Ministerio de Justicia, publicado en el Diario Oficial el día 22 de noviembre de 1986. </v>
      </c>
      <c r="H167" s="6" t="str">
        <f>VLOOKUP(C167,'AUD NOV'!B:T,4,0)</f>
        <v>Certificado de Vigencia Folio Nº 500451769159, de fecha 31 de mayo de 2022, otorgado por el Servicio de Registro Civil e Identificación.</v>
      </c>
      <c r="I167" s="6" t="str">
        <f>VLOOKUP(C167,'AUD NOV'!B:T,5,0)</f>
        <v>El desarrollo de actividades de prevención y tratamiento, que sirvan para mejorar la atención a los menores en situación irregular en la Cuarta Región.</v>
      </c>
      <c r="J167" s="6" t="str">
        <f>VLOOKUP(C167,'AUD NOV'!B:T,6,0)</f>
        <v>Presidente: Francisco León Henríquez Adaros
Vicepresidente: Marcelo Hidalgo Molina
Secretario: Carlos Manuel Calvo Muñoz
Tesorero : Jorge Brusher Mac- Farlane 
Directores:
María Lucrecia Rivera Muñoz
René Corbeaux Cruz</v>
      </c>
      <c r="K167" s="6" t="str">
        <f>VLOOKUP(C167,'AUD NOV'!B:T,7,0)</f>
        <v>Durarán 03 años en sus cargos.</v>
      </c>
      <c r="L167" s="6" t="str">
        <f>VLOOKUP(C167,'AUD NOV'!B:T,8,0)</f>
        <v>De 20 de Mayo de 2020 al 20  de Mayo de 2023.</v>
      </c>
      <c r="M167" s="6" t="str">
        <f>VLOOKUP(C167,'AUD NOV'!B:T,9,0)</f>
        <v xml:space="preserve">Presidente: Francisco León Henríquez Adaros, 
Directora Ejecutiva: María Cristina Meléndez Jiménez,
</v>
      </c>
      <c r="N167" s="6" t="str">
        <f>VLOOKUP(C167,'AUD NOV'!B:T,10,0)</f>
        <v xml:space="preserve">La Pampilla S/N, Casilla 98, Coquimbo.
</v>
      </c>
      <c r="O167" s="6" t="str">
        <f>VLOOKUP(C167,'AUD NOV'!B:T,11,0)</f>
        <v>IV</v>
      </c>
      <c r="P167" s="6" t="str">
        <f>VLOOKUP(C167,'AUD NOV'!B:T,12,0)</f>
        <v>Coquimbo</v>
      </c>
      <c r="Q167" s="6" t="str">
        <f>VLOOKUP(C167,'AUD NOV'!B:T,13,0)</f>
        <v>(51) 2321039</v>
      </c>
      <c r="R167" s="6" t="str">
        <f>VLOOKUP(C167,'AUD NOV'!B:T,14,0)</f>
        <v xml:space="preserve">cgmistral07@yahoo.es              ugesco@gmail.com
</v>
      </c>
      <c r="S167" s="6" t="str">
        <f>VLOOKUP(C167,'AUD NOV'!B:T,15,0)</f>
        <v>Casilla 98</v>
      </c>
      <c r="T167" s="6" t="str">
        <f>VLOOKUP(C167,'AUD NOV'!B:T,16,0)</f>
        <v>93401: Institución de Asistencia Social</v>
      </c>
      <c r="U167" s="6" t="str">
        <f>VLOOKUP(C167,'AUD NOV'!B:T,17,0)</f>
        <v xml:space="preserve">Se acompaña certificado financiero correspondiente al año 2021 aprobada por el  Sub Departamento de Supervisión Financiera Nacional. </v>
      </c>
      <c r="V167" s="7">
        <f>VLOOKUP(C167,'AUD NOV'!B:T,18,0)</f>
        <v>37970</v>
      </c>
      <c r="W167" s="8">
        <f>VLOOKUP(C167,'AUD NOV'!B:T,19,0)</f>
        <v>2330</v>
      </c>
      <c r="X167" s="9">
        <v>3392337</v>
      </c>
      <c r="Y167" s="9">
        <v>10661630</v>
      </c>
      <c r="Z167" s="7">
        <v>44895</v>
      </c>
      <c r="AA167" s="6" t="s">
        <v>6271</v>
      </c>
      <c r="AB167" s="6" t="s">
        <v>6272</v>
      </c>
      <c r="AC167" s="6" t="s">
        <v>6305</v>
      </c>
    </row>
    <row r="168" spans="2:29" x14ac:dyDescent="0.2">
      <c r="B168" s="33" t="s">
        <v>8418</v>
      </c>
      <c r="C168" s="33">
        <v>713523003</v>
      </c>
      <c r="D168" s="6">
        <v>1030392</v>
      </c>
      <c r="E168" s="33">
        <v>3</v>
      </c>
      <c r="F168" s="6" t="str">
        <f>VLOOKUP(C168,'AUD NOV'!B:T,2,0)</f>
        <v>Corporación de Derecho Privado.</v>
      </c>
      <c r="G168" s="6" t="str">
        <f>VLOOKUP(C168,'AUD NOV'!B:T,3,0)</f>
        <v xml:space="preserve">Otorgada por Decreto Supremo Nº 1027, de fecha 07 de noviembre de 1986, del Ministerio de Justicia, publicado en el Diario Oficial el día 22 de noviembre de 1986. </v>
      </c>
      <c r="H168" s="6" t="str">
        <f>VLOOKUP(C168,'AUD NOV'!B:T,4,0)</f>
        <v>Certificado de Vigencia Folio Nº 500451769159, de fecha 31 de mayo de 2022, otorgado por el Servicio de Registro Civil e Identificación.</v>
      </c>
      <c r="I168" s="6" t="str">
        <f>VLOOKUP(C168,'AUD NOV'!B:T,5,0)</f>
        <v>El desarrollo de actividades de prevención y tratamiento, que sirvan para mejorar la atención a los menores en situación irregular en la Cuarta Región.</v>
      </c>
      <c r="J168" s="6" t="str">
        <f>VLOOKUP(C168,'AUD NOV'!B:T,6,0)</f>
        <v>Presidente: Francisco León Henríquez Adaros
Vicepresidente: Marcelo Hidalgo Molina
Secretario: Carlos Manuel Calvo Muñoz
Tesorero : Jorge Brusher Mac- Farlane 
Directores:
María Lucrecia Rivera Muñoz
René Corbeaux Cruz</v>
      </c>
      <c r="K168" s="6" t="str">
        <f>VLOOKUP(C168,'AUD NOV'!B:T,7,0)</f>
        <v>Durarán 03 años en sus cargos.</v>
      </c>
      <c r="L168" s="6" t="str">
        <f>VLOOKUP(C168,'AUD NOV'!B:T,8,0)</f>
        <v>De 20 de Mayo de 2020 al 20  de Mayo de 2023.</v>
      </c>
      <c r="M168" s="6" t="str">
        <f>VLOOKUP(C168,'AUD NOV'!B:T,9,0)</f>
        <v xml:space="preserve">Presidente: Francisco León Henríquez Adaros, 
Directora Ejecutiva: María Cristina Meléndez Jiménez,
</v>
      </c>
      <c r="N168" s="6" t="str">
        <f>VLOOKUP(C168,'AUD NOV'!B:T,10,0)</f>
        <v xml:space="preserve">La Pampilla S/N, Casilla 98, Coquimbo.
</v>
      </c>
      <c r="O168" s="6" t="str">
        <f>VLOOKUP(C168,'AUD NOV'!B:T,11,0)</f>
        <v>IV</v>
      </c>
      <c r="P168" s="6" t="str">
        <f>VLOOKUP(C168,'AUD NOV'!B:T,12,0)</f>
        <v>Coquimbo</v>
      </c>
      <c r="Q168" s="6" t="str">
        <f>VLOOKUP(C168,'AUD NOV'!B:T,13,0)</f>
        <v>(51) 2321039</v>
      </c>
      <c r="R168" s="6" t="str">
        <f>VLOOKUP(C168,'AUD NOV'!B:T,14,0)</f>
        <v xml:space="preserve">cgmistral07@yahoo.es              ugesco@gmail.com
</v>
      </c>
      <c r="S168" s="6" t="str">
        <f>VLOOKUP(C168,'AUD NOV'!B:T,15,0)</f>
        <v>Casilla 98</v>
      </c>
      <c r="T168" s="6" t="str">
        <f>VLOOKUP(C168,'AUD NOV'!B:T,16,0)</f>
        <v>93401: Institución de Asistencia Social</v>
      </c>
      <c r="U168" s="6" t="str">
        <f>VLOOKUP(C168,'AUD NOV'!B:T,17,0)</f>
        <v xml:space="preserve">Se acompaña certificado financiero correspondiente al año 2021 aprobada por el  Sub Departamento de Supervisión Financiera Nacional. </v>
      </c>
      <c r="V168" s="7">
        <f>VLOOKUP(C168,'AUD NOV'!B:T,18,0)</f>
        <v>37970</v>
      </c>
      <c r="W168" s="8">
        <f>VLOOKUP(C168,'AUD NOV'!B:T,19,0)</f>
        <v>2330</v>
      </c>
      <c r="X168" s="9">
        <v>2311429</v>
      </c>
      <c r="Y168" s="9">
        <v>7645496</v>
      </c>
      <c r="Z168" s="7">
        <v>44895</v>
      </c>
      <c r="AA168" s="6" t="s">
        <v>6271</v>
      </c>
      <c r="AB168" s="6" t="s">
        <v>6272</v>
      </c>
      <c r="AC168" s="6" t="s">
        <v>8564</v>
      </c>
    </row>
    <row r="169" spans="2:29" x14ac:dyDescent="0.2">
      <c r="B169" s="33" t="s">
        <v>8418</v>
      </c>
      <c r="C169" s="33">
        <v>713523003</v>
      </c>
      <c r="D169" s="6">
        <v>1040511</v>
      </c>
      <c r="E169" s="33">
        <v>4</v>
      </c>
      <c r="F169" s="6" t="str">
        <f>VLOOKUP(C169,'AUD NOV'!B:T,2,0)</f>
        <v>Corporación de Derecho Privado.</v>
      </c>
      <c r="G169" s="6" t="str">
        <f>VLOOKUP(C169,'AUD NOV'!B:T,3,0)</f>
        <v xml:space="preserve">Otorgada por Decreto Supremo Nº 1027, de fecha 07 de noviembre de 1986, del Ministerio de Justicia, publicado en el Diario Oficial el día 22 de noviembre de 1986. </v>
      </c>
      <c r="H169" s="6" t="str">
        <f>VLOOKUP(C169,'AUD NOV'!B:T,4,0)</f>
        <v>Certificado de Vigencia Folio Nº 500451769159, de fecha 31 de mayo de 2022, otorgado por el Servicio de Registro Civil e Identificación.</v>
      </c>
      <c r="I169" s="6" t="str">
        <f>VLOOKUP(C169,'AUD NOV'!B:T,5,0)</f>
        <v>El desarrollo de actividades de prevención y tratamiento, que sirvan para mejorar la atención a los menores en situación irregular en la Cuarta Región.</v>
      </c>
      <c r="J169" s="6" t="str">
        <f>VLOOKUP(C169,'AUD NOV'!B:T,6,0)</f>
        <v>Presidente: Francisco León Henríquez Adaros
Vicepresidente: Marcelo Hidalgo Molina
Secretario: Carlos Manuel Calvo Muñoz
Tesorero : Jorge Brusher Mac- Farlane 
Directores:
María Lucrecia Rivera Muñoz
René Corbeaux Cruz</v>
      </c>
      <c r="K169" s="6" t="str">
        <f>VLOOKUP(C169,'AUD NOV'!B:T,7,0)</f>
        <v>Durarán 03 años en sus cargos.</v>
      </c>
      <c r="L169" s="6" t="str">
        <f>VLOOKUP(C169,'AUD NOV'!B:T,8,0)</f>
        <v>De 20 de Mayo de 2020 al 20  de Mayo de 2023.</v>
      </c>
      <c r="M169" s="6" t="str">
        <f>VLOOKUP(C169,'AUD NOV'!B:T,9,0)</f>
        <v xml:space="preserve">Presidente: Francisco León Henríquez Adaros, 
Directora Ejecutiva: María Cristina Meléndez Jiménez,
</v>
      </c>
      <c r="N169" s="6" t="str">
        <f>VLOOKUP(C169,'AUD NOV'!B:T,10,0)</f>
        <v xml:space="preserve">La Pampilla S/N, Casilla 98, Coquimbo.
</v>
      </c>
      <c r="O169" s="6" t="str">
        <f>VLOOKUP(C169,'AUD NOV'!B:T,11,0)</f>
        <v>IV</v>
      </c>
      <c r="P169" s="6" t="str">
        <f>VLOOKUP(C169,'AUD NOV'!B:T,12,0)</f>
        <v>Coquimbo</v>
      </c>
      <c r="Q169" s="6" t="str">
        <f>VLOOKUP(C169,'AUD NOV'!B:T,13,0)</f>
        <v>(51) 2321039</v>
      </c>
      <c r="R169" s="6" t="str">
        <f>VLOOKUP(C169,'AUD NOV'!B:T,14,0)</f>
        <v xml:space="preserve">cgmistral07@yahoo.es              ugesco@gmail.com
</v>
      </c>
      <c r="S169" s="6" t="str">
        <f>VLOOKUP(C169,'AUD NOV'!B:T,15,0)</f>
        <v>Casilla 98</v>
      </c>
      <c r="T169" s="6" t="str">
        <f>VLOOKUP(C169,'AUD NOV'!B:T,16,0)</f>
        <v>93401: Institución de Asistencia Social</v>
      </c>
      <c r="U169" s="6" t="str">
        <f>VLOOKUP(C169,'AUD NOV'!B:T,17,0)</f>
        <v xml:space="preserve">Se acompaña certificado financiero correspondiente al año 2021 aprobada por el  Sub Departamento de Supervisión Financiera Nacional. </v>
      </c>
      <c r="V169" s="7">
        <f>VLOOKUP(C169,'AUD NOV'!B:T,18,0)</f>
        <v>37970</v>
      </c>
      <c r="W169" s="8">
        <f>VLOOKUP(C169,'AUD NOV'!B:T,19,0)</f>
        <v>2330</v>
      </c>
      <c r="X169" s="9">
        <v>2749972</v>
      </c>
      <c r="Y169" s="9">
        <v>10565682</v>
      </c>
      <c r="Z169" s="7">
        <v>44895</v>
      </c>
      <c r="AA169" s="6" t="s">
        <v>6271</v>
      </c>
      <c r="AB169" s="6" t="s">
        <v>6272</v>
      </c>
      <c r="AC169" s="6" t="s">
        <v>8566</v>
      </c>
    </row>
    <row r="170" spans="2:29" x14ac:dyDescent="0.2">
      <c r="B170" s="33" t="s">
        <v>8418</v>
      </c>
      <c r="C170" s="33">
        <v>713523003</v>
      </c>
      <c r="D170" s="6">
        <v>1040517</v>
      </c>
      <c r="E170" s="33">
        <v>4</v>
      </c>
      <c r="F170" s="6" t="str">
        <f>VLOOKUP(C170,'AUD NOV'!B:T,2,0)</f>
        <v>Corporación de Derecho Privado.</v>
      </c>
      <c r="G170" s="6" t="str">
        <f>VLOOKUP(C170,'AUD NOV'!B:T,3,0)</f>
        <v xml:space="preserve">Otorgada por Decreto Supremo Nº 1027, de fecha 07 de noviembre de 1986, del Ministerio de Justicia, publicado en el Diario Oficial el día 22 de noviembre de 1986. </v>
      </c>
      <c r="H170" s="6" t="str">
        <f>VLOOKUP(C170,'AUD NOV'!B:T,4,0)</f>
        <v>Certificado de Vigencia Folio Nº 500451769159, de fecha 31 de mayo de 2022, otorgado por el Servicio de Registro Civil e Identificación.</v>
      </c>
      <c r="I170" s="6" t="str">
        <f>VLOOKUP(C170,'AUD NOV'!B:T,5,0)</f>
        <v>El desarrollo de actividades de prevención y tratamiento, que sirvan para mejorar la atención a los menores en situación irregular en la Cuarta Región.</v>
      </c>
      <c r="J170" s="6" t="str">
        <f>VLOOKUP(C170,'AUD NOV'!B:T,6,0)</f>
        <v>Presidente: Francisco León Henríquez Adaros
Vicepresidente: Marcelo Hidalgo Molina
Secretario: Carlos Manuel Calvo Muñoz
Tesorero : Jorge Brusher Mac- Farlane 
Directores:
María Lucrecia Rivera Muñoz
René Corbeaux Cruz</v>
      </c>
      <c r="K170" s="6" t="str">
        <f>VLOOKUP(C170,'AUD NOV'!B:T,7,0)</f>
        <v>Durarán 03 años en sus cargos.</v>
      </c>
      <c r="L170" s="6" t="str">
        <f>VLOOKUP(C170,'AUD NOV'!B:T,8,0)</f>
        <v>De 20 de Mayo de 2020 al 20  de Mayo de 2023.</v>
      </c>
      <c r="M170" s="6" t="str">
        <f>VLOOKUP(C170,'AUD NOV'!B:T,9,0)</f>
        <v xml:space="preserve">Presidente: Francisco León Henríquez Adaros, 
Directora Ejecutiva: María Cristina Meléndez Jiménez,
</v>
      </c>
      <c r="N170" s="6" t="str">
        <f>VLOOKUP(C170,'AUD NOV'!B:T,10,0)</f>
        <v xml:space="preserve">La Pampilla S/N, Casilla 98, Coquimbo.
</v>
      </c>
      <c r="O170" s="6" t="str">
        <f>VLOOKUP(C170,'AUD NOV'!B:T,11,0)</f>
        <v>IV</v>
      </c>
      <c r="P170" s="6" t="str">
        <f>VLOOKUP(C170,'AUD NOV'!B:T,12,0)</f>
        <v>Coquimbo</v>
      </c>
      <c r="Q170" s="6" t="str">
        <f>VLOOKUP(C170,'AUD NOV'!B:T,13,0)</f>
        <v>(51) 2321039</v>
      </c>
      <c r="R170" s="6" t="str">
        <f>VLOOKUP(C170,'AUD NOV'!B:T,14,0)</f>
        <v xml:space="preserve">cgmistral07@yahoo.es              ugesco@gmail.com
</v>
      </c>
      <c r="S170" s="6" t="str">
        <f>VLOOKUP(C170,'AUD NOV'!B:T,15,0)</f>
        <v>Casilla 98</v>
      </c>
      <c r="T170" s="6" t="str">
        <f>VLOOKUP(C170,'AUD NOV'!B:T,16,0)</f>
        <v>93401: Institución de Asistencia Social</v>
      </c>
      <c r="U170" s="6" t="str">
        <f>VLOOKUP(C170,'AUD NOV'!B:T,17,0)</f>
        <v xml:space="preserve">Se acompaña certificado financiero correspondiente al año 2021 aprobada por el  Sub Departamento de Supervisión Financiera Nacional. </v>
      </c>
      <c r="V170" s="7">
        <f>VLOOKUP(C170,'AUD NOV'!B:T,18,0)</f>
        <v>37970</v>
      </c>
      <c r="W170" s="8">
        <f>VLOOKUP(C170,'AUD NOV'!B:T,19,0)</f>
        <v>2330</v>
      </c>
      <c r="X170" s="9">
        <v>5169275</v>
      </c>
      <c r="Y170" s="9">
        <v>21888648</v>
      </c>
      <c r="Z170" s="7">
        <v>44895</v>
      </c>
      <c r="AA170" s="6" t="s">
        <v>6271</v>
      </c>
      <c r="AB170" s="6" t="s">
        <v>6272</v>
      </c>
      <c r="AC170" s="6" t="s">
        <v>6306</v>
      </c>
    </row>
    <row r="171" spans="2:29" x14ac:dyDescent="0.2">
      <c r="B171" s="33" t="s">
        <v>6415</v>
      </c>
      <c r="C171" s="33">
        <v>721694003</v>
      </c>
      <c r="D171" s="6">
        <v>1010207</v>
      </c>
      <c r="E171" s="33">
        <v>1</v>
      </c>
      <c r="F171" s="6" t="str">
        <f>VLOOKUP(C171,'AUD NOV'!B:T,2,0)</f>
        <v>Corporación de Derecho Privado.</v>
      </c>
      <c r="G171" s="6" t="str">
        <f>VLOOKUP(C171,'AUD NOV'!B:T,3,0)</f>
        <v xml:space="preserve">Decreto Supremo Nº 1472, de 03 de noviembre de 1992, del Ministerio de Justicia. </v>
      </c>
      <c r="H171" s="6" t="str">
        <f>VLOOKUP(C171,'AUD NOV'!B:T,4,0)</f>
        <v>Certificado de Vigencia Folio Nº 500459110567, de fecha 014 de julio de 2022, del Servicio de Registro Civil e Identificación.</v>
      </c>
      <c r="I171" s="6" t="str">
        <f>VLOOKUP(C171,'AUD NOV'!B:T,5,0)</f>
        <v>Formación, promoción, cooperación y prestación de servicios para el desarrollo económico, social, cultural y espiritual de la comunidad, en el área de los derechos humanos del niño, entre otras.</v>
      </c>
      <c r="J171" s="6" t="str">
        <f>VLOOKUP(C171,'AUD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1" s="6" t="str">
        <f>VLOOKUP(C171,'AUD NOV'!B:T,7,0)</f>
        <v>3 años en sus cargos.</v>
      </c>
      <c r="L171" s="6" t="str">
        <f>VLOOKUP(C171,'AUD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1" s="6" t="str">
        <f>VLOOKUP(C171,'AUD NOV'!B:T,9,0)</f>
        <v xml:space="preserve">Patricio Marcelo Labra Guzmán, 
</v>
      </c>
      <c r="N171" s="6" t="str">
        <f>VLOOKUP(C171,'AUD NOV'!B:T,10,0)</f>
        <v xml:space="preserve">Calle Orella N° 1015, comuna y ciudad de Valparaíso, Quinta Región  
</v>
      </c>
      <c r="O171" s="6" t="str">
        <f>VLOOKUP(C171,'AUD NOV'!B:T,11,0)</f>
        <v>V</v>
      </c>
      <c r="P171" s="6" t="str">
        <f>VLOOKUP(C171,'AUD NOV'!B:T,12,0)</f>
        <v>Valparaíso</v>
      </c>
      <c r="Q171" s="6" t="str">
        <f>VLOOKUP(C171,'AUD NOV'!B:T,13,0)</f>
        <v>32-2156239</v>
      </c>
      <c r="R171" s="6" t="str">
        <f>VLOOKUP(C171,'AUD NOV'!B:T,14,0)</f>
        <v>serpaj@serpajchile.cl</v>
      </c>
      <c r="S171" s="6">
        <f>VLOOKUP(C171,'AUD NOV'!B:T,15,0)</f>
        <v>0</v>
      </c>
      <c r="T171" s="6">
        <f>VLOOKUP(C171,'AUD NOV'!B:T,16,0)</f>
        <v>93401</v>
      </c>
      <c r="U171" s="6" t="str">
        <f>VLOOKUP(C171,'AUD NOV'!B:T,17,0)</f>
        <v>Se acompaña certificado de antecedentes financieros correspondiente al año 2021, aprobado por el Subdepartamento de Supervisión Financiera de la Dirección Nacional.</v>
      </c>
      <c r="V171" s="7">
        <f>VLOOKUP(C171,'AUD NOV'!B:T,18,0)</f>
        <v>37970</v>
      </c>
      <c r="W171" s="8">
        <f>VLOOKUP(C171,'AUD NOV'!B:T,19,0)</f>
        <v>6915</v>
      </c>
      <c r="X171" s="9"/>
      <c r="Y171" s="9">
        <v>6047956</v>
      </c>
      <c r="Z171" s="7">
        <v>44895</v>
      </c>
      <c r="AA171" s="6" t="s">
        <v>6271</v>
      </c>
      <c r="AB171" s="6" t="s">
        <v>6272</v>
      </c>
      <c r="AC171" s="6" t="s">
        <v>169</v>
      </c>
    </row>
    <row r="172" spans="2:29" x14ac:dyDescent="0.2">
      <c r="B172" s="33" t="s">
        <v>6415</v>
      </c>
      <c r="C172" s="33">
        <v>721694003</v>
      </c>
      <c r="D172" s="6">
        <v>1010241</v>
      </c>
      <c r="E172" s="33">
        <v>1</v>
      </c>
      <c r="F172" s="6" t="str">
        <f>VLOOKUP(C172,'AUD NOV'!B:T,2,0)</f>
        <v>Corporación de Derecho Privado.</v>
      </c>
      <c r="G172" s="6" t="str">
        <f>VLOOKUP(C172,'AUD NOV'!B:T,3,0)</f>
        <v xml:space="preserve">Decreto Supremo Nº 1472, de 03 de noviembre de 1992, del Ministerio de Justicia. </v>
      </c>
      <c r="H172" s="6" t="str">
        <f>VLOOKUP(C172,'AUD NOV'!B:T,4,0)</f>
        <v>Certificado de Vigencia Folio Nº 500459110567, de fecha 014 de julio de 2022, del Servicio de Registro Civil e Identificación.</v>
      </c>
      <c r="I172" s="6" t="str">
        <f>VLOOKUP(C172,'AUD NOV'!B:T,5,0)</f>
        <v>Formación, promoción, cooperación y prestación de servicios para el desarrollo económico, social, cultural y espiritual de la comunidad, en el área de los derechos humanos del niño, entre otras.</v>
      </c>
      <c r="J172" s="6" t="str">
        <f>VLOOKUP(C172,'AUD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2" s="6" t="str">
        <f>VLOOKUP(C172,'AUD NOV'!B:T,7,0)</f>
        <v>3 años en sus cargos.</v>
      </c>
      <c r="L172" s="6" t="str">
        <f>VLOOKUP(C172,'AUD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2" s="6" t="str">
        <f>VLOOKUP(C172,'AUD NOV'!B:T,9,0)</f>
        <v xml:space="preserve">Patricio Marcelo Labra Guzmán, 
</v>
      </c>
      <c r="N172" s="6" t="str">
        <f>VLOOKUP(C172,'AUD NOV'!B:T,10,0)</f>
        <v xml:space="preserve">Calle Orella N° 1015, comuna y ciudad de Valparaíso, Quinta Región  
</v>
      </c>
      <c r="O172" s="6" t="str">
        <f>VLOOKUP(C172,'AUD NOV'!B:T,11,0)</f>
        <v>V</v>
      </c>
      <c r="P172" s="6" t="str">
        <f>VLOOKUP(C172,'AUD NOV'!B:T,12,0)</f>
        <v>Valparaíso</v>
      </c>
      <c r="Q172" s="6" t="str">
        <f>VLOOKUP(C172,'AUD NOV'!B:T,13,0)</f>
        <v>32-2156239</v>
      </c>
      <c r="R172" s="6" t="str">
        <f>VLOOKUP(C172,'AUD NOV'!B:T,14,0)</f>
        <v>serpaj@serpajchile.cl</v>
      </c>
      <c r="S172" s="6">
        <f>VLOOKUP(C172,'AUD NOV'!B:T,15,0)</f>
        <v>0</v>
      </c>
      <c r="T172" s="6">
        <f>VLOOKUP(C172,'AUD NOV'!B:T,16,0)</f>
        <v>93401</v>
      </c>
      <c r="U172" s="6" t="str">
        <f>VLOOKUP(C172,'AUD NOV'!B:T,17,0)</f>
        <v>Se acompaña certificado de antecedentes financieros correspondiente al año 2021, aprobado por el Subdepartamento de Supervisión Financiera de la Dirección Nacional.</v>
      </c>
      <c r="V172" s="7">
        <f>VLOOKUP(C172,'AUD NOV'!B:T,18,0)</f>
        <v>37970</v>
      </c>
      <c r="W172" s="8">
        <f>VLOOKUP(C172,'AUD NOV'!B:T,19,0)</f>
        <v>6915</v>
      </c>
      <c r="X172" s="9"/>
      <c r="Y172" s="9">
        <v>26270813</v>
      </c>
      <c r="Z172" s="7">
        <v>44895</v>
      </c>
      <c r="AA172" s="6" t="s">
        <v>6271</v>
      </c>
      <c r="AB172" s="6" t="s">
        <v>6272</v>
      </c>
      <c r="AC172" s="6" t="s">
        <v>169</v>
      </c>
    </row>
    <row r="173" spans="2:29" x14ac:dyDescent="0.2">
      <c r="B173" s="33" t="s">
        <v>6415</v>
      </c>
      <c r="C173" s="33">
        <v>721694003</v>
      </c>
      <c r="D173" s="6">
        <v>1010247</v>
      </c>
      <c r="E173" s="33">
        <v>1</v>
      </c>
      <c r="F173" s="6" t="str">
        <f>VLOOKUP(C173,'AUD NOV'!B:T,2,0)</f>
        <v>Corporación de Derecho Privado.</v>
      </c>
      <c r="G173" s="6" t="str">
        <f>VLOOKUP(C173,'AUD NOV'!B:T,3,0)</f>
        <v xml:space="preserve">Decreto Supremo Nº 1472, de 03 de noviembre de 1992, del Ministerio de Justicia. </v>
      </c>
      <c r="H173" s="6" t="str">
        <f>VLOOKUP(C173,'AUD NOV'!B:T,4,0)</f>
        <v>Certificado de Vigencia Folio Nº 500459110567, de fecha 014 de julio de 2022, del Servicio de Registro Civil e Identificación.</v>
      </c>
      <c r="I173" s="6" t="str">
        <f>VLOOKUP(C173,'AUD NOV'!B:T,5,0)</f>
        <v>Formación, promoción, cooperación y prestación de servicios para el desarrollo económico, social, cultural y espiritual de la comunidad, en el área de los derechos humanos del niño, entre otras.</v>
      </c>
      <c r="J173" s="6" t="str">
        <f>VLOOKUP(C173,'AUD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3" s="6" t="str">
        <f>VLOOKUP(C173,'AUD NOV'!B:T,7,0)</f>
        <v>3 años en sus cargos.</v>
      </c>
      <c r="L173" s="6" t="str">
        <f>VLOOKUP(C173,'AUD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3" s="6" t="str">
        <f>VLOOKUP(C173,'AUD NOV'!B:T,9,0)</f>
        <v xml:space="preserve">Patricio Marcelo Labra Guzmán, 
</v>
      </c>
      <c r="N173" s="6" t="str">
        <f>VLOOKUP(C173,'AUD NOV'!B:T,10,0)</f>
        <v xml:space="preserve">Calle Orella N° 1015, comuna y ciudad de Valparaíso, Quinta Región  
</v>
      </c>
      <c r="O173" s="6" t="str">
        <f>VLOOKUP(C173,'AUD NOV'!B:T,11,0)</f>
        <v>V</v>
      </c>
      <c r="P173" s="6" t="str">
        <f>VLOOKUP(C173,'AUD NOV'!B:T,12,0)</f>
        <v>Valparaíso</v>
      </c>
      <c r="Q173" s="6" t="str">
        <f>VLOOKUP(C173,'AUD NOV'!B:T,13,0)</f>
        <v>32-2156239</v>
      </c>
      <c r="R173" s="6" t="str">
        <f>VLOOKUP(C173,'AUD NOV'!B:T,14,0)</f>
        <v>serpaj@serpajchile.cl</v>
      </c>
      <c r="S173" s="6">
        <f>VLOOKUP(C173,'AUD NOV'!B:T,15,0)</f>
        <v>0</v>
      </c>
      <c r="T173" s="6">
        <f>VLOOKUP(C173,'AUD NOV'!B:T,16,0)</f>
        <v>93401</v>
      </c>
      <c r="U173" s="6" t="str">
        <f>VLOOKUP(C173,'AUD NOV'!B:T,17,0)</f>
        <v>Se acompaña certificado de antecedentes financieros correspondiente al año 2021, aprobado por el Subdepartamento de Supervisión Financiera de la Dirección Nacional.</v>
      </c>
      <c r="V173" s="7">
        <f>VLOOKUP(C173,'AUD NOV'!B:T,18,0)</f>
        <v>37970</v>
      </c>
      <c r="W173" s="8">
        <f>VLOOKUP(C173,'AUD NOV'!B:T,19,0)</f>
        <v>6915</v>
      </c>
      <c r="X173" s="9"/>
      <c r="Y173" s="9">
        <v>7467695</v>
      </c>
      <c r="Z173" s="7">
        <v>44895</v>
      </c>
      <c r="AA173" s="6" t="s">
        <v>6271</v>
      </c>
      <c r="AB173" s="6" t="s">
        <v>6272</v>
      </c>
      <c r="AC173" s="6" t="s">
        <v>169</v>
      </c>
    </row>
    <row r="174" spans="2:29" x14ac:dyDescent="0.2">
      <c r="B174" s="33" t="s">
        <v>6415</v>
      </c>
      <c r="C174" s="33">
        <v>721694003</v>
      </c>
      <c r="D174" s="6">
        <v>1020366</v>
      </c>
      <c r="E174" s="33">
        <v>2</v>
      </c>
      <c r="F174" s="6" t="str">
        <f>VLOOKUP(C174,'AUD NOV'!B:T,2,0)</f>
        <v>Corporación de Derecho Privado.</v>
      </c>
      <c r="G174" s="6" t="str">
        <f>VLOOKUP(C174,'AUD NOV'!B:T,3,0)</f>
        <v xml:space="preserve">Decreto Supremo Nº 1472, de 03 de noviembre de 1992, del Ministerio de Justicia. </v>
      </c>
      <c r="H174" s="6" t="str">
        <f>VLOOKUP(C174,'AUD NOV'!B:T,4,0)</f>
        <v>Certificado de Vigencia Folio Nº 500459110567, de fecha 014 de julio de 2022, del Servicio de Registro Civil e Identificación.</v>
      </c>
      <c r="I174" s="6" t="str">
        <f>VLOOKUP(C174,'AUD NOV'!B:T,5,0)</f>
        <v>Formación, promoción, cooperación y prestación de servicios para el desarrollo económico, social, cultural y espiritual de la comunidad, en el área de los derechos humanos del niño, entre otras.</v>
      </c>
      <c r="J174" s="6" t="str">
        <f>VLOOKUP(C174,'AUD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4" s="6" t="str">
        <f>VLOOKUP(C174,'AUD NOV'!B:T,7,0)</f>
        <v>3 años en sus cargos.</v>
      </c>
      <c r="L174" s="6" t="str">
        <f>VLOOKUP(C174,'AUD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4" s="6" t="str">
        <f>VLOOKUP(C174,'AUD NOV'!B:T,9,0)</f>
        <v xml:space="preserve">Patricio Marcelo Labra Guzmán, 
</v>
      </c>
      <c r="N174" s="6" t="str">
        <f>VLOOKUP(C174,'AUD NOV'!B:T,10,0)</f>
        <v xml:space="preserve">Calle Orella N° 1015, comuna y ciudad de Valparaíso, Quinta Región  
</v>
      </c>
      <c r="O174" s="6" t="str">
        <f>VLOOKUP(C174,'AUD NOV'!B:T,11,0)</f>
        <v>V</v>
      </c>
      <c r="P174" s="6" t="str">
        <f>VLOOKUP(C174,'AUD NOV'!B:T,12,0)</f>
        <v>Valparaíso</v>
      </c>
      <c r="Q174" s="6" t="str">
        <f>VLOOKUP(C174,'AUD NOV'!B:T,13,0)</f>
        <v>32-2156239</v>
      </c>
      <c r="R174" s="6" t="str">
        <f>VLOOKUP(C174,'AUD NOV'!B:T,14,0)</f>
        <v>serpaj@serpajchile.cl</v>
      </c>
      <c r="S174" s="6">
        <f>VLOOKUP(C174,'AUD NOV'!B:T,15,0)</f>
        <v>0</v>
      </c>
      <c r="T174" s="6">
        <f>VLOOKUP(C174,'AUD NOV'!B:T,16,0)</f>
        <v>93401</v>
      </c>
      <c r="U174" s="6" t="str">
        <f>VLOOKUP(C174,'AUD NOV'!B:T,17,0)</f>
        <v>Se acompaña certificado de antecedentes financieros correspondiente al año 2021, aprobado por el Subdepartamento de Supervisión Financiera de la Dirección Nacional.</v>
      </c>
      <c r="V174" s="7">
        <f>VLOOKUP(C174,'AUD NOV'!B:T,18,0)</f>
        <v>37970</v>
      </c>
      <c r="W174" s="8">
        <f>VLOOKUP(C174,'AUD NOV'!B:T,19,0)</f>
        <v>6915</v>
      </c>
      <c r="X174" s="9">
        <v>-1498385</v>
      </c>
      <c r="Y174" s="9">
        <v>28669718</v>
      </c>
      <c r="Z174" s="7">
        <v>44895</v>
      </c>
      <c r="AA174" s="6" t="s">
        <v>6271</v>
      </c>
      <c r="AB174" s="6" t="s">
        <v>6272</v>
      </c>
      <c r="AC174" s="6" t="s">
        <v>6314</v>
      </c>
    </row>
    <row r="175" spans="2:29" x14ac:dyDescent="0.2">
      <c r="B175" s="33" t="s">
        <v>6415</v>
      </c>
      <c r="C175" s="33">
        <v>721694003</v>
      </c>
      <c r="D175" s="6">
        <v>1040342</v>
      </c>
      <c r="E175" s="33">
        <v>4</v>
      </c>
      <c r="F175" s="6" t="str">
        <f>VLOOKUP(C175,'AUD NOV'!B:T,2,0)</f>
        <v>Corporación de Derecho Privado.</v>
      </c>
      <c r="G175" s="6" t="str">
        <f>VLOOKUP(C175,'AUD NOV'!B:T,3,0)</f>
        <v xml:space="preserve">Decreto Supremo Nº 1472, de 03 de noviembre de 1992, del Ministerio de Justicia. </v>
      </c>
      <c r="H175" s="6" t="str">
        <f>VLOOKUP(C175,'AUD NOV'!B:T,4,0)</f>
        <v>Certificado de Vigencia Folio Nº 500459110567, de fecha 014 de julio de 2022, del Servicio de Registro Civil e Identificación.</v>
      </c>
      <c r="I175" s="6" t="str">
        <f>VLOOKUP(C175,'AUD NOV'!B:T,5,0)</f>
        <v>Formación, promoción, cooperación y prestación de servicios para el desarrollo económico, social, cultural y espiritual de la comunidad, en el área de los derechos humanos del niño, entre otras.</v>
      </c>
      <c r="J175" s="6" t="str">
        <f>VLOOKUP(C175,'AUD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5" s="6" t="str">
        <f>VLOOKUP(C175,'AUD NOV'!B:T,7,0)</f>
        <v>3 años en sus cargos.</v>
      </c>
      <c r="L175" s="6" t="str">
        <f>VLOOKUP(C175,'AUD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5" s="6" t="str">
        <f>VLOOKUP(C175,'AUD NOV'!B:T,9,0)</f>
        <v xml:space="preserve">Patricio Marcelo Labra Guzmán, 
</v>
      </c>
      <c r="N175" s="6" t="str">
        <f>VLOOKUP(C175,'AUD NOV'!B:T,10,0)</f>
        <v xml:space="preserve">Calle Orella N° 1015, comuna y ciudad de Valparaíso, Quinta Región  
</v>
      </c>
      <c r="O175" s="6" t="str">
        <f>VLOOKUP(C175,'AUD NOV'!B:T,11,0)</f>
        <v>V</v>
      </c>
      <c r="P175" s="6" t="str">
        <f>VLOOKUP(C175,'AUD NOV'!B:T,12,0)</f>
        <v>Valparaíso</v>
      </c>
      <c r="Q175" s="6" t="str">
        <f>VLOOKUP(C175,'AUD NOV'!B:T,13,0)</f>
        <v>32-2156239</v>
      </c>
      <c r="R175" s="6" t="str">
        <f>VLOOKUP(C175,'AUD NOV'!B:T,14,0)</f>
        <v>serpaj@serpajchile.cl</v>
      </c>
      <c r="S175" s="6">
        <f>VLOOKUP(C175,'AUD NOV'!B:T,15,0)</f>
        <v>0</v>
      </c>
      <c r="T175" s="6">
        <f>VLOOKUP(C175,'AUD NOV'!B:T,16,0)</f>
        <v>93401</v>
      </c>
      <c r="U175" s="6" t="str">
        <f>VLOOKUP(C175,'AUD NOV'!B:T,17,0)</f>
        <v>Se acompaña certificado de antecedentes financieros correspondiente al año 2021, aprobado por el Subdepartamento de Supervisión Financiera de la Dirección Nacional.</v>
      </c>
      <c r="V175" s="7">
        <f>VLOOKUP(C175,'AUD NOV'!B:T,18,0)</f>
        <v>37970</v>
      </c>
      <c r="W175" s="8">
        <f>VLOOKUP(C175,'AUD NOV'!B:T,19,0)</f>
        <v>6915</v>
      </c>
      <c r="X175" s="9"/>
      <c r="Y175" s="9">
        <v>3366539</v>
      </c>
      <c r="Z175" s="7">
        <v>44895</v>
      </c>
      <c r="AA175" s="6" t="s">
        <v>6271</v>
      </c>
      <c r="AB175" s="6" t="s">
        <v>6272</v>
      </c>
      <c r="AC175" s="6" t="s">
        <v>6291</v>
      </c>
    </row>
    <row r="176" spans="2:29" x14ac:dyDescent="0.2">
      <c r="B176" s="33" t="s">
        <v>6415</v>
      </c>
      <c r="C176" s="33">
        <v>721694003</v>
      </c>
      <c r="D176" s="6">
        <v>1040343</v>
      </c>
      <c r="E176" s="33">
        <v>4</v>
      </c>
      <c r="F176" s="6" t="str">
        <f>VLOOKUP(C176,'AUD NOV'!B:T,2,0)</f>
        <v>Corporación de Derecho Privado.</v>
      </c>
      <c r="G176" s="6" t="str">
        <f>VLOOKUP(C176,'AUD NOV'!B:T,3,0)</f>
        <v xml:space="preserve">Decreto Supremo Nº 1472, de 03 de noviembre de 1992, del Ministerio de Justicia. </v>
      </c>
      <c r="H176" s="6" t="str">
        <f>VLOOKUP(C176,'AUD NOV'!B:T,4,0)</f>
        <v>Certificado de Vigencia Folio Nº 500459110567, de fecha 014 de julio de 2022, del Servicio de Registro Civil e Identificación.</v>
      </c>
      <c r="I176" s="6" t="str">
        <f>VLOOKUP(C176,'AUD NOV'!B:T,5,0)</f>
        <v>Formación, promoción, cooperación y prestación de servicios para el desarrollo económico, social, cultural y espiritual de la comunidad, en el área de los derechos humanos del niño, entre otras.</v>
      </c>
      <c r="J176" s="6" t="str">
        <f>VLOOKUP(C176,'AUD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6" s="6" t="str">
        <f>VLOOKUP(C176,'AUD NOV'!B:T,7,0)</f>
        <v>3 años en sus cargos.</v>
      </c>
      <c r="L176" s="6" t="str">
        <f>VLOOKUP(C176,'AUD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6" s="6" t="str">
        <f>VLOOKUP(C176,'AUD NOV'!B:T,9,0)</f>
        <v xml:space="preserve">Patricio Marcelo Labra Guzmán, 
</v>
      </c>
      <c r="N176" s="6" t="str">
        <f>VLOOKUP(C176,'AUD NOV'!B:T,10,0)</f>
        <v xml:space="preserve">Calle Orella N° 1015, comuna y ciudad de Valparaíso, Quinta Región  
</v>
      </c>
      <c r="O176" s="6" t="str">
        <f>VLOOKUP(C176,'AUD NOV'!B:T,11,0)</f>
        <v>V</v>
      </c>
      <c r="P176" s="6" t="str">
        <f>VLOOKUP(C176,'AUD NOV'!B:T,12,0)</f>
        <v>Valparaíso</v>
      </c>
      <c r="Q176" s="6" t="str">
        <f>VLOOKUP(C176,'AUD NOV'!B:T,13,0)</f>
        <v>32-2156239</v>
      </c>
      <c r="R176" s="6" t="str">
        <f>VLOOKUP(C176,'AUD NOV'!B:T,14,0)</f>
        <v>serpaj@serpajchile.cl</v>
      </c>
      <c r="S176" s="6">
        <f>VLOOKUP(C176,'AUD NOV'!B:T,15,0)</f>
        <v>0</v>
      </c>
      <c r="T176" s="6">
        <f>VLOOKUP(C176,'AUD NOV'!B:T,16,0)</f>
        <v>93401</v>
      </c>
      <c r="U176" s="6" t="str">
        <f>VLOOKUP(C176,'AUD NOV'!B:T,17,0)</f>
        <v>Se acompaña certificado de antecedentes financieros correspondiente al año 2021, aprobado por el Subdepartamento de Supervisión Financiera de la Dirección Nacional.</v>
      </c>
      <c r="V176" s="7">
        <f>VLOOKUP(C176,'AUD NOV'!B:T,18,0)</f>
        <v>37970</v>
      </c>
      <c r="W176" s="8">
        <f>VLOOKUP(C176,'AUD NOV'!B:T,19,0)</f>
        <v>6915</v>
      </c>
      <c r="X176" s="9"/>
      <c r="Y176" s="9">
        <v>4521144</v>
      </c>
      <c r="Z176" s="7">
        <v>44895</v>
      </c>
      <c r="AA176" s="6" t="s">
        <v>6271</v>
      </c>
      <c r="AB176" s="6" t="s">
        <v>6272</v>
      </c>
      <c r="AC176" s="6" t="s">
        <v>6291</v>
      </c>
    </row>
    <row r="177" spans="2:29" x14ac:dyDescent="0.2">
      <c r="B177" s="33" t="s">
        <v>6415</v>
      </c>
      <c r="C177" s="33">
        <v>721694003</v>
      </c>
      <c r="D177" s="6">
        <v>1040502</v>
      </c>
      <c r="E177" s="33">
        <v>4</v>
      </c>
      <c r="F177" s="6" t="str">
        <f>VLOOKUP(C177,'AUD NOV'!B:T,2,0)</f>
        <v>Corporación de Derecho Privado.</v>
      </c>
      <c r="G177" s="6" t="str">
        <f>VLOOKUP(C177,'AUD NOV'!B:T,3,0)</f>
        <v xml:space="preserve">Decreto Supremo Nº 1472, de 03 de noviembre de 1992, del Ministerio de Justicia. </v>
      </c>
      <c r="H177" s="6" t="str">
        <f>VLOOKUP(C177,'AUD NOV'!B:T,4,0)</f>
        <v>Certificado de Vigencia Folio Nº 500459110567, de fecha 014 de julio de 2022, del Servicio de Registro Civil e Identificación.</v>
      </c>
      <c r="I177" s="6" t="str">
        <f>VLOOKUP(C177,'AUD NOV'!B:T,5,0)</f>
        <v>Formación, promoción, cooperación y prestación de servicios para el desarrollo económico, social, cultural y espiritual de la comunidad, en el área de los derechos humanos del niño, entre otras.</v>
      </c>
      <c r="J177" s="6" t="str">
        <f>VLOOKUP(C177,'AUD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7" s="6" t="str">
        <f>VLOOKUP(C177,'AUD NOV'!B:T,7,0)</f>
        <v>3 años en sus cargos.</v>
      </c>
      <c r="L177" s="6" t="str">
        <f>VLOOKUP(C177,'AUD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7" s="6" t="str">
        <f>VLOOKUP(C177,'AUD NOV'!B:T,9,0)</f>
        <v xml:space="preserve">Patricio Marcelo Labra Guzmán, 
</v>
      </c>
      <c r="N177" s="6" t="str">
        <f>VLOOKUP(C177,'AUD NOV'!B:T,10,0)</f>
        <v xml:space="preserve">Calle Orella N° 1015, comuna y ciudad de Valparaíso, Quinta Región  
</v>
      </c>
      <c r="O177" s="6" t="str">
        <f>VLOOKUP(C177,'AUD NOV'!B:T,11,0)</f>
        <v>V</v>
      </c>
      <c r="P177" s="6" t="str">
        <f>VLOOKUP(C177,'AUD NOV'!B:T,12,0)</f>
        <v>Valparaíso</v>
      </c>
      <c r="Q177" s="6" t="str">
        <f>VLOOKUP(C177,'AUD NOV'!B:T,13,0)</f>
        <v>32-2156239</v>
      </c>
      <c r="R177" s="6" t="str">
        <f>VLOOKUP(C177,'AUD NOV'!B:T,14,0)</f>
        <v>serpaj@serpajchile.cl</v>
      </c>
      <c r="S177" s="6">
        <f>VLOOKUP(C177,'AUD NOV'!B:T,15,0)</f>
        <v>0</v>
      </c>
      <c r="T177" s="6">
        <f>VLOOKUP(C177,'AUD NOV'!B:T,16,0)</f>
        <v>93401</v>
      </c>
      <c r="U177" s="6" t="str">
        <f>VLOOKUP(C177,'AUD NOV'!B:T,17,0)</f>
        <v>Se acompaña certificado de antecedentes financieros correspondiente al año 2021, aprobado por el Subdepartamento de Supervisión Financiera de la Dirección Nacional.</v>
      </c>
      <c r="V177" s="7">
        <f>VLOOKUP(C177,'AUD NOV'!B:T,18,0)</f>
        <v>37970</v>
      </c>
      <c r="W177" s="8">
        <f>VLOOKUP(C177,'AUD NOV'!B:T,19,0)</f>
        <v>6915</v>
      </c>
      <c r="X177" s="9">
        <v>2524904</v>
      </c>
      <c r="Y177" s="9">
        <v>27437288</v>
      </c>
      <c r="Z177" s="7">
        <v>44895</v>
      </c>
      <c r="AA177" s="6" t="s">
        <v>6271</v>
      </c>
      <c r="AB177" s="6" t="s">
        <v>6272</v>
      </c>
      <c r="AC177" s="6" t="s">
        <v>6291</v>
      </c>
    </row>
    <row r="178" spans="2:29" x14ac:dyDescent="0.2">
      <c r="B178" s="33" t="s">
        <v>6415</v>
      </c>
      <c r="C178" s="33">
        <v>721694003</v>
      </c>
      <c r="D178" s="6">
        <v>1040503</v>
      </c>
      <c r="E178" s="33">
        <v>4</v>
      </c>
      <c r="F178" s="6" t="str">
        <f>VLOOKUP(C178,'AUD NOV'!B:T,2,0)</f>
        <v>Corporación de Derecho Privado.</v>
      </c>
      <c r="G178" s="6" t="str">
        <f>VLOOKUP(C178,'AUD NOV'!B:T,3,0)</f>
        <v xml:space="preserve">Decreto Supremo Nº 1472, de 03 de noviembre de 1992, del Ministerio de Justicia. </v>
      </c>
      <c r="H178" s="6" t="str">
        <f>VLOOKUP(C178,'AUD NOV'!B:T,4,0)</f>
        <v>Certificado de Vigencia Folio Nº 500459110567, de fecha 014 de julio de 2022, del Servicio de Registro Civil e Identificación.</v>
      </c>
      <c r="I178" s="6" t="str">
        <f>VLOOKUP(C178,'AUD NOV'!B:T,5,0)</f>
        <v>Formación, promoción, cooperación y prestación de servicios para el desarrollo económico, social, cultural y espiritual de la comunidad, en el área de los derechos humanos del niño, entre otras.</v>
      </c>
      <c r="J178" s="6" t="str">
        <f>VLOOKUP(C178,'AUD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8" s="6" t="str">
        <f>VLOOKUP(C178,'AUD NOV'!B:T,7,0)</f>
        <v>3 años en sus cargos.</v>
      </c>
      <c r="L178" s="6" t="str">
        <f>VLOOKUP(C178,'AUD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8" s="6" t="str">
        <f>VLOOKUP(C178,'AUD NOV'!B:T,9,0)</f>
        <v xml:space="preserve">Patricio Marcelo Labra Guzmán, 
</v>
      </c>
      <c r="N178" s="6" t="str">
        <f>VLOOKUP(C178,'AUD NOV'!B:T,10,0)</f>
        <v xml:space="preserve">Calle Orella N° 1015, comuna y ciudad de Valparaíso, Quinta Región  
</v>
      </c>
      <c r="O178" s="6" t="str">
        <f>VLOOKUP(C178,'AUD NOV'!B:T,11,0)</f>
        <v>V</v>
      </c>
      <c r="P178" s="6" t="str">
        <f>VLOOKUP(C178,'AUD NOV'!B:T,12,0)</f>
        <v>Valparaíso</v>
      </c>
      <c r="Q178" s="6" t="str">
        <f>VLOOKUP(C178,'AUD NOV'!B:T,13,0)</f>
        <v>32-2156239</v>
      </c>
      <c r="R178" s="6" t="str">
        <f>VLOOKUP(C178,'AUD NOV'!B:T,14,0)</f>
        <v>serpaj@serpajchile.cl</v>
      </c>
      <c r="S178" s="6">
        <f>VLOOKUP(C178,'AUD NOV'!B:T,15,0)</f>
        <v>0</v>
      </c>
      <c r="T178" s="6">
        <f>VLOOKUP(C178,'AUD NOV'!B:T,16,0)</f>
        <v>93401</v>
      </c>
      <c r="U178" s="6" t="str">
        <f>VLOOKUP(C178,'AUD NOV'!B:T,17,0)</f>
        <v>Se acompaña certificado de antecedentes financieros correspondiente al año 2021, aprobado por el Subdepartamento de Supervisión Financiera de la Dirección Nacional.</v>
      </c>
      <c r="V178" s="7">
        <f>VLOOKUP(C178,'AUD NOV'!B:T,18,0)</f>
        <v>37970</v>
      </c>
      <c r="W178" s="8">
        <f>VLOOKUP(C178,'AUD NOV'!B:T,19,0)</f>
        <v>6915</v>
      </c>
      <c r="X178" s="9">
        <v>3703192</v>
      </c>
      <c r="Y178" s="9">
        <v>32655421</v>
      </c>
      <c r="Z178" s="7">
        <v>44895</v>
      </c>
      <c r="AA178" s="6" t="s">
        <v>6271</v>
      </c>
      <c r="AB178" s="6" t="s">
        <v>6272</v>
      </c>
      <c r="AC178" s="6" t="s">
        <v>6291</v>
      </c>
    </row>
    <row r="179" spans="2:29" x14ac:dyDescent="0.2">
      <c r="B179" s="33" t="s">
        <v>6415</v>
      </c>
      <c r="C179" s="33">
        <v>721694003</v>
      </c>
      <c r="D179" s="6">
        <v>1070521</v>
      </c>
      <c r="E179" s="33">
        <v>7</v>
      </c>
      <c r="F179" s="6" t="str">
        <f>VLOOKUP(C179,'AUD NOV'!B:T,2,0)</f>
        <v>Corporación de Derecho Privado.</v>
      </c>
      <c r="G179" s="6" t="str">
        <f>VLOOKUP(C179,'AUD NOV'!B:T,3,0)</f>
        <v xml:space="preserve">Decreto Supremo Nº 1472, de 03 de noviembre de 1992, del Ministerio de Justicia. </v>
      </c>
      <c r="H179" s="6" t="str">
        <f>VLOOKUP(C179,'AUD NOV'!B:T,4,0)</f>
        <v>Certificado de Vigencia Folio Nº 500459110567, de fecha 014 de julio de 2022, del Servicio de Registro Civil e Identificación.</v>
      </c>
      <c r="I179" s="6" t="str">
        <f>VLOOKUP(C179,'AUD NOV'!B:T,5,0)</f>
        <v>Formación, promoción, cooperación y prestación de servicios para el desarrollo económico, social, cultural y espiritual de la comunidad, en el área de los derechos humanos del niño, entre otras.</v>
      </c>
      <c r="J179" s="6" t="str">
        <f>VLOOKUP(C179,'AUD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9" s="6" t="str">
        <f>VLOOKUP(C179,'AUD NOV'!B:T,7,0)</f>
        <v>3 años en sus cargos.</v>
      </c>
      <c r="L179" s="6" t="str">
        <f>VLOOKUP(C179,'AUD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9" s="6" t="str">
        <f>VLOOKUP(C179,'AUD NOV'!B:T,9,0)</f>
        <v xml:space="preserve">Patricio Marcelo Labra Guzmán, 
</v>
      </c>
      <c r="N179" s="6" t="str">
        <f>VLOOKUP(C179,'AUD NOV'!B:T,10,0)</f>
        <v xml:space="preserve">Calle Orella N° 1015, comuna y ciudad de Valparaíso, Quinta Región  
</v>
      </c>
      <c r="O179" s="6" t="str">
        <f>VLOOKUP(C179,'AUD NOV'!B:T,11,0)</f>
        <v>V</v>
      </c>
      <c r="P179" s="6" t="str">
        <f>VLOOKUP(C179,'AUD NOV'!B:T,12,0)</f>
        <v>Valparaíso</v>
      </c>
      <c r="Q179" s="6" t="str">
        <f>VLOOKUP(C179,'AUD NOV'!B:T,13,0)</f>
        <v>32-2156239</v>
      </c>
      <c r="R179" s="6" t="str">
        <f>VLOOKUP(C179,'AUD NOV'!B:T,14,0)</f>
        <v>serpaj@serpajchile.cl</v>
      </c>
      <c r="S179" s="6">
        <f>VLOOKUP(C179,'AUD NOV'!B:T,15,0)</f>
        <v>0</v>
      </c>
      <c r="T179" s="6">
        <f>VLOOKUP(C179,'AUD NOV'!B:T,16,0)</f>
        <v>93401</v>
      </c>
      <c r="U179" s="6" t="str">
        <f>VLOOKUP(C179,'AUD NOV'!B:T,17,0)</f>
        <v>Se acompaña certificado de antecedentes financieros correspondiente al año 2021, aprobado por el Subdepartamento de Supervisión Financiera de la Dirección Nacional.</v>
      </c>
      <c r="V179" s="7">
        <f>VLOOKUP(C179,'AUD NOV'!B:T,18,0)</f>
        <v>37970</v>
      </c>
      <c r="W179" s="8">
        <f>VLOOKUP(C179,'AUD NOV'!B:T,19,0)</f>
        <v>6915</v>
      </c>
      <c r="X179" s="9"/>
      <c r="Y179" s="9">
        <v>9154622</v>
      </c>
      <c r="Z179" s="7">
        <v>44895</v>
      </c>
      <c r="AA179" s="6" t="s">
        <v>6271</v>
      </c>
      <c r="AB179" s="6" t="s">
        <v>6272</v>
      </c>
      <c r="AC179" s="6" t="s">
        <v>6284</v>
      </c>
    </row>
    <row r="180" spans="2:29" x14ac:dyDescent="0.2">
      <c r="B180" s="33" t="s">
        <v>6415</v>
      </c>
      <c r="C180" s="33">
        <v>721694003</v>
      </c>
      <c r="D180" s="6">
        <v>1070522</v>
      </c>
      <c r="E180" s="33">
        <v>7</v>
      </c>
      <c r="F180" s="6" t="str">
        <f>VLOOKUP(C180,'AUD NOV'!B:T,2,0)</f>
        <v>Corporación de Derecho Privado.</v>
      </c>
      <c r="G180" s="6" t="str">
        <f>VLOOKUP(C180,'AUD NOV'!B:T,3,0)</f>
        <v xml:space="preserve">Decreto Supremo Nº 1472, de 03 de noviembre de 1992, del Ministerio de Justicia. </v>
      </c>
      <c r="H180" s="6" t="str">
        <f>VLOOKUP(C180,'AUD NOV'!B:T,4,0)</f>
        <v>Certificado de Vigencia Folio Nº 500459110567, de fecha 014 de julio de 2022, del Servicio de Registro Civil e Identificación.</v>
      </c>
      <c r="I180" s="6" t="str">
        <f>VLOOKUP(C180,'AUD NOV'!B:T,5,0)</f>
        <v>Formación, promoción, cooperación y prestación de servicios para el desarrollo económico, social, cultural y espiritual de la comunidad, en el área de los derechos humanos del niño, entre otras.</v>
      </c>
      <c r="J180" s="6" t="str">
        <f>VLOOKUP(C180,'AUD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80" s="6" t="str">
        <f>VLOOKUP(C180,'AUD NOV'!B:T,7,0)</f>
        <v>3 años en sus cargos.</v>
      </c>
      <c r="L180" s="6" t="str">
        <f>VLOOKUP(C180,'AUD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80" s="6" t="str">
        <f>VLOOKUP(C180,'AUD NOV'!B:T,9,0)</f>
        <v xml:space="preserve">Patricio Marcelo Labra Guzmán, 
</v>
      </c>
      <c r="N180" s="6" t="str">
        <f>VLOOKUP(C180,'AUD NOV'!B:T,10,0)</f>
        <v xml:space="preserve">Calle Orella N° 1015, comuna y ciudad de Valparaíso, Quinta Región  
</v>
      </c>
      <c r="O180" s="6" t="str">
        <f>VLOOKUP(C180,'AUD NOV'!B:T,11,0)</f>
        <v>V</v>
      </c>
      <c r="P180" s="6" t="str">
        <f>VLOOKUP(C180,'AUD NOV'!B:T,12,0)</f>
        <v>Valparaíso</v>
      </c>
      <c r="Q180" s="6" t="str">
        <f>VLOOKUP(C180,'AUD NOV'!B:T,13,0)</f>
        <v>32-2156239</v>
      </c>
      <c r="R180" s="6" t="str">
        <f>VLOOKUP(C180,'AUD NOV'!B:T,14,0)</f>
        <v>serpaj@serpajchile.cl</v>
      </c>
      <c r="S180" s="6">
        <f>VLOOKUP(C180,'AUD NOV'!B:T,15,0)</f>
        <v>0</v>
      </c>
      <c r="T180" s="6">
        <f>VLOOKUP(C180,'AUD NOV'!B:T,16,0)</f>
        <v>93401</v>
      </c>
      <c r="U180" s="6" t="str">
        <f>VLOOKUP(C180,'AUD NOV'!B:T,17,0)</f>
        <v>Se acompaña certificado de antecedentes financieros correspondiente al año 2021, aprobado por el Subdepartamento de Supervisión Financiera de la Dirección Nacional.</v>
      </c>
      <c r="V180" s="7">
        <f>VLOOKUP(C180,'AUD NOV'!B:T,18,0)</f>
        <v>37970</v>
      </c>
      <c r="W180" s="8">
        <f>VLOOKUP(C180,'AUD NOV'!B:T,19,0)</f>
        <v>6915</v>
      </c>
      <c r="X180" s="9"/>
      <c r="Y180" s="9">
        <v>4282001</v>
      </c>
      <c r="Z180" s="7">
        <v>44895</v>
      </c>
      <c r="AA180" s="6" t="s">
        <v>6271</v>
      </c>
      <c r="AB180" s="6" t="s">
        <v>6272</v>
      </c>
      <c r="AC180" s="6" t="s">
        <v>6290</v>
      </c>
    </row>
    <row r="181" spans="2:29" x14ac:dyDescent="0.2">
      <c r="B181" s="33" t="s">
        <v>6415</v>
      </c>
      <c r="C181" s="33">
        <v>721694003</v>
      </c>
      <c r="D181" s="6">
        <v>1070523</v>
      </c>
      <c r="E181" s="33">
        <v>7</v>
      </c>
      <c r="F181" s="6" t="str">
        <f>VLOOKUP(C181,'AUD NOV'!B:T,2,0)</f>
        <v>Corporación de Derecho Privado.</v>
      </c>
      <c r="G181" s="6" t="str">
        <f>VLOOKUP(C181,'AUD NOV'!B:T,3,0)</f>
        <v xml:space="preserve">Decreto Supremo Nº 1472, de 03 de noviembre de 1992, del Ministerio de Justicia. </v>
      </c>
      <c r="H181" s="6" t="str">
        <f>VLOOKUP(C181,'AUD NOV'!B:T,4,0)</f>
        <v>Certificado de Vigencia Folio Nº 500459110567, de fecha 014 de julio de 2022, del Servicio de Registro Civil e Identificación.</v>
      </c>
      <c r="I181" s="6" t="str">
        <f>VLOOKUP(C181,'AUD NOV'!B:T,5,0)</f>
        <v>Formación, promoción, cooperación y prestación de servicios para el desarrollo económico, social, cultural y espiritual de la comunidad, en el área de los derechos humanos del niño, entre otras.</v>
      </c>
      <c r="J181" s="6" t="str">
        <f>VLOOKUP(C181,'AUD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81" s="6" t="str">
        <f>VLOOKUP(C181,'AUD NOV'!B:T,7,0)</f>
        <v>3 años en sus cargos.</v>
      </c>
      <c r="L181" s="6" t="str">
        <f>VLOOKUP(C181,'AUD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81" s="6" t="str">
        <f>VLOOKUP(C181,'AUD NOV'!B:T,9,0)</f>
        <v xml:space="preserve">Patricio Marcelo Labra Guzmán, 
</v>
      </c>
      <c r="N181" s="6" t="str">
        <f>VLOOKUP(C181,'AUD NOV'!B:T,10,0)</f>
        <v xml:space="preserve">Calle Orella N° 1015, comuna y ciudad de Valparaíso, Quinta Región  
</v>
      </c>
      <c r="O181" s="6" t="str">
        <f>VLOOKUP(C181,'AUD NOV'!B:T,11,0)</f>
        <v>V</v>
      </c>
      <c r="P181" s="6" t="str">
        <f>VLOOKUP(C181,'AUD NOV'!B:T,12,0)</f>
        <v>Valparaíso</v>
      </c>
      <c r="Q181" s="6" t="str">
        <f>VLOOKUP(C181,'AUD NOV'!B:T,13,0)</f>
        <v>32-2156239</v>
      </c>
      <c r="R181" s="6" t="str">
        <f>VLOOKUP(C181,'AUD NOV'!B:T,14,0)</f>
        <v>serpaj@serpajchile.cl</v>
      </c>
      <c r="S181" s="6">
        <f>VLOOKUP(C181,'AUD NOV'!B:T,15,0)</f>
        <v>0</v>
      </c>
      <c r="T181" s="6">
        <f>VLOOKUP(C181,'AUD NOV'!B:T,16,0)</f>
        <v>93401</v>
      </c>
      <c r="U181" s="6" t="str">
        <f>VLOOKUP(C181,'AUD NOV'!B:T,17,0)</f>
        <v>Se acompaña certificado de antecedentes financieros correspondiente al año 2021, aprobado por el Subdepartamento de Supervisión Financiera de la Dirección Nacional.</v>
      </c>
      <c r="V181" s="7">
        <f>VLOOKUP(C181,'AUD NOV'!B:T,18,0)</f>
        <v>37970</v>
      </c>
      <c r="W181" s="8">
        <f>VLOOKUP(C181,'AUD NOV'!B:T,19,0)</f>
        <v>6915</v>
      </c>
      <c r="X181" s="9"/>
      <c r="Y181" s="9">
        <v>7530415</v>
      </c>
      <c r="Z181" s="7">
        <v>44895</v>
      </c>
      <c r="AA181" s="6" t="s">
        <v>6271</v>
      </c>
      <c r="AB181" s="6" t="s">
        <v>6272</v>
      </c>
      <c r="AC181" s="6" t="s">
        <v>6284</v>
      </c>
    </row>
    <row r="182" spans="2:29" x14ac:dyDescent="0.2">
      <c r="B182" s="33" t="s">
        <v>6415</v>
      </c>
      <c r="C182" s="33">
        <v>721694003</v>
      </c>
      <c r="D182" s="6">
        <v>1070637</v>
      </c>
      <c r="E182" s="33">
        <v>7</v>
      </c>
      <c r="F182" s="6" t="str">
        <f>VLOOKUP(C182,'AUD NOV'!B:T,2,0)</f>
        <v>Corporación de Derecho Privado.</v>
      </c>
      <c r="G182" s="6" t="str">
        <f>VLOOKUP(C182,'AUD NOV'!B:T,3,0)</f>
        <v xml:space="preserve">Decreto Supremo Nº 1472, de 03 de noviembre de 1992, del Ministerio de Justicia. </v>
      </c>
      <c r="H182" s="6" t="str">
        <f>VLOOKUP(C182,'AUD NOV'!B:T,4,0)</f>
        <v>Certificado de Vigencia Folio Nº 500459110567, de fecha 014 de julio de 2022, del Servicio de Registro Civil e Identificación.</v>
      </c>
      <c r="I182" s="6" t="str">
        <f>VLOOKUP(C182,'AUD NOV'!B:T,5,0)</f>
        <v>Formación, promoción, cooperación y prestación de servicios para el desarrollo económico, social, cultural y espiritual de la comunidad, en el área de los derechos humanos del niño, entre otras.</v>
      </c>
      <c r="J182" s="6" t="str">
        <f>VLOOKUP(C182,'AUD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82" s="6" t="str">
        <f>VLOOKUP(C182,'AUD NOV'!B:T,7,0)</f>
        <v>3 años en sus cargos.</v>
      </c>
      <c r="L182" s="6" t="str">
        <f>VLOOKUP(C182,'AUD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82" s="6" t="str">
        <f>VLOOKUP(C182,'AUD NOV'!B:T,9,0)</f>
        <v xml:space="preserve">Patricio Marcelo Labra Guzmán, 
</v>
      </c>
      <c r="N182" s="6" t="str">
        <f>VLOOKUP(C182,'AUD NOV'!B:T,10,0)</f>
        <v xml:space="preserve">Calle Orella N° 1015, comuna y ciudad de Valparaíso, Quinta Región  
</v>
      </c>
      <c r="O182" s="6" t="str">
        <f>VLOOKUP(C182,'AUD NOV'!B:T,11,0)</f>
        <v>V</v>
      </c>
      <c r="P182" s="6" t="str">
        <f>VLOOKUP(C182,'AUD NOV'!B:T,12,0)</f>
        <v>Valparaíso</v>
      </c>
      <c r="Q182" s="6" t="str">
        <f>VLOOKUP(C182,'AUD NOV'!B:T,13,0)</f>
        <v>32-2156239</v>
      </c>
      <c r="R182" s="6" t="str">
        <f>VLOOKUP(C182,'AUD NOV'!B:T,14,0)</f>
        <v>serpaj@serpajchile.cl</v>
      </c>
      <c r="S182" s="6">
        <f>VLOOKUP(C182,'AUD NOV'!B:T,15,0)</f>
        <v>0</v>
      </c>
      <c r="T182" s="6">
        <f>VLOOKUP(C182,'AUD NOV'!B:T,16,0)</f>
        <v>93401</v>
      </c>
      <c r="U182" s="6" t="str">
        <f>VLOOKUP(C182,'AUD NOV'!B:T,17,0)</f>
        <v>Se acompaña certificado de antecedentes financieros correspondiente al año 2021, aprobado por el Subdepartamento de Supervisión Financiera de la Dirección Nacional.</v>
      </c>
      <c r="V182" s="7">
        <f>VLOOKUP(C182,'AUD NOV'!B:T,18,0)</f>
        <v>37970</v>
      </c>
      <c r="W182" s="8">
        <f>VLOOKUP(C182,'AUD NOV'!B:T,19,0)</f>
        <v>6915</v>
      </c>
      <c r="X182" s="9"/>
      <c r="Y182" s="9">
        <v>79993703</v>
      </c>
      <c r="Z182" s="7">
        <v>44895</v>
      </c>
      <c r="AA182" s="6" t="s">
        <v>6271</v>
      </c>
      <c r="AB182" s="6" t="s">
        <v>6272</v>
      </c>
      <c r="AC182" s="6" t="s">
        <v>6290</v>
      </c>
    </row>
    <row r="183" spans="2:29" x14ac:dyDescent="0.2">
      <c r="B183" s="33" t="s">
        <v>8002</v>
      </c>
      <c r="C183" s="33">
        <v>721694003</v>
      </c>
      <c r="D183" s="6">
        <v>1010275</v>
      </c>
      <c r="E183" s="33">
        <v>1</v>
      </c>
      <c r="F183" s="6" t="str">
        <f>VLOOKUP(C183,'AUD NOV'!B:T,2,0)</f>
        <v>Corporación de Derecho Privado.</v>
      </c>
      <c r="G183" s="6" t="str">
        <f>VLOOKUP(C183,'AUD NOV'!B:T,3,0)</f>
        <v xml:space="preserve">Decreto Supremo Nº 1472, de 03 de noviembre de 1992, del Ministerio de Justicia. </v>
      </c>
      <c r="H183" s="6" t="str">
        <f>VLOOKUP(C183,'AUD NOV'!B:T,4,0)</f>
        <v>Certificado de Vigencia Folio Nº 500459110567, de fecha 014 de julio de 2022, del Servicio de Registro Civil e Identificación.</v>
      </c>
      <c r="I183" s="6" t="str">
        <f>VLOOKUP(C183,'AUD NOV'!B:T,5,0)</f>
        <v>Formación, promoción, cooperación y prestación de servicios para el desarrollo económico, social, cultural y espiritual de la comunidad, en el área de los derechos humanos del niño, entre otras.</v>
      </c>
      <c r="J183" s="6" t="str">
        <f>VLOOKUP(C183,'AUD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83" s="6" t="str">
        <f>VLOOKUP(C183,'AUD NOV'!B:T,7,0)</f>
        <v>3 años en sus cargos.</v>
      </c>
      <c r="L183" s="6" t="str">
        <f>VLOOKUP(C183,'AUD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83" s="6" t="str">
        <f>VLOOKUP(C183,'AUD NOV'!B:T,9,0)</f>
        <v xml:space="preserve">Patricio Marcelo Labra Guzmán, 
</v>
      </c>
      <c r="N183" s="6" t="str">
        <f>VLOOKUP(C183,'AUD NOV'!B:T,10,0)</f>
        <v xml:space="preserve">Calle Orella N° 1015, comuna y ciudad de Valparaíso, Quinta Región  
</v>
      </c>
      <c r="O183" s="6" t="str">
        <f>VLOOKUP(C183,'AUD NOV'!B:T,11,0)</f>
        <v>V</v>
      </c>
      <c r="P183" s="6" t="str">
        <f>VLOOKUP(C183,'AUD NOV'!B:T,12,0)</f>
        <v>Valparaíso</v>
      </c>
      <c r="Q183" s="6" t="str">
        <f>VLOOKUP(C183,'AUD NOV'!B:T,13,0)</f>
        <v>32-2156239</v>
      </c>
      <c r="R183" s="6" t="str">
        <f>VLOOKUP(C183,'AUD NOV'!B:T,14,0)</f>
        <v>serpaj@serpajchile.cl</v>
      </c>
      <c r="S183" s="6">
        <f>VLOOKUP(C183,'AUD NOV'!B:T,15,0)</f>
        <v>0</v>
      </c>
      <c r="T183" s="6">
        <f>VLOOKUP(C183,'AUD NOV'!B:T,16,0)</f>
        <v>93401</v>
      </c>
      <c r="U183" s="6" t="str">
        <f>VLOOKUP(C183,'AUD NOV'!B:T,17,0)</f>
        <v>Se acompaña certificado de antecedentes financieros correspondiente al año 2021, aprobado por el Subdepartamento de Supervisión Financiera de la Dirección Nacional.</v>
      </c>
      <c r="V183" s="7">
        <f>VLOOKUP(C183,'AUD NOV'!B:T,18,0)</f>
        <v>37970</v>
      </c>
      <c r="W183" s="8">
        <f>VLOOKUP(C183,'AUD NOV'!B:T,19,0)</f>
        <v>6915</v>
      </c>
      <c r="X183" s="9">
        <v>10199778</v>
      </c>
      <c r="Y183" s="9">
        <v>122191411</v>
      </c>
      <c r="Z183" s="7">
        <v>44895</v>
      </c>
      <c r="AA183" s="6" t="s">
        <v>6271</v>
      </c>
      <c r="AB183" s="6" t="s">
        <v>6272</v>
      </c>
      <c r="AC183" s="6" t="s">
        <v>169</v>
      </c>
    </row>
    <row r="184" spans="2:29" x14ac:dyDescent="0.2">
      <c r="B184" s="33" t="s">
        <v>8002</v>
      </c>
      <c r="C184" s="33">
        <v>721694003</v>
      </c>
      <c r="D184" s="6">
        <v>1010277</v>
      </c>
      <c r="E184" s="33">
        <v>1</v>
      </c>
      <c r="F184" s="6" t="str">
        <f>VLOOKUP(C184,'AUD NOV'!B:T,2,0)</f>
        <v>Corporación de Derecho Privado.</v>
      </c>
      <c r="G184" s="6" t="str">
        <f>VLOOKUP(C184,'AUD NOV'!B:T,3,0)</f>
        <v xml:space="preserve">Decreto Supremo Nº 1472, de 03 de noviembre de 1992, del Ministerio de Justicia. </v>
      </c>
      <c r="H184" s="6" t="str">
        <f>VLOOKUP(C184,'AUD NOV'!B:T,4,0)</f>
        <v>Certificado de Vigencia Folio Nº 500459110567, de fecha 014 de julio de 2022, del Servicio de Registro Civil e Identificación.</v>
      </c>
      <c r="I184" s="6" t="str">
        <f>VLOOKUP(C184,'AUD NOV'!B:T,5,0)</f>
        <v>Formación, promoción, cooperación y prestación de servicios para el desarrollo económico, social, cultural y espiritual de la comunidad, en el área de los derechos humanos del niño, entre otras.</v>
      </c>
      <c r="J184" s="6" t="str">
        <f>VLOOKUP(C184,'AUD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84" s="6" t="str">
        <f>VLOOKUP(C184,'AUD NOV'!B:T,7,0)</f>
        <v>3 años en sus cargos.</v>
      </c>
      <c r="L184" s="6" t="str">
        <f>VLOOKUP(C184,'AUD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84" s="6" t="str">
        <f>VLOOKUP(C184,'AUD NOV'!B:T,9,0)</f>
        <v xml:space="preserve">Patricio Marcelo Labra Guzmán, 
</v>
      </c>
      <c r="N184" s="6" t="str">
        <f>VLOOKUP(C184,'AUD NOV'!B:T,10,0)</f>
        <v xml:space="preserve">Calle Orella N° 1015, comuna y ciudad de Valparaíso, Quinta Región  
</v>
      </c>
      <c r="O184" s="6" t="str">
        <f>VLOOKUP(C184,'AUD NOV'!B:T,11,0)</f>
        <v>V</v>
      </c>
      <c r="P184" s="6" t="str">
        <f>VLOOKUP(C184,'AUD NOV'!B:T,12,0)</f>
        <v>Valparaíso</v>
      </c>
      <c r="Q184" s="6" t="str">
        <f>VLOOKUP(C184,'AUD NOV'!B:T,13,0)</f>
        <v>32-2156239</v>
      </c>
      <c r="R184" s="6" t="str">
        <f>VLOOKUP(C184,'AUD NOV'!B:T,14,0)</f>
        <v>serpaj@serpajchile.cl</v>
      </c>
      <c r="S184" s="6">
        <f>VLOOKUP(C184,'AUD NOV'!B:T,15,0)</f>
        <v>0</v>
      </c>
      <c r="T184" s="6">
        <f>VLOOKUP(C184,'AUD NOV'!B:T,16,0)</f>
        <v>93401</v>
      </c>
      <c r="U184" s="6" t="str">
        <f>VLOOKUP(C184,'AUD NOV'!B:T,17,0)</f>
        <v>Se acompaña certificado de antecedentes financieros correspondiente al año 2021, aprobado por el Subdepartamento de Supervisión Financiera de la Dirección Nacional.</v>
      </c>
      <c r="V184" s="7">
        <f>VLOOKUP(C184,'AUD NOV'!B:T,18,0)</f>
        <v>37970</v>
      </c>
      <c r="W184" s="8">
        <f>VLOOKUP(C184,'AUD NOV'!B:T,19,0)</f>
        <v>6915</v>
      </c>
      <c r="X184" s="9">
        <v>4326626</v>
      </c>
      <c r="Y184" s="9">
        <v>38180924</v>
      </c>
      <c r="Z184" s="7">
        <v>44895</v>
      </c>
      <c r="AA184" s="6" t="s">
        <v>6271</v>
      </c>
      <c r="AB184" s="6" t="s">
        <v>6272</v>
      </c>
      <c r="AC184" s="6" t="s">
        <v>169</v>
      </c>
    </row>
    <row r="185" spans="2:29" x14ac:dyDescent="0.2">
      <c r="B185" s="33" t="s">
        <v>8002</v>
      </c>
      <c r="C185" s="33">
        <v>721694003</v>
      </c>
      <c r="D185" s="6">
        <v>1010282</v>
      </c>
      <c r="E185" s="33">
        <v>1</v>
      </c>
      <c r="F185" s="6" t="str">
        <f>VLOOKUP(C185,'AUD NOV'!B:T,2,0)</f>
        <v>Corporación de Derecho Privado.</v>
      </c>
      <c r="G185" s="6" t="str">
        <f>VLOOKUP(C185,'AUD NOV'!B:T,3,0)</f>
        <v xml:space="preserve">Decreto Supremo Nº 1472, de 03 de noviembre de 1992, del Ministerio de Justicia. </v>
      </c>
      <c r="H185" s="6" t="str">
        <f>VLOOKUP(C185,'AUD NOV'!B:T,4,0)</f>
        <v>Certificado de Vigencia Folio Nº 500459110567, de fecha 014 de julio de 2022, del Servicio de Registro Civil e Identificación.</v>
      </c>
      <c r="I185" s="6" t="str">
        <f>VLOOKUP(C185,'AUD NOV'!B:T,5,0)</f>
        <v>Formación, promoción, cooperación y prestación de servicios para el desarrollo económico, social, cultural y espiritual de la comunidad, en el área de los derechos humanos del niño, entre otras.</v>
      </c>
      <c r="J185" s="6" t="str">
        <f>VLOOKUP(C185,'AUD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85" s="6" t="str">
        <f>VLOOKUP(C185,'AUD NOV'!B:T,7,0)</f>
        <v>3 años en sus cargos.</v>
      </c>
      <c r="L185" s="6" t="str">
        <f>VLOOKUP(C185,'AUD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85" s="6" t="str">
        <f>VLOOKUP(C185,'AUD NOV'!B:T,9,0)</f>
        <v xml:space="preserve">Patricio Marcelo Labra Guzmán, 
</v>
      </c>
      <c r="N185" s="6" t="str">
        <f>VLOOKUP(C185,'AUD NOV'!B:T,10,0)</f>
        <v xml:space="preserve">Calle Orella N° 1015, comuna y ciudad de Valparaíso, Quinta Región  
</v>
      </c>
      <c r="O185" s="6" t="str">
        <f>VLOOKUP(C185,'AUD NOV'!B:T,11,0)</f>
        <v>V</v>
      </c>
      <c r="P185" s="6" t="str">
        <f>VLOOKUP(C185,'AUD NOV'!B:T,12,0)</f>
        <v>Valparaíso</v>
      </c>
      <c r="Q185" s="6" t="str">
        <f>VLOOKUP(C185,'AUD NOV'!B:T,13,0)</f>
        <v>32-2156239</v>
      </c>
      <c r="R185" s="6" t="str">
        <f>VLOOKUP(C185,'AUD NOV'!B:T,14,0)</f>
        <v>serpaj@serpajchile.cl</v>
      </c>
      <c r="S185" s="6">
        <f>VLOOKUP(C185,'AUD NOV'!B:T,15,0)</f>
        <v>0</v>
      </c>
      <c r="T185" s="6">
        <f>VLOOKUP(C185,'AUD NOV'!B:T,16,0)</f>
        <v>93401</v>
      </c>
      <c r="U185" s="6" t="str">
        <f>VLOOKUP(C185,'AUD NOV'!B:T,17,0)</f>
        <v>Se acompaña certificado de antecedentes financieros correspondiente al año 2021, aprobado por el Subdepartamento de Supervisión Financiera de la Dirección Nacional.</v>
      </c>
      <c r="V185" s="7">
        <f>VLOOKUP(C185,'AUD NOV'!B:T,18,0)</f>
        <v>37970</v>
      </c>
      <c r="W185" s="8">
        <f>VLOOKUP(C185,'AUD NOV'!B:T,19,0)</f>
        <v>6915</v>
      </c>
      <c r="X185" s="9">
        <v>4346969</v>
      </c>
      <c r="Y185" s="9">
        <v>46682671</v>
      </c>
      <c r="Z185" s="7">
        <v>44895</v>
      </c>
      <c r="AA185" s="6" t="s">
        <v>6271</v>
      </c>
      <c r="AB185" s="6" t="s">
        <v>6272</v>
      </c>
      <c r="AC185" s="6" t="s">
        <v>169</v>
      </c>
    </row>
    <row r="186" spans="2:29" x14ac:dyDescent="0.2">
      <c r="B186" s="33" t="s">
        <v>8002</v>
      </c>
      <c r="C186" s="33">
        <v>721694003</v>
      </c>
      <c r="D186" s="6">
        <v>1010283</v>
      </c>
      <c r="E186" s="33">
        <v>1</v>
      </c>
      <c r="F186" s="6" t="str">
        <f>VLOOKUP(C186,'AUD NOV'!B:T,2,0)</f>
        <v>Corporación de Derecho Privado.</v>
      </c>
      <c r="G186" s="6" t="str">
        <f>VLOOKUP(C186,'AUD NOV'!B:T,3,0)</f>
        <v xml:space="preserve">Decreto Supremo Nº 1472, de 03 de noviembre de 1992, del Ministerio de Justicia. </v>
      </c>
      <c r="H186" s="6" t="str">
        <f>VLOOKUP(C186,'AUD NOV'!B:T,4,0)</f>
        <v>Certificado de Vigencia Folio Nº 500459110567, de fecha 014 de julio de 2022, del Servicio de Registro Civil e Identificación.</v>
      </c>
      <c r="I186" s="6" t="str">
        <f>VLOOKUP(C186,'AUD NOV'!B:T,5,0)</f>
        <v>Formación, promoción, cooperación y prestación de servicios para el desarrollo económico, social, cultural y espiritual de la comunidad, en el área de los derechos humanos del niño, entre otras.</v>
      </c>
      <c r="J186" s="6" t="str">
        <f>VLOOKUP(C186,'AUD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86" s="6" t="str">
        <f>VLOOKUP(C186,'AUD NOV'!B:T,7,0)</f>
        <v>3 años en sus cargos.</v>
      </c>
      <c r="L186" s="6" t="str">
        <f>VLOOKUP(C186,'AUD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86" s="6" t="str">
        <f>VLOOKUP(C186,'AUD NOV'!B:T,9,0)</f>
        <v xml:space="preserve">Patricio Marcelo Labra Guzmán, 
</v>
      </c>
      <c r="N186" s="6" t="str">
        <f>VLOOKUP(C186,'AUD NOV'!B:T,10,0)</f>
        <v xml:space="preserve">Calle Orella N° 1015, comuna y ciudad de Valparaíso, Quinta Región  
</v>
      </c>
      <c r="O186" s="6" t="str">
        <f>VLOOKUP(C186,'AUD NOV'!B:T,11,0)</f>
        <v>V</v>
      </c>
      <c r="P186" s="6" t="str">
        <f>VLOOKUP(C186,'AUD NOV'!B:T,12,0)</f>
        <v>Valparaíso</v>
      </c>
      <c r="Q186" s="6" t="str">
        <f>VLOOKUP(C186,'AUD NOV'!B:T,13,0)</f>
        <v>32-2156239</v>
      </c>
      <c r="R186" s="6" t="str">
        <f>VLOOKUP(C186,'AUD NOV'!B:T,14,0)</f>
        <v>serpaj@serpajchile.cl</v>
      </c>
      <c r="S186" s="6">
        <f>VLOOKUP(C186,'AUD NOV'!B:T,15,0)</f>
        <v>0</v>
      </c>
      <c r="T186" s="6">
        <f>VLOOKUP(C186,'AUD NOV'!B:T,16,0)</f>
        <v>93401</v>
      </c>
      <c r="U186" s="6" t="str">
        <f>VLOOKUP(C186,'AUD NOV'!B:T,17,0)</f>
        <v>Se acompaña certificado de antecedentes financieros correspondiente al año 2021, aprobado por el Subdepartamento de Supervisión Financiera de la Dirección Nacional.</v>
      </c>
      <c r="V186" s="7">
        <f>VLOOKUP(C186,'AUD NOV'!B:T,18,0)</f>
        <v>37970</v>
      </c>
      <c r="W186" s="8">
        <f>VLOOKUP(C186,'AUD NOV'!B:T,19,0)</f>
        <v>6915</v>
      </c>
      <c r="X186" s="9">
        <v>3401976</v>
      </c>
      <c r="Y186" s="9">
        <v>46871663</v>
      </c>
      <c r="Z186" s="7">
        <v>44895</v>
      </c>
      <c r="AA186" s="6" t="s">
        <v>6271</v>
      </c>
      <c r="AB186" s="6" t="s">
        <v>6272</v>
      </c>
      <c r="AC186" s="6" t="s">
        <v>169</v>
      </c>
    </row>
    <row r="187" spans="2:29" x14ac:dyDescent="0.2">
      <c r="B187" s="33" t="s">
        <v>8002</v>
      </c>
      <c r="C187" s="33">
        <v>721694003</v>
      </c>
      <c r="D187" s="6">
        <v>1010284</v>
      </c>
      <c r="E187" s="33">
        <v>1</v>
      </c>
      <c r="F187" s="6" t="str">
        <f>VLOOKUP(C187,'AUD NOV'!B:T,2,0)</f>
        <v>Corporación de Derecho Privado.</v>
      </c>
      <c r="G187" s="6" t="str">
        <f>VLOOKUP(C187,'AUD NOV'!B:T,3,0)</f>
        <v xml:space="preserve">Decreto Supremo Nº 1472, de 03 de noviembre de 1992, del Ministerio de Justicia. </v>
      </c>
      <c r="H187" s="6" t="str">
        <f>VLOOKUP(C187,'AUD NOV'!B:T,4,0)</f>
        <v>Certificado de Vigencia Folio Nº 500459110567, de fecha 014 de julio de 2022, del Servicio de Registro Civil e Identificación.</v>
      </c>
      <c r="I187" s="6" t="str">
        <f>VLOOKUP(C187,'AUD NOV'!B:T,5,0)</f>
        <v>Formación, promoción, cooperación y prestación de servicios para el desarrollo económico, social, cultural y espiritual de la comunidad, en el área de los derechos humanos del niño, entre otras.</v>
      </c>
      <c r="J187" s="6" t="str">
        <f>VLOOKUP(C187,'AUD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87" s="6" t="str">
        <f>VLOOKUP(C187,'AUD NOV'!B:T,7,0)</f>
        <v>3 años en sus cargos.</v>
      </c>
      <c r="L187" s="6" t="str">
        <f>VLOOKUP(C187,'AUD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87" s="6" t="str">
        <f>VLOOKUP(C187,'AUD NOV'!B:T,9,0)</f>
        <v xml:space="preserve">Patricio Marcelo Labra Guzmán, 
</v>
      </c>
      <c r="N187" s="6" t="str">
        <f>VLOOKUP(C187,'AUD NOV'!B:T,10,0)</f>
        <v xml:space="preserve">Calle Orella N° 1015, comuna y ciudad de Valparaíso, Quinta Región  
</v>
      </c>
      <c r="O187" s="6" t="str">
        <f>VLOOKUP(C187,'AUD NOV'!B:T,11,0)</f>
        <v>V</v>
      </c>
      <c r="P187" s="6" t="str">
        <f>VLOOKUP(C187,'AUD NOV'!B:T,12,0)</f>
        <v>Valparaíso</v>
      </c>
      <c r="Q187" s="6" t="str">
        <f>VLOOKUP(C187,'AUD NOV'!B:T,13,0)</f>
        <v>32-2156239</v>
      </c>
      <c r="R187" s="6" t="str">
        <f>VLOOKUP(C187,'AUD NOV'!B:T,14,0)</f>
        <v>serpaj@serpajchile.cl</v>
      </c>
      <c r="S187" s="6">
        <f>VLOOKUP(C187,'AUD NOV'!B:T,15,0)</f>
        <v>0</v>
      </c>
      <c r="T187" s="6">
        <f>VLOOKUP(C187,'AUD NOV'!B:T,16,0)</f>
        <v>93401</v>
      </c>
      <c r="U187" s="6" t="str">
        <f>VLOOKUP(C187,'AUD NOV'!B:T,17,0)</f>
        <v>Se acompaña certificado de antecedentes financieros correspondiente al año 2021, aprobado por el Subdepartamento de Supervisión Financiera de la Dirección Nacional.</v>
      </c>
      <c r="V187" s="7">
        <f>VLOOKUP(C187,'AUD NOV'!B:T,18,0)</f>
        <v>37970</v>
      </c>
      <c r="W187" s="8">
        <f>VLOOKUP(C187,'AUD NOV'!B:T,19,0)</f>
        <v>6915</v>
      </c>
      <c r="X187" s="9">
        <v>2732083</v>
      </c>
      <c r="Y187" s="9">
        <v>20217415</v>
      </c>
      <c r="Z187" s="7">
        <v>44895</v>
      </c>
      <c r="AA187" s="6" t="s">
        <v>6271</v>
      </c>
      <c r="AB187" s="6" t="s">
        <v>6272</v>
      </c>
      <c r="AC187" s="6" t="s">
        <v>169</v>
      </c>
    </row>
    <row r="188" spans="2:29" x14ac:dyDescent="0.2">
      <c r="B188" s="33" t="s">
        <v>8002</v>
      </c>
      <c r="C188" s="33">
        <v>721694003</v>
      </c>
      <c r="D188" s="6">
        <v>1020315</v>
      </c>
      <c r="E188" s="33">
        <v>2</v>
      </c>
      <c r="F188" s="6" t="str">
        <f>VLOOKUP(C188,'AUD NOV'!B:T,2,0)</f>
        <v>Corporación de Derecho Privado.</v>
      </c>
      <c r="G188" s="6" t="str">
        <f>VLOOKUP(C188,'AUD NOV'!B:T,3,0)</f>
        <v xml:space="preserve">Decreto Supremo Nº 1472, de 03 de noviembre de 1992, del Ministerio de Justicia. </v>
      </c>
      <c r="H188" s="6" t="str">
        <f>VLOOKUP(C188,'AUD NOV'!B:T,4,0)</f>
        <v>Certificado de Vigencia Folio Nº 500459110567, de fecha 014 de julio de 2022, del Servicio de Registro Civil e Identificación.</v>
      </c>
      <c r="I188" s="6" t="str">
        <f>VLOOKUP(C188,'AUD NOV'!B:T,5,0)</f>
        <v>Formación, promoción, cooperación y prestación de servicios para el desarrollo económico, social, cultural y espiritual de la comunidad, en el área de los derechos humanos del niño, entre otras.</v>
      </c>
      <c r="J188" s="6" t="str">
        <f>VLOOKUP(C188,'AUD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88" s="6" t="str">
        <f>VLOOKUP(C188,'AUD NOV'!B:T,7,0)</f>
        <v>3 años en sus cargos.</v>
      </c>
      <c r="L188" s="6" t="str">
        <f>VLOOKUP(C188,'AUD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88" s="6" t="str">
        <f>VLOOKUP(C188,'AUD NOV'!B:T,9,0)</f>
        <v xml:space="preserve">Patricio Marcelo Labra Guzmán, 
</v>
      </c>
      <c r="N188" s="6" t="str">
        <f>VLOOKUP(C188,'AUD NOV'!B:T,10,0)</f>
        <v xml:space="preserve">Calle Orella N° 1015, comuna y ciudad de Valparaíso, Quinta Región  
</v>
      </c>
      <c r="O188" s="6" t="str">
        <f>VLOOKUP(C188,'AUD NOV'!B:T,11,0)</f>
        <v>V</v>
      </c>
      <c r="P188" s="6" t="str">
        <f>VLOOKUP(C188,'AUD NOV'!B:T,12,0)</f>
        <v>Valparaíso</v>
      </c>
      <c r="Q188" s="6" t="str">
        <f>VLOOKUP(C188,'AUD NOV'!B:T,13,0)</f>
        <v>32-2156239</v>
      </c>
      <c r="R188" s="6" t="str">
        <f>VLOOKUP(C188,'AUD NOV'!B:T,14,0)</f>
        <v>serpaj@serpajchile.cl</v>
      </c>
      <c r="S188" s="6">
        <f>VLOOKUP(C188,'AUD NOV'!B:T,15,0)</f>
        <v>0</v>
      </c>
      <c r="T188" s="6">
        <f>VLOOKUP(C188,'AUD NOV'!B:T,16,0)</f>
        <v>93401</v>
      </c>
      <c r="U188" s="6" t="str">
        <f>VLOOKUP(C188,'AUD NOV'!B:T,17,0)</f>
        <v>Se acompaña certificado de antecedentes financieros correspondiente al año 2021, aprobado por el Subdepartamento de Supervisión Financiera de la Dirección Nacional.</v>
      </c>
      <c r="V188" s="7">
        <f>VLOOKUP(C188,'AUD NOV'!B:T,18,0)</f>
        <v>37970</v>
      </c>
      <c r="W188" s="8">
        <f>VLOOKUP(C188,'AUD NOV'!B:T,19,0)</f>
        <v>6915</v>
      </c>
      <c r="X188" s="9"/>
      <c r="Y188" s="9">
        <v>8924805</v>
      </c>
      <c r="Z188" s="7">
        <v>44895</v>
      </c>
      <c r="AA188" s="6" t="s">
        <v>6271</v>
      </c>
      <c r="AB188" s="6" t="s">
        <v>6272</v>
      </c>
      <c r="AC188" s="6" t="s">
        <v>6274</v>
      </c>
    </row>
    <row r="189" spans="2:29" x14ac:dyDescent="0.2">
      <c r="B189" s="6" t="s">
        <v>8002</v>
      </c>
      <c r="C189" s="6">
        <v>721694003</v>
      </c>
      <c r="D189" s="6">
        <v>1020414</v>
      </c>
      <c r="E189" s="6">
        <v>2</v>
      </c>
      <c r="F189" s="6" t="str">
        <f>VLOOKUP(C189,'AUD NOV'!B:T,2,0)</f>
        <v>Corporación de Derecho Privado.</v>
      </c>
      <c r="G189" s="6" t="str">
        <f>VLOOKUP(C189,'AUD NOV'!B:T,3,0)</f>
        <v xml:space="preserve">Decreto Supremo Nº 1472, de 03 de noviembre de 1992, del Ministerio de Justicia. </v>
      </c>
      <c r="H189" s="6" t="str">
        <f>VLOOKUP(C189,'AUD NOV'!B:T,4,0)</f>
        <v>Certificado de Vigencia Folio Nº 500459110567, de fecha 014 de julio de 2022, del Servicio de Registro Civil e Identificación.</v>
      </c>
      <c r="I189" s="6" t="str">
        <f>VLOOKUP(C189,'AUD NOV'!B:T,5,0)</f>
        <v>Formación, promoción, cooperación y prestación de servicios para el desarrollo económico, social, cultural y espiritual de la comunidad, en el área de los derechos humanos del niño, entre otras.</v>
      </c>
      <c r="J189" s="6" t="str">
        <f>VLOOKUP(C189,'AUD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89" s="6" t="str">
        <f>VLOOKUP(C189,'AUD NOV'!B:T,7,0)</f>
        <v>3 años en sus cargos.</v>
      </c>
      <c r="L189" s="6" t="str">
        <f>VLOOKUP(C189,'AUD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89" s="6" t="str">
        <f>VLOOKUP(C189,'AUD NOV'!B:T,9,0)</f>
        <v xml:space="preserve">Patricio Marcelo Labra Guzmán, 
</v>
      </c>
      <c r="N189" s="6" t="str">
        <f>VLOOKUP(C189,'AUD NOV'!B:T,10,0)</f>
        <v xml:space="preserve">Calle Orella N° 1015, comuna y ciudad de Valparaíso, Quinta Región  
</v>
      </c>
      <c r="O189" s="6" t="str">
        <f>VLOOKUP(C189,'AUD NOV'!B:T,11,0)</f>
        <v>V</v>
      </c>
      <c r="P189" s="6" t="str">
        <f>VLOOKUP(C189,'AUD NOV'!B:T,12,0)</f>
        <v>Valparaíso</v>
      </c>
      <c r="Q189" s="6" t="str">
        <f>VLOOKUP(C189,'AUD NOV'!B:T,13,0)</f>
        <v>32-2156239</v>
      </c>
      <c r="R189" s="6" t="str">
        <f>VLOOKUP(C189,'AUD NOV'!B:T,14,0)</f>
        <v>serpaj@serpajchile.cl</v>
      </c>
      <c r="S189" s="6">
        <f>VLOOKUP(C189,'AUD NOV'!B:T,15,0)</f>
        <v>0</v>
      </c>
      <c r="T189" s="6">
        <f>VLOOKUP(C189,'AUD NOV'!B:T,16,0)</f>
        <v>93401</v>
      </c>
      <c r="U189" s="6" t="str">
        <f>VLOOKUP(C189,'AUD NOV'!B:T,17,0)</f>
        <v>Se acompaña certificado de antecedentes financieros correspondiente al año 2021, aprobado por el Subdepartamento de Supervisión Financiera de la Dirección Nacional.</v>
      </c>
      <c r="V189" s="7">
        <f>VLOOKUP(C189,'AUD NOV'!B:T,18,0)</f>
        <v>37970</v>
      </c>
      <c r="W189" s="8">
        <f>VLOOKUP(C189,'AUD NOV'!B:T,19,0)</f>
        <v>6915</v>
      </c>
      <c r="X189" s="9">
        <v>5356776</v>
      </c>
      <c r="Y189" s="9">
        <v>54803935</v>
      </c>
      <c r="Z189" s="7">
        <v>44895</v>
      </c>
      <c r="AA189" s="6" t="s">
        <v>6271</v>
      </c>
      <c r="AB189" s="6" t="s">
        <v>6272</v>
      </c>
      <c r="AC189" s="6" t="s">
        <v>6274</v>
      </c>
    </row>
    <row r="190" spans="2:29" x14ac:dyDescent="0.2">
      <c r="B190" s="6" t="s">
        <v>8002</v>
      </c>
      <c r="C190" s="6">
        <v>721694003</v>
      </c>
      <c r="D190" s="6">
        <v>1020415</v>
      </c>
      <c r="E190" s="6">
        <v>2</v>
      </c>
      <c r="F190" s="6" t="str">
        <f>VLOOKUP(C190,'AUD NOV'!B:T,2,0)</f>
        <v>Corporación de Derecho Privado.</v>
      </c>
      <c r="G190" s="6" t="str">
        <f>VLOOKUP(C190,'AUD NOV'!B:T,3,0)</f>
        <v xml:space="preserve">Decreto Supremo Nº 1472, de 03 de noviembre de 1992, del Ministerio de Justicia. </v>
      </c>
      <c r="H190" s="6" t="str">
        <f>VLOOKUP(C190,'AUD NOV'!B:T,4,0)</f>
        <v>Certificado de Vigencia Folio Nº 500459110567, de fecha 014 de julio de 2022, del Servicio de Registro Civil e Identificación.</v>
      </c>
      <c r="I190" s="6" t="str">
        <f>VLOOKUP(C190,'AUD NOV'!B:T,5,0)</f>
        <v>Formación, promoción, cooperación y prestación de servicios para el desarrollo económico, social, cultural y espiritual de la comunidad, en el área de los derechos humanos del niño, entre otras.</v>
      </c>
      <c r="J190" s="6" t="str">
        <f>VLOOKUP(C190,'AUD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90" s="6" t="str">
        <f>VLOOKUP(C190,'AUD NOV'!B:T,7,0)</f>
        <v>3 años en sus cargos.</v>
      </c>
      <c r="L190" s="6" t="str">
        <f>VLOOKUP(C190,'AUD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90" s="6" t="str">
        <f>VLOOKUP(C190,'AUD NOV'!B:T,9,0)</f>
        <v xml:space="preserve">Patricio Marcelo Labra Guzmán, 
</v>
      </c>
      <c r="N190" s="6" t="str">
        <f>VLOOKUP(C190,'AUD NOV'!B:T,10,0)</f>
        <v xml:space="preserve">Calle Orella N° 1015, comuna y ciudad de Valparaíso, Quinta Región  
</v>
      </c>
      <c r="O190" s="6" t="str">
        <f>VLOOKUP(C190,'AUD NOV'!B:T,11,0)</f>
        <v>V</v>
      </c>
      <c r="P190" s="6" t="str">
        <f>VLOOKUP(C190,'AUD NOV'!B:T,12,0)</f>
        <v>Valparaíso</v>
      </c>
      <c r="Q190" s="6" t="str">
        <f>VLOOKUP(C190,'AUD NOV'!B:T,13,0)</f>
        <v>32-2156239</v>
      </c>
      <c r="R190" s="6" t="str">
        <f>VLOOKUP(C190,'AUD NOV'!B:T,14,0)</f>
        <v>serpaj@serpajchile.cl</v>
      </c>
      <c r="S190" s="6">
        <f>VLOOKUP(C190,'AUD NOV'!B:T,15,0)</f>
        <v>0</v>
      </c>
      <c r="T190" s="6">
        <f>VLOOKUP(C190,'AUD NOV'!B:T,16,0)</f>
        <v>93401</v>
      </c>
      <c r="U190" s="6" t="str">
        <f>VLOOKUP(C190,'AUD NOV'!B:T,17,0)</f>
        <v>Se acompaña certificado de antecedentes financieros correspondiente al año 2021, aprobado por el Subdepartamento de Supervisión Financiera de la Dirección Nacional.</v>
      </c>
      <c r="V190" s="7">
        <f>VLOOKUP(C190,'AUD NOV'!B:T,18,0)</f>
        <v>37970</v>
      </c>
      <c r="W190" s="8">
        <f>VLOOKUP(C190,'AUD NOV'!B:T,19,0)</f>
        <v>6915</v>
      </c>
      <c r="X190" s="9">
        <v>3460639</v>
      </c>
      <c r="Y190" s="9">
        <v>70305611</v>
      </c>
      <c r="Z190" s="7">
        <v>44895</v>
      </c>
      <c r="AA190" s="6" t="s">
        <v>6271</v>
      </c>
      <c r="AB190" s="6" t="s">
        <v>6272</v>
      </c>
      <c r="AC190" s="6" t="s">
        <v>8014</v>
      </c>
    </row>
    <row r="191" spans="2:29" x14ac:dyDescent="0.2">
      <c r="B191" s="6" t="s">
        <v>8002</v>
      </c>
      <c r="C191" s="6">
        <v>721694003</v>
      </c>
      <c r="D191" s="6">
        <v>1020428</v>
      </c>
      <c r="E191" s="6">
        <v>2</v>
      </c>
      <c r="F191" s="6" t="str">
        <f>VLOOKUP(C191,'AUD NOV'!B:T,2,0)</f>
        <v>Corporación de Derecho Privado.</v>
      </c>
      <c r="G191" s="6" t="str">
        <f>VLOOKUP(C191,'AUD NOV'!B:T,3,0)</f>
        <v xml:space="preserve">Decreto Supremo Nº 1472, de 03 de noviembre de 1992, del Ministerio de Justicia. </v>
      </c>
      <c r="H191" s="6" t="str">
        <f>VLOOKUP(C191,'AUD NOV'!B:T,4,0)</f>
        <v>Certificado de Vigencia Folio Nº 500459110567, de fecha 014 de julio de 2022, del Servicio de Registro Civil e Identificación.</v>
      </c>
      <c r="I191" s="6" t="str">
        <f>VLOOKUP(C191,'AUD NOV'!B:T,5,0)</f>
        <v>Formación, promoción, cooperación y prestación de servicios para el desarrollo económico, social, cultural y espiritual de la comunidad, en el área de los derechos humanos del niño, entre otras.</v>
      </c>
      <c r="J191" s="6" t="str">
        <f>VLOOKUP(C191,'AUD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91" s="6" t="str">
        <f>VLOOKUP(C191,'AUD NOV'!B:T,7,0)</f>
        <v>3 años en sus cargos.</v>
      </c>
      <c r="L191" s="6" t="str">
        <f>VLOOKUP(C191,'AUD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91" s="6" t="str">
        <f>VLOOKUP(C191,'AUD NOV'!B:T,9,0)</f>
        <v xml:space="preserve">Patricio Marcelo Labra Guzmán, 
</v>
      </c>
      <c r="N191" s="6" t="str">
        <f>VLOOKUP(C191,'AUD NOV'!B:T,10,0)</f>
        <v xml:space="preserve">Calle Orella N° 1015, comuna y ciudad de Valparaíso, Quinta Región  
</v>
      </c>
      <c r="O191" s="6" t="str">
        <f>VLOOKUP(C191,'AUD NOV'!B:T,11,0)</f>
        <v>V</v>
      </c>
      <c r="P191" s="6" t="str">
        <f>VLOOKUP(C191,'AUD NOV'!B:T,12,0)</f>
        <v>Valparaíso</v>
      </c>
      <c r="Q191" s="6" t="str">
        <f>VLOOKUP(C191,'AUD NOV'!B:T,13,0)</f>
        <v>32-2156239</v>
      </c>
      <c r="R191" s="6" t="str">
        <f>VLOOKUP(C191,'AUD NOV'!B:T,14,0)</f>
        <v>serpaj@serpajchile.cl</v>
      </c>
      <c r="S191" s="6">
        <f>VLOOKUP(C191,'AUD NOV'!B:T,15,0)</f>
        <v>0</v>
      </c>
      <c r="T191" s="6">
        <f>VLOOKUP(C191,'AUD NOV'!B:T,16,0)</f>
        <v>93401</v>
      </c>
      <c r="U191" s="6" t="str">
        <f>VLOOKUP(C191,'AUD NOV'!B:T,17,0)</f>
        <v>Se acompaña certificado de antecedentes financieros correspondiente al año 2021, aprobado por el Subdepartamento de Supervisión Financiera de la Dirección Nacional.</v>
      </c>
      <c r="V191" s="7">
        <f>VLOOKUP(C191,'AUD NOV'!B:T,18,0)</f>
        <v>37970</v>
      </c>
      <c r="W191" s="8">
        <f>VLOOKUP(C191,'AUD NOV'!B:T,19,0)</f>
        <v>6915</v>
      </c>
      <c r="X191" s="9">
        <v>4535041</v>
      </c>
      <c r="Y191" s="9">
        <v>10324455</v>
      </c>
      <c r="Z191" s="7">
        <v>44895</v>
      </c>
      <c r="AA191" s="6" t="s">
        <v>6271</v>
      </c>
      <c r="AB191" s="6" t="s">
        <v>6272</v>
      </c>
      <c r="AC191" s="6" t="s">
        <v>6314</v>
      </c>
    </row>
    <row r="192" spans="2:29" x14ac:dyDescent="0.2">
      <c r="B192" s="6" t="s">
        <v>8002</v>
      </c>
      <c r="C192" s="6">
        <v>721694003</v>
      </c>
      <c r="D192" s="6">
        <v>1040479</v>
      </c>
      <c r="E192" s="6">
        <v>4</v>
      </c>
      <c r="F192" s="6" t="str">
        <f>VLOOKUP(C192,'AUD NOV'!B:T,2,0)</f>
        <v>Corporación de Derecho Privado.</v>
      </c>
      <c r="G192" s="6" t="str">
        <f>VLOOKUP(C192,'AUD NOV'!B:T,3,0)</f>
        <v xml:space="preserve">Decreto Supremo Nº 1472, de 03 de noviembre de 1992, del Ministerio de Justicia. </v>
      </c>
      <c r="H192" s="6" t="str">
        <f>VLOOKUP(C192,'AUD NOV'!B:T,4,0)</f>
        <v>Certificado de Vigencia Folio Nº 500459110567, de fecha 014 de julio de 2022, del Servicio de Registro Civil e Identificación.</v>
      </c>
      <c r="I192" s="6" t="str">
        <f>VLOOKUP(C192,'AUD NOV'!B:T,5,0)</f>
        <v>Formación, promoción, cooperación y prestación de servicios para el desarrollo económico, social, cultural y espiritual de la comunidad, en el área de los derechos humanos del niño, entre otras.</v>
      </c>
      <c r="J192" s="6" t="str">
        <f>VLOOKUP(C192,'AUD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92" s="6" t="str">
        <f>VLOOKUP(C192,'AUD NOV'!B:T,7,0)</f>
        <v>3 años en sus cargos.</v>
      </c>
      <c r="L192" s="6" t="str">
        <f>VLOOKUP(C192,'AUD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92" s="6" t="str">
        <f>VLOOKUP(C192,'AUD NOV'!B:T,9,0)</f>
        <v xml:space="preserve">Patricio Marcelo Labra Guzmán, 
</v>
      </c>
      <c r="N192" s="6" t="str">
        <f>VLOOKUP(C192,'AUD NOV'!B:T,10,0)</f>
        <v xml:space="preserve">Calle Orella N° 1015, comuna y ciudad de Valparaíso, Quinta Región  
</v>
      </c>
      <c r="O192" s="6" t="str">
        <f>VLOOKUP(C192,'AUD NOV'!B:T,11,0)</f>
        <v>V</v>
      </c>
      <c r="P192" s="6" t="str">
        <f>VLOOKUP(C192,'AUD NOV'!B:T,12,0)</f>
        <v>Valparaíso</v>
      </c>
      <c r="Q192" s="6" t="str">
        <f>VLOOKUP(C192,'AUD NOV'!B:T,13,0)</f>
        <v>32-2156239</v>
      </c>
      <c r="R192" s="6" t="str">
        <f>VLOOKUP(C192,'AUD NOV'!B:T,14,0)</f>
        <v>serpaj@serpajchile.cl</v>
      </c>
      <c r="S192" s="6">
        <f>VLOOKUP(C192,'AUD NOV'!B:T,15,0)</f>
        <v>0</v>
      </c>
      <c r="T192" s="6">
        <f>VLOOKUP(C192,'AUD NOV'!B:T,16,0)</f>
        <v>93401</v>
      </c>
      <c r="U192" s="6" t="str">
        <f>VLOOKUP(C192,'AUD NOV'!B:T,17,0)</f>
        <v>Se acompaña certificado de antecedentes financieros correspondiente al año 2021, aprobado por el Subdepartamento de Supervisión Financiera de la Dirección Nacional.</v>
      </c>
      <c r="V192" s="7">
        <f>VLOOKUP(C192,'AUD NOV'!B:T,18,0)</f>
        <v>37970</v>
      </c>
      <c r="W192" s="8">
        <f>VLOOKUP(C192,'AUD NOV'!B:T,19,0)</f>
        <v>6915</v>
      </c>
      <c r="X192" s="9">
        <v>10016190</v>
      </c>
      <c r="Y192" s="9">
        <v>124486930</v>
      </c>
      <c r="Z192" s="7">
        <v>44895</v>
      </c>
      <c r="AA192" s="6" t="s">
        <v>6271</v>
      </c>
      <c r="AB192" s="6" t="s">
        <v>6272</v>
      </c>
      <c r="AC192" s="6" t="s">
        <v>6291</v>
      </c>
    </row>
    <row r="193" spans="2:29" x14ac:dyDescent="0.2">
      <c r="B193" s="6" t="s">
        <v>8002</v>
      </c>
      <c r="C193" s="6">
        <v>721694003</v>
      </c>
      <c r="D193" s="6">
        <v>1070721</v>
      </c>
      <c r="E193" s="6">
        <v>7</v>
      </c>
      <c r="F193" s="6" t="str">
        <f>VLOOKUP(C193,'AUD NOV'!B:T,2,0)</f>
        <v>Corporación de Derecho Privado.</v>
      </c>
      <c r="G193" s="6" t="str">
        <f>VLOOKUP(C193,'AUD NOV'!B:T,3,0)</f>
        <v xml:space="preserve">Decreto Supremo Nº 1472, de 03 de noviembre de 1992, del Ministerio de Justicia. </v>
      </c>
      <c r="H193" s="6" t="str">
        <f>VLOOKUP(C193,'AUD NOV'!B:T,4,0)</f>
        <v>Certificado de Vigencia Folio Nº 500459110567, de fecha 014 de julio de 2022, del Servicio de Registro Civil e Identificación.</v>
      </c>
      <c r="I193" s="6" t="str">
        <f>VLOOKUP(C193,'AUD NOV'!B:T,5,0)</f>
        <v>Formación, promoción, cooperación y prestación de servicios para el desarrollo económico, social, cultural y espiritual de la comunidad, en el área de los derechos humanos del niño, entre otras.</v>
      </c>
      <c r="J193" s="6" t="str">
        <f>VLOOKUP(C193,'AUD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93" s="6" t="str">
        <f>VLOOKUP(C193,'AUD NOV'!B:T,7,0)</f>
        <v>3 años en sus cargos.</v>
      </c>
      <c r="L193" s="6" t="str">
        <f>VLOOKUP(C193,'AUD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93" s="6" t="str">
        <f>VLOOKUP(C193,'AUD NOV'!B:T,9,0)</f>
        <v xml:space="preserve">Patricio Marcelo Labra Guzmán, 
</v>
      </c>
      <c r="N193" s="6" t="str">
        <f>VLOOKUP(C193,'AUD NOV'!B:T,10,0)</f>
        <v xml:space="preserve">Calle Orella N° 1015, comuna y ciudad de Valparaíso, Quinta Región  
</v>
      </c>
      <c r="O193" s="6" t="str">
        <f>VLOOKUP(C193,'AUD NOV'!B:T,11,0)</f>
        <v>V</v>
      </c>
      <c r="P193" s="6" t="str">
        <f>VLOOKUP(C193,'AUD NOV'!B:T,12,0)</f>
        <v>Valparaíso</v>
      </c>
      <c r="Q193" s="6" t="str">
        <f>VLOOKUP(C193,'AUD NOV'!B:T,13,0)</f>
        <v>32-2156239</v>
      </c>
      <c r="R193" s="6" t="str">
        <f>VLOOKUP(C193,'AUD NOV'!B:T,14,0)</f>
        <v>serpaj@serpajchile.cl</v>
      </c>
      <c r="S193" s="6">
        <f>VLOOKUP(C193,'AUD NOV'!B:T,15,0)</f>
        <v>0</v>
      </c>
      <c r="T193" s="6">
        <f>VLOOKUP(C193,'AUD NOV'!B:T,16,0)</f>
        <v>93401</v>
      </c>
      <c r="U193" s="6" t="str">
        <f>VLOOKUP(C193,'AUD NOV'!B:T,17,0)</f>
        <v>Se acompaña certificado de antecedentes financieros correspondiente al año 2021, aprobado por el Subdepartamento de Supervisión Financiera de la Dirección Nacional.</v>
      </c>
      <c r="V193" s="7">
        <f>VLOOKUP(C193,'AUD NOV'!B:T,18,0)</f>
        <v>37970</v>
      </c>
      <c r="W193" s="8">
        <f>VLOOKUP(C193,'AUD NOV'!B:T,19,0)</f>
        <v>6915</v>
      </c>
      <c r="X193" s="9">
        <v>3839035</v>
      </c>
      <c r="Y193" s="9">
        <v>36323179</v>
      </c>
      <c r="Z193" s="7">
        <v>44895</v>
      </c>
      <c r="AA193" s="6" t="s">
        <v>6271</v>
      </c>
      <c r="AB193" s="6" t="s">
        <v>6272</v>
      </c>
      <c r="AC193" s="6" t="s">
        <v>6284</v>
      </c>
    </row>
    <row r="194" spans="2:29" x14ac:dyDescent="0.2">
      <c r="B194" s="6" t="s">
        <v>8002</v>
      </c>
      <c r="C194" s="6">
        <v>721694003</v>
      </c>
      <c r="D194" s="6">
        <v>1070722</v>
      </c>
      <c r="E194" s="6">
        <v>7</v>
      </c>
      <c r="F194" s="6" t="str">
        <f>VLOOKUP(C194,'AUD NOV'!B:T,2,0)</f>
        <v>Corporación de Derecho Privado.</v>
      </c>
      <c r="G194" s="6" t="str">
        <f>VLOOKUP(C194,'AUD NOV'!B:T,3,0)</f>
        <v xml:space="preserve">Decreto Supremo Nº 1472, de 03 de noviembre de 1992, del Ministerio de Justicia. </v>
      </c>
      <c r="H194" s="6" t="str">
        <f>VLOOKUP(C194,'AUD NOV'!B:T,4,0)</f>
        <v>Certificado de Vigencia Folio Nº 500459110567, de fecha 014 de julio de 2022, del Servicio de Registro Civil e Identificación.</v>
      </c>
      <c r="I194" s="6" t="str">
        <f>VLOOKUP(C194,'AUD NOV'!B:T,5,0)</f>
        <v>Formación, promoción, cooperación y prestación de servicios para el desarrollo económico, social, cultural y espiritual de la comunidad, en el área de los derechos humanos del niño, entre otras.</v>
      </c>
      <c r="J194" s="6" t="str">
        <f>VLOOKUP(C194,'AUD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94" s="6" t="str">
        <f>VLOOKUP(C194,'AUD NOV'!B:T,7,0)</f>
        <v>3 años en sus cargos.</v>
      </c>
      <c r="L194" s="6" t="str">
        <f>VLOOKUP(C194,'AUD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94" s="6" t="str">
        <f>VLOOKUP(C194,'AUD NOV'!B:T,9,0)</f>
        <v xml:space="preserve">Patricio Marcelo Labra Guzmán, 
</v>
      </c>
      <c r="N194" s="6" t="str">
        <f>VLOOKUP(C194,'AUD NOV'!B:T,10,0)</f>
        <v xml:space="preserve">Calle Orella N° 1015, comuna y ciudad de Valparaíso, Quinta Región  
</v>
      </c>
      <c r="O194" s="6" t="str">
        <f>VLOOKUP(C194,'AUD NOV'!B:T,11,0)</f>
        <v>V</v>
      </c>
      <c r="P194" s="6" t="str">
        <f>VLOOKUP(C194,'AUD NOV'!B:T,12,0)</f>
        <v>Valparaíso</v>
      </c>
      <c r="Q194" s="6" t="str">
        <f>VLOOKUP(C194,'AUD NOV'!B:T,13,0)</f>
        <v>32-2156239</v>
      </c>
      <c r="R194" s="6" t="str">
        <f>VLOOKUP(C194,'AUD NOV'!B:T,14,0)</f>
        <v>serpaj@serpajchile.cl</v>
      </c>
      <c r="S194" s="6">
        <f>VLOOKUP(C194,'AUD NOV'!B:T,15,0)</f>
        <v>0</v>
      </c>
      <c r="T194" s="6">
        <f>VLOOKUP(C194,'AUD NOV'!B:T,16,0)</f>
        <v>93401</v>
      </c>
      <c r="U194" s="6" t="str">
        <f>VLOOKUP(C194,'AUD NOV'!B:T,17,0)</f>
        <v>Se acompaña certificado de antecedentes financieros correspondiente al año 2021, aprobado por el Subdepartamento de Supervisión Financiera de la Dirección Nacional.</v>
      </c>
      <c r="V194" s="7">
        <f>VLOOKUP(C194,'AUD NOV'!B:T,18,0)</f>
        <v>37970</v>
      </c>
      <c r="W194" s="8">
        <f>VLOOKUP(C194,'AUD NOV'!B:T,19,0)</f>
        <v>6915</v>
      </c>
      <c r="X194" s="9">
        <v>4282001</v>
      </c>
      <c r="Y194" s="9">
        <v>36470836</v>
      </c>
      <c r="Z194" s="7">
        <v>44895</v>
      </c>
      <c r="AA194" s="6" t="s">
        <v>6271</v>
      </c>
      <c r="AB194" s="6" t="s">
        <v>6272</v>
      </c>
      <c r="AC194" s="6" t="s">
        <v>6284</v>
      </c>
    </row>
    <row r="195" spans="2:29" x14ac:dyDescent="0.2">
      <c r="B195" s="6" t="s">
        <v>8002</v>
      </c>
      <c r="C195" s="6">
        <v>721694003</v>
      </c>
      <c r="D195" s="6">
        <v>1070743</v>
      </c>
      <c r="E195" s="6">
        <v>7</v>
      </c>
      <c r="F195" s="6" t="str">
        <f>VLOOKUP(C195,'AUD NOV'!B:T,2,0)</f>
        <v>Corporación de Derecho Privado.</v>
      </c>
      <c r="G195" s="6" t="str">
        <f>VLOOKUP(C195,'AUD NOV'!B:T,3,0)</f>
        <v xml:space="preserve">Decreto Supremo Nº 1472, de 03 de noviembre de 1992, del Ministerio de Justicia. </v>
      </c>
      <c r="H195" s="6" t="str">
        <f>VLOOKUP(C195,'AUD NOV'!B:T,4,0)</f>
        <v>Certificado de Vigencia Folio Nº 500459110567, de fecha 014 de julio de 2022, del Servicio de Registro Civil e Identificación.</v>
      </c>
      <c r="I195" s="6" t="str">
        <f>VLOOKUP(C195,'AUD NOV'!B:T,5,0)</f>
        <v>Formación, promoción, cooperación y prestación de servicios para el desarrollo económico, social, cultural y espiritual de la comunidad, en el área de los derechos humanos del niño, entre otras.</v>
      </c>
      <c r="J195" s="6" t="str">
        <f>VLOOKUP(C195,'AUD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95" s="6" t="str">
        <f>VLOOKUP(C195,'AUD NOV'!B:T,7,0)</f>
        <v>3 años en sus cargos.</v>
      </c>
      <c r="L195" s="6" t="str">
        <f>VLOOKUP(C195,'AUD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95" s="6" t="str">
        <f>VLOOKUP(C195,'AUD NOV'!B:T,9,0)</f>
        <v xml:space="preserve">Patricio Marcelo Labra Guzmán, 
</v>
      </c>
      <c r="N195" s="6" t="str">
        <f>VLOOKUP(C195,'AUD NOV'!B:T,10,0)</f>
        <v xml:space="preserve">Calle Orella N° 1015, comuna y ciudad de Valparaíso, Quinta Región  
</v>
      </c>
      <c r="O195" s="6" t="str">
        <f>VLOOKUP(C195,'AUD NOV'!B:T,11,0)</f>
        <v>V</v>
      </c>
      <c r="P195" s="6" t="str">
        <f>VLOOKUP(C195,'AUD NOV'!B:T,12,0)</f>
        <v>Valparaíso</v>
      </c>
      <c r="Q195" s="6" t="str">
        <f>VLOOKUP(C195,'AUD NOV'!B:T,13,0)</f>
        <v>32-2156239</v>
      </c>
      <c r="R195" s="6" t="str">
        <f>VLOOKUP(C195,'AUD NOV'!B:T,14,0)</f>
        <v>serpaj@serpajchile.cl</v>
      </c>
      <c r="S195" s="6">
        <f>VLOOKUP(C195,'AUD NOV'!B:T,15,0)</f>
        <v>0</v>
      </c>
      <c r="T195" s="6">
        <f>VLOOKUP(C195,'AUD NOV'!B:T,16,0)</f>
        <v>93401</v>
      </c>
      <c r="U195" s="6" t="str">
        <f>VLOOKUP(C195,'AUD NOV'!B:T,17,0)</f>
        <v>Se acompaña certificado de antecedentes financieros correspondiente al año 2021, aprobado por el Subdepartamento de Supervisión Financiera de la Dirección Nacional.</v>
      </c>
      <c r="V195" s="7">
        <f>VLOOKUP(C195,'AUD NOV'!B:T,18,0)</f>
        <v>37970</v>
      </c>
      <c r="W195" s="8">
        <f>VLOOKUP(C195,'AUD NOV'!B:T,19,0)</f>
        <v>6915</v>
      </c>
      <c r="X195" s="9">
        <v>5718944</v>
      </c>
      <c r="Y195" s="9">
        <v>24908576</v>
      </c>
      <c r="Z195" s="7">
        <v>44895</v>
      </c>
      <c r="AA195" s="6" t="s">
        <v>6271</v>
      </c>
      <c r="AB195" s="6" t="s">
        <v>6272</v>
      </c>
      <c r="AC195" s="6" t="s">
        <v>6290</v>
      </c>
    </row>
    <row r="196" spans="2:29" x14ac:dyDescent="0.2">
      <c r="B196" s="6" t="s">
        <v>8002</v>
      </c>
      <c r="C196" s="6">
        <v>721694003</v>
      </c>
      <c r="D196" s="6">
        <v>1110190</v>
      </c>
      <c r="E196" s="6">
        <v>11</v>
      </c>
      <c r="F196" s="6" t="str">
        <f>VLOOKUP(C196,'AUD NOV'!B:T,2,0)</f>
        <v>Corporación de Derecho Privado.</v>
      </c>
      <c r="G196" s="6" t="str">
        <f>VLOOKUP(C196,'AUD NOV'!B:T,3,0)</f>
        <v xml:space="preserve">Decreto Supremo Nº 1472, de 03 de noviembre de 1992, del Ministerio de Justicia. </v>
      </c>
      <c r="H196" s="6" t="str">
        <f>VLOOKUP(C196,'AUD NOV'!B:T,4,0)</f>
        <v>Certificado de Vigencia Folio Nº 500459110567, de fecha 014 de julio de 2022, del Servicio de Registro Civil e Identificación.</v>
      </c>
      <c r="I196" s="6" t="str">
        <f>VLOOKUP(C196,'AUD NOV'!B:T,5,0)</f>
        <v>Formación, promoción, cooperación y prestación de servicios para el desarrollo económico, social, cultural y espiritual de la comunidad, en el área de los derechos humanos del niño, entre otras.</v>
      </c>
      <c r="J196" s="6" t="str">
        <f>VLOOKUP(C196,'AUD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96" s="6" t="str">
        <f>VLOOKUP(C196,'AUD NOV'!B:T,7,0)</f>
        <v>3 años en sus cargos.</v>
      </c>
      <c r="L196" s="6" t="str">
        <f>VLOOKUP(C196,'AUD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96" s="6" t="str">
        <f>VLOOKUP(C196,'AUD NOV'!B:T,9,0)</f>
        <v xml:space="preserve">Patricio Marcelo Labra Guzmán, 
</v>
      </c>
      <c r="N196" s="6" t="str">
        <f>VLOOKUP(C196,'AUD NOV'!B:T,10,0)</f>
        <v xml:space="preserve">Calle Orella N° 1015, comuna y ciudad de Valparaíso, Quinta Región  
</v>
      </c>
      <c r="O196" s="6" t="str">
        <f>VLOOKUP(C196,'AUD NOV'!B:T,11,0)</f>
        <v>V</v>
      </c>
      <c r="P196" s="6" t="str">
        <f>VLOOKUP(C196,'AUD NOV'!B:T,12,0)</f>
        <v>Valparaíso</v>
      </c>
      <c r="Q196" s="6" t="str">
        <f>VLOOKUP(C196,'AUD NOV'!B:T,13,0)</f>
        <v>32-2156239</v>
      </c>
      <c r="R196" s="6" t="str">
        <f>VLOOKUP(C196,'AUD NOV'!B:T,14,0)</f>
        <v>serpaj@serpajchile.cl</v>
      </c>
      <c r="S196" s="6">
        <f>VLOOKUP(C196,'AUD NOV'!B:T,15,0)</f>
        <v>0</v>
      </c>
      <c r="T196" s="6">
        <f>VLOOKUP(C196,'AUD NOV'!B:T,16,0)</f>
        <v>93401</v>
      </c>
      <c r="U196" s="6" t="str">
        <f>VLOOKUP(C196,'AUD NOV'!B:T,17,0)</f>
        <v>Se acompaña certificado de antecedentes financieros correspondiente al año 2021, aprobado por el Subdepartamento de Supervisión Financiera de la Dirección Nacional.</v>
      </c>
      <c r="V196" s="7">
        <f>VLOOKUP(C196,'AUD NOV'!B:T,18,0)</f>
        <v>37970</v>
      </c>
      <c r="W196" s="8">
        <f>VLOOKUP(C196,'AUD NOV'!B:T,19,0)</f>
        <v>6915</v>
      </c>
      <c r="X196" s="9">
        <v>4346969</v>
      </c>
      <c r="Y196" s="9">
        <v>52435315</v>
      </c>
      <c r="Z196" s="7">
        <v>44895</v>
      </c>
      <c r="AA196" s="6" t="s">
        <v>6271</v>
      </c>
      <c r="AB196" s="6" t="s">
        <v>6272</v>
      </c>
      <c r="AC196" s="6" t="s">
        <v>6428</v>
      </c>
    </row>
    <row r="197" spans="2:29" x14ac:dyDescent="0.2">
      <c r="B197" s="6" t="s">
        <v>6606</v>
      </c>
      <c r="C197" s="6">
        <v>650794826</v>
      </c>
      <c r="D197" s="6">
        <v>1030295</v>
      </c>
      <c r="E197" s="6">
        <v>3</v>
      </c>
      <c r="F197" s="6" t="str">
        <f>VLOOKUP(C197,'AUD NOV'!B:T,2,0)</f>
        <v xml:space="preserve">Corporación </v>
      </c>
      <c r="G197" s="6" t="str">
        <f>VLOOKUP(C197,'AUD NOV'!B:T,3,0)</f>
        <v>Otorgado mediante Certificado Nº 012/2013, de la Ilustre Municipalidad de Copiapó.</v>
      </c>
      <c r="H197" s="6" t="str">
        <f>VLOOKUP(C197,'AUD NOV'!B:T,4,0)</f>
        <v>Certificado Folio Nº500470810543, emitido por SRCeI con fecha 29 de septiembre de 2022.</v>
      </c>
      <c r="I197" s="6" t="str">
        <f>VLOOKUP(C197,'AUD NOV'!B:T,5,0)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97" s="6" t="str">
        <f>VLOOKUP(C197,'AUD NOV'!B:T,6,0)</f>
        <v xml:space="preserve">Presidente: 
Carlos Mauricio Gacitúa Godoy, RUT: 13.432.992-0.
Vicepresidente: 
Sofia Macarena Baez Herrera, RUT: 13.365.864-5.
Secretario:
Rodolfo Osses Baez, RUT: 18.710.283-9.
Tesorero:
Paola Agley Pérez Zamora, RUT: 12.445.312-7.
</v>
      </c>
      <c r="K197" s="6" t="str">
        <f>VLOOKUP(C197,'AUD NOV'!B:T,7,0)</f>
        <v xml:space="preserve">Durarán 5 años* en sus cargos, pudiendo ser reelegidos.
(*hay reforma de estatutos)
</v>
      </c>
      <c r="L197" s="6" t="str">
        <f>VLOOKUP(C197,'AUD NOV'!B:T,8,0)</f>
        <v>04-03-2021 al 04-03-2024.</v>
      </c>
      <c r="M197" s="6" t="str">
        <f>VLOOKUP(C197,'AUD NOV'!B:T,9,0)</f>
        <v xml:space="preserve">Presidente: Carlos Mauricio Gacitua Godoy.
Presidente Suplente: Natalia Donoso Pérez. Actuará con las mismas funciones y facultades que el presidente Titular en caso de ausencia de este. 
</v>
      </c>
      <c r="N197" s="6" t="str">
        <f>VLOOKUP(C197,'AUD NOV'!B:T,10,0)</f>
        <v>Los Carrera N° 401. Oficina N° 508, edificio San Martín. Copiapó</v>
      </c>
      <c r="O197" s="6" t="str">
        <f>VLOOKUP(C197,'AUD NOV'!B:T,11,0)</f>
        <v>III</v>
      </c>
      <c r="P197" s="6" t="str">
        <f>VLOOKUP(C197,'AUD NOV'!B:T,12,0)</f>
        <v>Copiapo</v>
      </c>
      <c r="Q197" s="6" t="str">
        <f>VLOOKUP(C197,'AUD NOV'!B:T,13,0)</f>
        <v>967036066, 982748395, 522-240385, 522231057</v>
      </c>
      <c r="R197" s="6" t="str">
        <f>VLOOKUP(C197,'AUD NOV'!B:T,14,0)</f>
        <v>corporacionrenasci@gmail.com
 supervisoratecnicarenasci@gmail.com</v>
      </c>
      <c r="S197" s="6">
        <f>VLOOKUP(C197,'AUD NOV'!B:T,15,0)</f>
        <v>0</v>
      </c>
      <c r="T197" s="6" t="str">
        <f>VLOOKUP(C197,'AUD NOV'!B:T,16,0)</f>
        <v>93401: Institución de Asistencia Social</v>
      </c>
      <c r="U197" s="6" t="str">
        <f>VLOOKUP(C197,'AUD NOV'!B:T,17,0)</f>
        <v xml:space="preserve">
Se acompaña Certificado Financiero de los antecedentes financieros del año 2021, aprobados por el Subdepartamento de Supervisión Financiera Nacional. 
</v>
      </c>
      <c r="V197" s="7">
        <f>VLOOKUP(C197,'AUD NOV'!B:T,18,0)</f>
        <v>41739</v>
      </c>
      <c r="W197" s="8">
        <f>VLOOKUP(C197,'AUD NOV'!B:T,19,0)</f>
        <v>7499</v>
      </c>
      <c r="X197" s="9">
        <v>1651669</v>
      </c>
      <c r="Y197" s="9">
        <v>4601077</v>
      </c>
      <c r="Z197" s="7">
        <v>44895</v>
      </c>
      <c r="AA197" s="6" t="s">
        <v>6271</v>
      </c>
      <c r="AB197" s="6" t="s">
        <v>6272</v>
      </c>
      <c r="AC197" s="6" t="s">
        <v>6305</v>
      </c>
    </row>
    <row r="198" spans="2:29" x14ac:dyDescent="0.2">
      <c r="B198" s="6" t="s">
        <v>6606</v>
      </c>
      <c r="C198" s="6">
        <v>650794826</v>
      </c>
      <c r="D198" s="6">
        <v>1030296</v>
      </c>
      <c r="E198" s="6">
        <v>3</v>
      </c>
      <c r="F198" s="6" t="str">
        <f>VLOOKUP(C198,'AUD NOV'!B:T,2,0)</f>
        <v xml:space="preserve">Corporación </v>
      </c>
      <c r="G198" s="6" t="str">
        <f>VLOOKUP(C198,'AUD NOV'!B:T,3,0)</f>
        <v>Otorgado mediante Certificado Nº 012/2013, de la Ilustre Municipalidad de Copiapó.</v>
      </c>
      <c r="H198" s="6" t="str">
        <f>VLOOKUP(C198,'AUD NOV'!B:T,4,0)</f>
        <v>Certificado Folio Nº500470810543, emitido por SRCeI con fecha 29 de septiembre de 2022.</v>
      </c>
      <c r="I198" s="6" t="str">
        <f>VLOOKUP(C198,'AUD NOV'!B:T,5,0)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98" s="6" t="str">
        <f>VLOOKUP(C198,'AUD NOV'!B:T,6,0)</f>
        <v xml:space="preserve">Presidente: 
Carlos Mauricio Gacitúa Godoy, RUT: 13.432.992-0.
Vicepresidente: 
Sofia Macarena Baez Herrera, RUT: 13.365.864-5.
Secretario:
Rodolfo Osses Baez, RUT: 18.710.283-9.
Tesorero:
Paola Agley Pérez Zamora, RUT: 12.445.312-7.
</v>
      </c>
      <c r="K198" s="6" t="str">
        <f>VLOOKUP(C198,'AUD NOV'!B:T,7,0)</f>
        <v xml:space="preserve">Durarán 5 años* en sus cargos, pudiendo ser reelegidos.
(*hay reforma de estatutos)
</v>
      </c>
      <c r="L198" s="6" t="str">
        <f>VLOOKUP(C198,'AUD NOV'!B:T,8,0)</f>
        <v>04-03-2021 al 04-03-2024.</v>
      </c>
      <c r="M198" s="6" t="str">
        <f>VLOOKUP(C198,'AUD NOV'!B:T,9,0)</f>
        <v xml:space="preserve">Presidente: Carlos Mauricio Gacitua Godoy.
Presidente Suplente: Natalia Donoso Pérez. Actuará con las mismas funciones y facultades que el presidente Titular en caso de ausencia de este. 
</v>
      </c>
      <c r="N198" s="6" t="str">
        <f>VLOOKUP(C198,'AUD NOV'!B:T,10,0)</f>
        <v>Los Carrera N° 401. Oficina N° 508, edificio San Martín. Copiapó</v>
      </c>
      <c r="O198" s="6" t="str">
        <f>VLOOKUP(C198,'AUD NOV'!B:T,11,0)</f>
        <v>III</v>
      </c>
      <c r="P198" s="6" t="str">
        <f>VLOOKUP(C198,'AUD NOV'!B:T,12,0)</f>
        <v>Copiapo</v>
      </c>
      <c r="Q198" s="6" t="str">
        <f>VLOOKUP(C198,'AUD NOV'!B:T,13,0)</f>
        <v>967036066, 982748395, 522-240385, 522231057</v>
      </c>
      <c r="R198" s="6" t="str">
        <f>VLOOKUP(C198,'AUD NOV'!B:T,14,0)</f>
        <v>corporacionrenasci@gmail.com
 supervisoratecnicarenasci@gmail.com</v>
      </c>
      <c r="S198" s="6">
        <f>VLOOKUP(C198,'AUD NOV'!B:T,15,0)</f>
        <v>0</v>
      </c>
      <c r="T198" s="6" t="str">
        <f>VLOOKUP(C198,'AUD NOV'!B:T,16,0)</f>
        <v>93401: Institución de Asistencia Social</v>
      </c>
      <c r="U198" s="6" t="str">
        <f>VLOOKUP(C198,'AUD NOV'!B:T,17,0)</f>
        <v xml:space="preserve">
Se acompaña Certificado Financiero de los antecedentes financieros del año 2021, aprobados por el Subdepartamento de Supervisión Financiera Nacional. 
</v>
      </c>
      <c r="V198" s="7">
        <f>VLOOKUP(C198,'AUD NOV'!B:T,18,0)</f>
        <v>41739</v>
      </c>
      <c r="W198" s="8">
        <f>VLOOKUP(C198,'AUD NOV'!B:T,19,0)</f>
        <v>7499</v>
      </c>
      <c r="X198" s="9">
        <v>1048515</v>
      </c>
      <c r="Y198" s="9">
        <v>4194058</v>
      </c>
      <c r="Z198" s="7">
        <v>44895</v>
      </c>
      <c r="AA198" s="6" t="s">
        <v>6271</v>
      </c>
      <c r="AB198" s="6" t="s">
        <v>6272</v>
      </c>
      <c r="AC198" s="6" t="s">
        <v>6305</v>
      </c>
    </row>
    <row r="199" spans="2:29" x14ac:dyDescent="0.2">
      <c r="B199" s="6" t="s">
        <v>6606</v>
      </c>
      <c r="C199" s="6">
        <v>650794826</v>
      </c>
      <c r="D199" s="6">
        <v>1030301</v>
      </c>
      <c r="E199" s="6">
        <v>3</v>
      </c>
      <c r="F199" s="6" t="str">
        <f>VLOOKUP(C199,'AUD NOV'!B:T,2,0)</f>
        <v xml:space="preserve">Corporación </v>
      </c>
      <c r="G199" s="6" t="str">
        <f>VLOOKUP(C199,'AUD NOV'!B:T,3,0)</f>
        <v>Otorgado mediante Certificado Nº 012/2013, de la Ilustre Municipalidad de Copiapó.</v>
      </c>
      <c r="H199" s="6" t="str">
        <f>VLOOKUP(C199,'AUD NOV'!B:T,4,0)</f>
        <v>Certificado Folio Nº500470810543, emitido por SRCeI con fecha 29 de septiembre de 2022.</v>
      </c>
      <c r="I199" s="6" t="str">
        <f>VLOOKUP(C199,'AUD NOV'!B:T,5,0)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99" s="6" t="str">
        <f>VLOOKUP(C199,'AUD NOV'!B:T,6,0)</f>
        <v xml:space="preserve">Presidente: 
Carlos Mauricio Gacitúa Godoy, RUT: 13.432.992-0.
Vicepresidente: 
Sofia Macarena Baez Herrera, RUT: 13.365.864-5.
Secretario:
Rodolfo Osses Baez, RUT: 18.710.283-9.
Tesorero:
Paola Agley Pérez Zamora, RUT: 12.445.312-7.
</v>
      </c>
      <c r="K199" s="6" t="str">
        <f>VLOOKUP(C199,'AUD NOV'!B:T,7,0)</f>
        <v xml:space="preserve">Durarán 5 años* en sus cargos, pudiendo ser reelegidos.
(*hay reforma de estatutos)
</v>
      </c>
      <c r="L199" s="6" t="str">
        <f>VLOOKUP(C199,'AUD NOV'!B:T,8,0)</f>
        <v>04-03-2021 al 04-03-2024.</v>
      </c>
      <c r="M199" s="6" t="str">
        <f>VLOOKUP(C199,'AUD NOV'!B:T,9,0)</f>
        <v xml:space="preserve">Presidente: Carlos Mauricio Gacitua Godoy.
Presidente Suplente: Natalia Donoso Pérez. Actuará con las mismas funciones y facultades que el presidente Titular en caso de ausencia de este. 
</v>
      </c>
      <c r="N199" s="6" t="str">
        <f>VLOOKUP(C199,'AUD NOV'!B:T,10,0)</f>
        <v>Los Carrera N° 401. Oficina N° 508, edificio San Martín. Copiapó</v>
      </c>
      <c r="O199" s="6" t="str">
        <f>VLOOKUP(C199,'AUD NOV'!B:T,11,0)</f>
        <v>III</v>
      </c>
      <c r="P199" s="6" t="str">
        <f>VLOOKUP(C199,'AUD NOV'!B:T,12,0)</f>
        <v>Copiapo</v>
      </c>
      <c r="Q199" s="6" t="str">
        <f>VLOOKUP(C199,'AUD NOV'!B:T,13,0)</f>
        <v>967036066, 982748395, 522-240385, 522231057</v>
      </c>
      <c r="R199" s="6" t="str">
        <f>VLOOKUP(C199,'AUD NOV'!B:T,14,0)</f>
        <v>corporacionrenasci@gmail.com
 supervisoratecnicarenasci@gmail.com</v>
      </c>
      <c r="S199" s="6">
        <f>VLOOKUP(C199,'AUD NOV'!B:T,15,0)</f>
        <v>0</v>
      </c>
      <c r="T199" s="6" t="str">
        <f>VLOOKUP(C199,'AUD NOV'!B:T,16,0)</f>
        <v>93401: Institución de Asistencia Social</v>
      </c>
      <c r="U199" s="6" t="str">
        <f>VLOOKUP(C199,'AUD NOV'!B:T,17,0)</f>
        <v xml:space="preserve">
Se acompaña Certificado Financiero de los antecedentes financieros del año 2021, aprobados por el Subdepartamento de Supervisión Financiera Nacional. 
</v>
      </c>
      <c r="V199" s="7">
        <f>VLOOKUP(C199,'AUD NOV'!B:T,18,0)</f>
        <v>41739</v>
      </c>
      <c r="W199" s="8">
        <f>VLOOKUP(C199,'AUD NOV'!B:T,19,0)</f>
        <v>7499</v>
      </c>
      <c r="X199" s="9"/>
      <c r="Y199" s="9">
        <v>5554788</v>
      </c>
      <c r="Z199" s="7">
        <v>44895</v>
      </c>
      <c r="AA199" s="6" t="s">
        <v>6271</v>
      </c>
      <c r="AB199" s="6" t="s">
        <v>6272</v>
      </c>
      <c r="AC199" s="6" t="s">
        <v>6305</v>
      </c>
    </row>
    <row r="200" spans="2:29" x14ac:dyDescent="0.2">
      <c r="B200" s="6" t="s">
        <v>6605</v>
      </c>
      <c r="C200" s="6">
        <v>700376001</v>
      </c>
      <c r="D200" s="6">
        <v>1040446</v>
      </c>
      <c r="E200" s="6">
        <v>4</v>
      </c>
      <c r="F200" s="6" t="str">
        <f>VLOOKUP(C200,'AUD NOV'!B:T,2,0)</f>
        <v>Fundación de Derecho Privado</v>
      </c>
      <c r="G200" s="6" t="str">
        <f>VLOOKUP(C200,'AUD NOV'!B:T,3,0)</f>
        <v>Otorgada por Decreto Supremo N° 629, de fecha 14 de febrero de 1938, del Ministerio de Justicia.</v>
      </c>
      <c r="H200" s="6" t="str">
        <f>VLOOKUP(C200,'AUD NOV'!B:T,4,0)</f>
        <v xml:space="preserve">Certificado de Vigencia de persona jurídica sin fines de lucro Folio N° 500449811171, emitido con fecha 18 de mayo de 2022, del Servicio de Registro Civil e Identificación. </v>
      </c>
      <c r="I200" s="6" t="str">
        <f>VLOOKUP(C200,'AUD NOV'!B:T,5,0)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00" s="6" t="str">
        <f>VLOOKUP(C200,'AUD NOV'!B:T,6,0)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00" s="6" t="str">
        <f>VLOOKUP(C200,'AUD NOV'!B:T,7,0)</f>
        <v xml:space="preserve"> 3 años.</v>
      </c>
      <c r="L200" s="6" t="str">
        <f>VLOOKUP(C200,'AUD NOV'!B:T,8,0)</f>
        <v xml:space="preserve">16-12-2020 hasta el 16-12-2023.
</v>
      </c>
      <c r="M200" s="6" t="str">
        <f>VLOOKUP(C200,'AUD NOV'!B:T,9,0)</f>
        <v>Presidente: José Pedro Silva Prado
Director Ejecutivo: Edmundo Crespo Pisano
Gerente/Director Administración y Finanzas: Julio Gutiérrez Campos,</v>
      </c>
      <c r="N200" s="6" t="str">
        <f>VLOOKUP(C200,'AUD NOV'!B:T,10,0)</f>
        <v xml:space="preserve">Paseo Pdte. Errázuriz Echaurren N° 2631, 5° piso, comuna de Providencia, Santiago, Región Metropolitana.
</v>
      </c>
      <c r="O200" s="6" t="str">
        <f>VLOOKUP(C200,'AUD NOV'!B:T,11,0)</f>
        <v>XIII</v>
      </c>
      <c r="P200" s="6" t="str">
        <f>VLOOKUP(C200,'AUD NOV'!B:T,12,0)</f>
        <v>Providencia</v>
      </c>
      <c r="Q200" s="6" t="str">
        <f>VLOOKUP(C200,'AUD NOV'!B:T,13,0)</f>
        <v>228737900 - 228737980</v>
      </c>
      <c r="R200" s="6" t="str">
        <f>VLOOKUP(C200,'AUD NOV'!B:T,14,0)</f>
        <v xml:space="preserve">ccardenas@ciudaddelnino.cl
nneira@ciudaddelnino.cl 
</v>
      </c>
      <c r="S200" s="6">
        <f>VLOOKUP(C200,'AUD NOV'!B:T,15,0)</f>
        <v>0</v>
      </c>
      <c r="T200" s="6" t="str">
        <f>VLOOKUP(C200,'AUD NOV'!B:T,16,0)</f>
        <v>93401: Instituciones de Asistencia Social</v>
      </c>
      <c r="U200" s="6" t="str">
        <f>VLOOKUP(C200,'AUD NOV'!B:T,17,0)</f>
        <v xml:space="preserve">Se acompaña certificado de antecedentes financieros, correspondientes al año 2021 aprobador por el Subdepartamento de Supervisión Financiera Nacional.  </v>
      </c>
      <c r="V200" s="7">
        <f>VLOOKUP(C200,'AUD NOV'!B:T,18,0)</f>
        <v>37970</v>
      </c>
      <c r="W200" s="8">
        <f>VLOOKUP(C200,'AUD NOV'!B:T,19,0)</f>
        <v>1800</v>
      </c>
      <c r="X200" s="9"/>
      <c r="Y200" s="9">
        <v>145101644</v>
      </c>
      <c r="Z200" s="7">
        <v>44895</v>
      </c>
      <c r="AA200" s="6" t="s">
        <v>6271</v>
      </c>
      <c r="AB200" s="6" t="s">
        <v>6272</v>
      </c>
      <c r="AC200" s="6" t="s">
        <v>6291</v>
      </c>
    </row>
    <row r="201" spans="2:29" x14ac:dyDescent="0.2">
      <c r="B201" s="6" t="s">
        <v>6605</v>
      </c>
      <c r="C201" s="6">
        <v>700376001</v>
      </c>
      <c r="D201" s="6">
        <v>1090594</v>
      </c>
      <c r="E201" s="6">
        <v>9</v>
      </c>
      <c r="F201" s="6" t="str">
        <f>VLOOKUP(C201,'AUD NOV'!B:T,2,0)</f>
        <v>Fundación de Derecho Privado</v>
      </c>
      <c r="G201" s="6" t="str">
        <f>VLOOKUP(C201,'AUD NOV'!B:T,3,0)</f>
        <v>Otorgada por Decreto Supremo N° 629, de fecha 14 de febrero de 1938, del Ministerio de Justicia.</v>
      </c>
      <c r="H201" s="6" t="str">
        <f>VLOOKUP(C201,'AUD NOV'!B:T,4,0)</f>
        <v xml:space="preserve">Certificado de Vigencia de persona jurídica sin fines de lucro Folio N° 500449811171, emitido con fecha 18 de mayo de 2022, del Servicio de Registro Civil e Identificación. </v>
      </c>
      <c r="I201" s="6" t="str">
        <f>VLOOKUP(C201,'AUD NOV'!B:T,5,0)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01" s="6" t="str">
        <f>VLOOKUP(C201,'AUD NOV'!B:T,6,0)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01" s="6" t="str">
        <f>VLOOKUP(C201,'AUD NOV'!B:T,7,0)</f>
        <v xml:space="preserve"> 3 años.</v>
      </c>
      <c r="L201" s="6" t="str">
        <f>VLOOKUP(C201,'AUD NOV'!B:T,8,0)</f>
        <v xml:space="preserve">16-12-2020 hasta el 16-12-2023.
</v>
      </c>
      <c r="M201" s="6" t="str">
        <f>VLOOKUP(C201,'AUD NOV'!B:T,9,0)</f>
        <v>Presidente: José Pedro Silva Prado
Director Ejecutivo: Edmundo Crespo Pisano
Gerente/Director Administración y Finanzas: Julio Gutiérrez Campos,</v>
      </c>
      <c r="N201" s="6" t="str">
        <f>VLOOKUP(C201,'AUD NOV'!B:T,10,0)</f>
        <v xml:space="preserve">Paseo Pdte. Errázuriz Echaurren N° 2631, 5° piso, comuna de Providencia, Santiago, Región Metropolitana.
</v>
      </c>
      <c r="O201" s="6" t="str">
        <f>VLOOKUP(C201,'AUD NOV'!B:T,11,0)</f>
        <v>XIII</v>
      </c>
      <c r="P201" s="6" t="str">
        <f>VLOOKUP(C201,'AUD NOV'!B:T,12,0)</f>
        <v>Providencia</v>
      </c>
      <c r="Q201" s="6" t="str">
        <f>VLOOKUP(C201,'AUD NOV'!B:T,13,0)</f>
        <v>228737900 - 228737980</v>
      </c>
      <c r="R201" s="6" t="str">
        <f>VLOOKUP(C201,'AUD NOV'!B:T,14,0)</f>
        <v xml:space="preserve">ccardenas@ciudaddelnino.cl
nneira@ciudaddelnino.cl 
</v>
      </c>
      <c r="S201" s="6">
        <f>VLOOKUP(C201,'AUD NOV'!B:T,15,0)</f>
        <v>0</v>
      </c>
      <c r="T201" s="6" t="str">
        <f>VLOOKUP(C201,'AUD NOV'!B:T,16,0)</f>
        <v>93401: Instituciones de Asistencia Social</v>
      </c>
      <c r="U201" s="6" t="str">
        <f>VLOOKUP(C201,'AUD NOV'!B:T,17,0)</f>
        <v xml:space="preserve">Se acompaña certificado de antecedentes financieros, correspondientes al año 2021 aprobador por el Subdepartamento de Supervisión Financiera Nacional.  </v>
      </c>
      <c r="V201" s="7">
        <f>VLOOKUP(C201,'AUD NOV'!B:T,18,0)</f>
        <v>37970</v>
      </c>
      <c r="W201" s="8">
        <f>VLOOKUP(C201,'AUD NOV'!B:T,19,0)</f>
        <v>1800</v>
      </c>
      <c r="X201" s="9"/>
      <c r="Y201" s="9">
        <v>86364131</v>
      </c>
      <c r="Z201" s="7">
        <v>44895</v>
      </c>
      <c r="AA201" s="6" t="s">
        <v>6271</v>
      </c>
      <c r="AB201" s="6" t="s">
        <v>6272</v>
      </c>
      <c r="AC201" s="6" t="s">
        <v>208</v>
      </c>
    </row>
    <row r="202" spans="2:29" x14ac:dyDescent="0.2">
      <c r="B202" s="6" t="s">
        <v>6605</v>
      </c>
      <c r="C202" s="6">
        <v>700376001</v>
      </c>
      <c r="D202" s="6">
        <v>1090648</v>
      </c>
      <c r="E202" s="6">
        <v>9</v>
      </c>
      <c r="F202" s="6" t="str">
        <f>VLOOKUP(C202,'AUD NOV'!B:T,2,0)</f>
        <v>Fundación de Derecho Privado</v>
      </c>
      <c r="G202" s="6" t="str">
        <f>VLOOKUP(C202,'AUD NOV'!B:T,3,0)</f>
        <v>Otorgada por Decreto Supremo N° 629, de fecha 14 de febrero de 1938, del Ministerio de Justicia.</v>
      </c>
      <c r="H202" s="6" t="str">
        <f>VLOOKUP(C202,'AUD NOV'!B:T,4,0)</f>
        <v xml:space="preserve">Certificado de Vigencia de persona jurídica sin fines de lucro Folio N° 500449811171, emitido con fecha 18 de mayo de 2022, del Servicio de Registro Civil e Identificación. </v>
      </c>
      <c r="I202" s="6" t="str">
        <f>VLOOKUP(C202,'AUD NOV'!B:T,5,0)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02" s="6" t="str">
        <f>VLOOKUP(C202,'AUD NOV'!B:T,6,0)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02" s="6" t="str">
        <f>VLOOKUP(C202,'AUD NOV'!B:T,7,0)</f>
        <v xml:space="preserve"> 3 años.</v>
      </c>
      <c r="L202" s="6" t="str">
        <f>VLOOKUP(C202,'AUD NOV'!B:T,8,0)</f>
        <v xml:space="preserve">16-12-2020 hasta el 16-12-2023.
</v>
      </c>
      <c r="M202" s="6" t="str">
        <f>VLOOKUP(C202,'AUD NOV'!B:T,9,0)</f>
        <v>Presidente: José Pedro Silva Prado
Director Ejecutivo: Edmundo Crespo Pisano
Gerente/Director Administración y Finanzas: Julio Gutiérrez Campos,</v>
      </c>
      <c r="N202" s="6" t="str">
        <f>VLOOKUP(C202,'AUD NOV'!B:T,10,0)</f>
        <v xml:space="preserve">Paseo Pdte. Errázuriz Echaurren N° 2631, 5° piso, comuna de Providencia, Santiago, Región Metropolitana.
</v>
      </c>
      <c r="O202" s="6" t="str">
        <f>VLOOKUP(C202,'AUD NOV'!B:T,11,0)</f>
        <v>XIII</v>
      </c>
      <c r="P202" s="6" t="str">
        <f>VLOOKUP(C202,'AUD NOV'!B:T,12,0)</f>
        <v>Providencia</v>
      </c>
      <c r="Q202" s="6" t="str">
        <f>VLOOKUP(C202,'AUD NOV'!B:T,13,0)</f>
        <v>228737900 - 228737980</v>
      </c>
      <c r="R202" s="6" t="str">
        <f>VLOOKUP(C202,'AUD NOV'!B:T,14,0)</f>
        <v xml:space="preserve">ccardenas@ciudaddelnino.cl
nneira@ciudaddelnino.cl 
</v>
      </c>
      <c r="S202" s="6">
        <f>VLOOKUP(C202,'AUD NOV'!B:T,15,0)</f>
        <v>0</v>
      </c>
      <c r="T202" s="6" t="str">
        <f>VLOOKUP(C202,'AUD NOV'!B:T,16,0)</f>
        <v>93401: Instituciones de Asistencia Social</v>
      </c>
      <c r="U202" s="6" t="str">
        <f>VLOOKUP(C202,'AUD NOV'!B:T,17,0)</f>
        <v xml:space="preserve">Se acompaña certificado de antecedentes financieros, correspondientes al año 2021 aprobador por el Subdepartamento de Supervisión Financiera Nacional.  </v>
      </c>
      <c r="V202" s="7">
        <f>VLOOKUP(C202,'AUD NOV'!B:T,18,0)</f>
        <v>37970</v>
      </c>
      <c r="W202" s="8">
        <f>VLOOKUP(C202,'AUD NOV'!B:T,19,0)</f>
        <v>1800</v>
      </c>
      <c r="X202" s="9">
        <v>12609703</v>
      </c>
      <c r="Y202" s="9">
        <v>51681377</v>
      </c>
      <c r="Z202" s="7">
        <v>44895</v>
      </c>
      <c r="AA202" s="6" t="s">
        <v>6271</v>
      </c>
      <c r="AB202" s="6" t="s">
        <v>6272</v>
      </c>
      <c r="AC202" s="6" t="s">
        <v>179</v>
      </c>
    </row>
    <row r="203" spans="2:29" x14ac:dyDescent="0.2">
      <c r="B203" s="6" t="s">
        <v>6605</v>
      </c>
      <c r="C203" s="6">
        <v>700376001</v>
      </c>
      <c r="D203" s="6">
        <v>1090649</v>
      </c>
      <c r="E203" s="6">
        <v>9</v>
      </c>
      <c r="F203" s="6" t="str">
        <f>VLOOKUP(C203,'AUD NOV'!B:T,2,0)</f>
        <v>Fundación de Derecho Privado</v>
      </c>
      <c r="G203" s="6" t="str">
        <f>VLOOKUP(C203,'AUD NOV'!B:T,3,0)</f>
        <v>Otorgada por Decreto Supremo N° 629, de fecha 14 de febrero de 1938, del Ministerio de Justicia.</v>
      </c>
      <c r="H203" s="6" t="str">
        <f>VLOOKUP(C203,'AUD NOV'!B:T,4,0)</f>
        <v xml:space="preserve">Certificado de Vigencia de persona jurídica sin fines de lucro Folio N° 500449811171, emitido con fecha 18 de mayo de 2022, del Servicio de Registro Civil e Identificación. </v>
      </c>
      <c r="I203" s="6" t="str">
        <f>VLOOKUP(C203,'AUD NOV'!B:T,5,0)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03" s="6" t="str">
        <f>VLOOKUP(C203,'AUD NOV'!B:T,6,0)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03" s="6" t="str">
        <f>VLOOKUP(C203,'AUD NOV'!B:T,7,0)</f>
        <v xml:space="preserve"> 3 años.</v>
      </c>
      <c r="L203" s="6" t="str">
        <f>VLOOKUP(C203,'AUD NOV'!B:T,8,0)</f>
        <v xml:space="preserve">16-12-2020 hasta el 16-12-2023.
</v>
      </c>
      <c r="M203" s="6" t="str">
        <f>VLOOKUP(C203,'AUD NOV'!B:T,9,0)</f>
        <v>Presidente: José Pedro Silva Prado
Director Ejecutivo: Edmundo Crespo Pisano
Gerente/Director Administración y Finanzas: Julio Gutiérrez Campos,</v>
      </c>
      <c r="N203" s="6" t="str">
        <f>VLOOKUP(C203,'AUD NOV'!B:T,10,0)</f>
        <v xml:space="preserve">Paseo Pdte. Errázuriz Echaurren N° 2631, 5° piso, comuna de Providencia, Santiago, Región Metropolitana.
</v>
      </c>
      <c r="O203" s="6" t="str">
        <f>VLOOKUP(C203,'AUD NOV'!B:T,11,0)</f>
        <v>XIII</v>
      </c>
      <c r="P203" s="6" t="str">
        <f>VLOOKUP(C203,'AUD NOV'!B:T,12,0)</f>
        <v>Providencia</v>
      </c>
      <c r="Q203" s="6" t="str">
        <f>VLOOKUP(C203,'AUD NOV'!B:T,13,0)</f>
        <v>228737900 - 228737980</v>
      </c>
      <c r="R203" s="6" t="str">
        <f>VLOOKUP(C203,'AUD NOV'!B:T,14,0)</f>
        <v xml:space="preserve">ccardenas@ciudaddelnino.cl
nneira@ciudaddelnino.cl 
</v>
      </c>
      <c r="S203" s="6">
        <f>VLOOKUP(C203,'AUD NOV'!B:T,15,0)</f>
        <v>0</v>
      </c>
      <c r="T203" s="6" t="str">
        <f>VLOOKUP(C203,'AUD NOV'!B:T,16,0)</f>
        <v>93401: Instituciones de Asistencia Social</v>
      </c>
      <c r="U203" s="6" t="str">
        <f>VLOOKUP(C203,'AUD NOV'!B:T,17,0)</f>
        <v xml:space="preserve">Se acompaña certificado de antecedentes financieros, correspondientes al año 2021 aprobador por el Subdepartamento de Supervisión Financiera Nacional.  </v>
      </c>
      <c r="V203" s="7">
        <f>VLOOKUP(C203,'AUD NOV'!B:T,18,0)</f>
        <v>37970</v>
      </c>
      <c r="W203" s="8">
        <f>VLOOKUP(C203,'AUD NOV'!B:T,19,0)</f>
        <v>1800</v>
      </c>
      <c r="X203" s="9">
        <v>7572240</v>
      </c>
      <c r="Y203" s="9">
        <v>52521079</v>
      </c>
      <c r="Z203" s="7">
        <v>44895</v>
      </c>
      <c r="AA203" s="6" t="s">
        <v>6271</v>
      </c>
      <c r="AB203" s="6" t="s">
        <v>6272</v>
      </c>
      <c r="AC203" s="6" t="s">
        <v>179</v>
      </c>
    </row>
    <row r="204" spans="2:29" x14ac:dyDescent="0.2">
      <c r="B204" s="6" t="s">
        <v>6605</v>
      </c>
      <c r="C204" s="6">
        <v>700376001</v>
      </c>
      <c r="D204" s="6">
        <v>1100404</v>
      </c>
      <c r="E204" s="6">
        <v>10</v>
      </c>
      <c r="F204" s="6" t="str">
        <f>VLOOKUP(C204,'AUD NOV'!B:T,2,0)</f>
        <v>Fundación de Derecho Privado</v>
      </c>
      <c r="G204" s="6" t="str">
        <f>VLOOKUP(C204,'AUD NOV'!B:T,3,0)</f>
        <v>Otorgada por Decreto Supremo N° 629, de fecha 14 de febrero de 1938, del Ministerio de Justicia.</v>
      </c>
      <c r="H204" s="6" t="str">
        <f>VLOOKUP(C204,'AUD NOV'!B:T,4,0)</f>
        <v xml:space="preserve">Certificado de Vigencia de persona jurídica sin fines de lucro Folio N° 500449811171, emitido con fecha 18 de mayo de 2022, del Servicio de Registro Civil e Identificación. </v>
      </c>
      <c r="I204" s="6" t="str">
        <f>VLOOKUP(C204,'AUD NOV'!B:T,5,0)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04" s="6" t="str">
        <f>VLOOKUP(C204,'AUD NOV'!B:T,6,0)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04" s="6" t="str">
        <f>VLOOKUP(C204,'AUD NOV'!B:T,7,0)</f>
        <v xml:space="preserve"> 3 años.</v>
      </c>
      <c r="L204" s="6" t="str">
        <f>VLOOKUP(C204,'AUD NOV'!B:T,8,0)</f>
        <v xml:space="preserve">16-12-2020 hasta el 16-12-2023.
</v>
      </c>
      <c r="M204" s="6" t="str">
        <f>VLOOKUP(C204,'AUD NOV'!B:T,9,0)</f>
        <v>Presidente: José Pedro Silva Prado
Director Ejecutivo: Edmundo Crespo Pisano
Gerente/Director Administración y Finanzas: Julio Gutiérrez Campos,</v>
      </c>
      <c r="N204" s="6" t="str">
        <f>VLOOKUP(C204,'AUD NOV'!B:T,10,0)</f>
        <v xml:space="preserve">Paseo Pdte. Errázuriz Echaurren N° 2631, 5° piso, comuna de Providencia, Santiago, Región Metropolitana.
</v>
      </c>
      <c r="O204" s="6" t="str">
        <f>VLOOKUP(C204,'AUD NOV'!B:T,11,0)</f>
        <v>XIII</v>
      </c>
      <c r="P204" s="6" t="str">
        <f>VLOOKUP(C204,'AUD NOV'!B:T,12,0)</f>
        <v>Providencia</v>
      </c>
      <c r="Q204" s="6" t="str">
        <f>VLOOKUP(C204,'AUD NOV'!B:T,13,0)</f>
        <v>228737900 - 228737980</v>
      </c>
      <c r="R204" s="6" t="str">
        <f>VLOOKUP(C204,'AUD NOV'!B:T,14,0)</f>
        <v xml:space="preserve">ccardenas@ciudaddelnino.cl
nneira@ciudaddelnino.cl 
</v>
      </c>
      <c r="S204" s="6">
        <f>VLOOKUP(C204,'AUD NOV'!B:T,15,0)</f>
        <v>0</v>
      </c>
      <c r="T204" s="6" t="str">
        <f>VLOOKUP(C204,'AUD NOV'!B:T,16,0)</f>
        <v>93401: Instituciones de Asistencia Social</v>
      </c>
      <c r="U204" s="6" t="str">
        <f>VLOOKUP(C204,'AUD NOV'!B:T,17,0)</f>
        <v xml:space="preserve">Se acompaña certificado de antecedentes financieros, correspondientes al año 2021 aprobador por el Subdepartamento de Supervisión Financiera Nacional.  </v>
      </c>
      <c r="V204" s="7">
        <f>VLOOKUP(C204,'AUD NOV'!B:T,18,0)</f>
        <v>37970</v>
      </c>
      <c r="W204" s="8">
        <f>VLOOKUP(C204,'AUD NOV'!B:T,19,0)</f>
        <v>1800</v>
      </c>
      <c r="X204" s="9"/>
      <c r="Y204" s="9">
        <v>4769614</v>
      </c>
      <c r="Z204" s="7">
        <v>44895</v>
      </c>
      <c r="AA204" s="6" t="s">
        <v>6271</v>
      </c>
      <c r="AB204" s="6" t="s">
        <v>6272</v>
      </c>
      <c r="AC204" s="6" t="s">
        <v>6295</v>
      </c>
    </row>
    <row r="205" spans="2:29" x14ac:dyDescent="0.2">
      <c r="B205" s="6" t="s">
        <v>6605</v>
      </c>
      <c r="C205" s="6">
        <v>700376001</v>
      </c>
      <c r="D205" s="6">
        <v>1100510</v>
      </c>
      <c r="E205" s="6">
        <v>10</v>
      </c>
      <c r="F205" s="6" t="str">
        <f>VLOOKUP(C205,'AUD NOV'!B:T,2,0)</f>
        <v>Fundación de Derecho Privado</v>
      </c>
      <c r="G205" s="6" t="str">
        <f>VLOOKUP(C205,'AUD NOV'!B:T,3,0)</f>
        <v>Otorgada por Decreto Supremo N° 629, de fecha 14 de febrero de 1938, del Ministerio de Justicia.</v>
      </c>
      <c r="H205" s="6" t="str">
        <f>VLOOKUP(C205,'AUD NOV'!B:T,4,0)</f>
        <v xml:space="preserve">Certificado de Vigencia de persona jurídica sin fines de lucro Folio N° 500449811171, emitido con fecha 18 de mayo de 2022, del Servicio de Registro Civil e Identificación. </v>
      </c>
      <c r="I205" s="6" t="str">
        <f>VLOOKUP(C205,'AUD NOV'!B:T,5,0)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05" s="6" t="str">
        <f>VLOOKUP(C205,'AUD NOV'!B:T,6,0)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05" s="6" t="str">
        <f>VLOOKUP(C205,'AUD NOV'!B:T,7,0)</f>
        <v xml:space="preserve"> 3 años.</v>
      </c>
      <c r="L205" s="6" t="str">
        <f>VLOOKUP(C205,'AUD NOV'!B:T,8,0)</f>
        <v xml:space="preserve">16-12-2020 hasta el 16-12-2023.
</v>
      </c>
      <c r="M205" s="6" t="str">
        <f>VLOOKUP(C205,'AUD NOV'!B:T,9,0)</f>
        <v>Presidente: José Pedro Silva Prado
Director Ejecutivo: Edmundo Crespo Pisano
Gerente/Director Administración y Finanzas: Julio Gutiérrez Campos,</v>
      </c>
      <c r="N205" s="6" t="str">
        <f>VLOOKUP(C205,'AUD NOV'!B:T,10,0)</f>
        <v xml:space="preserve">Paseo Pdte. Errázuriz Echaurren N° 2631, 5° piso, comuna de Providencia, Santiago, Región Metropolitana.
</v>
      </c>
      <c r="O205" s="6" t="str">
        <f>VLOOKUP(C205,'AUD NOV'!B:T,11,0)</f>
        <v>XIII</v>
      </c>
      <c r="P205" s="6" t="str">
        <f>VLOOKUP(C205,'AUD NOV'!B:T,12,0)</f>
        <v>Providencia</v>
      </c>
      <c r="Q205" s="6" t="str">
        <f>VLOOKUP(C205,'AUD NOV'!B:T,13,0)</f>
        <v>228737900 - 228737980</v>
      </c>
      <c r="R205" s="6" t="str">
        <f>VLOOKUP(C205,'AUD NOV'!B:T,14,0)</f>
        <v xml:space="preserve">ccardenas@ciudaddelnino.cl
nneira@ciudaddelnino.cl 
</v>
      </c>
      <c r="S205" s="6">
        <f>VLOOKUP(C205,'AUD NOV'!B:T,15,0)</f>
        <v>0</v>
      </c>
      <c r="T205" s="6" t="str">
        <f>VLOOKUP(C205,'AUD NOV'!B:T,16,0)</f>
        <v>93401: Instituciones de Asistencia Social</v>
      </c>
      <c r="U205" s="6" t="str">
        <f>VLOOKUP(C205,'AUD NOV'!B:T,17,0)</f>
        <v xml:space="preserve">Se acompaña certificado de antecedentes financieros, correspondientes al año 2021 aprobador por el Subdepartamento de Supervisión Financiera Nacional.  </v>
      </c>
      <c r="V205" s="7">
        <f>VLOOKUP(C205,'AUD NOV'!B:T,18,0)</f>
        <v>37970</v>
      </c>
      <c r="W205" s="8">
        <f>VLOOKUP(C205,'AUD NOV'!B:T,19,0)</f>
        <v>1800</v>
      </c>
      <c r="X205" s="9">
        <v>2359527</v>
      </c>
      <c r="Y205" s="9">
        <v>26072770</v>
      </c>
      <c r="Z205" s="7">
        <v>44895</v>
      </c>
      <c r="AA205" s="6" t="s">
        <v>6271</v>
      </c>
      <c r="AB205" s="6" t="s">
        <v>6272</v>
      </c>
      <c r="AC205" s="6" t="s">
        <v>6295</v>
      </c>
    </row>
    <row r="206" spans="2:29" x14ac:dyDescent="0.2">
      <c r="B206" s="6" t="s">
        <v>6605</v>
      </c>
      <c r="C206" s="6">
        <v>700376001</v>
      </c>
      <c r="D206" s="6">
        <v>1100511</v>
      </c>
      <c r="E206" s="6">
        <v>10</v>
      </c>
      <c r="F206" s="6" t="str">
        <f>VLOOKUP(C206,'AUD NOV'!B:T,2,0)</f>
        <v>Fundación de Derecho Privado</v>
      </c>
      <c r="G206" s="6" t="str">
        <f>VLOOKUP(C206,'AUD NOV'!B:T,3,0)</f>
        <v>Otorgada por Decreto Supremo N° 629, de fecha 14 de febrero de 1938, del Ministerio de Justicia.</v>
      </c>
      <c r="H206" s="6" t="str">
        <f>VLOOKUP(C206,'AUD NOV'!B:T,4,0)</f>
        <v xml:space="preserve">Certificado de Vigencia de persona jurídica sin fines de lucro Folio N° 500449811171, emitido con fecha 18 de mayo de 2022, del Servicio de Registro Civil e Identificación. </v>
      </c>
      <c r="I206" s="6" t="str">
        <f>VLOOKUP(C206,'AUD NOV'!B:T,5,0)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06" s="6" t="str">
        <f>VLOOKUP(C206,'AUD NOV'!B:T,6,0)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06" s="6" t="str">
        <f>VLOOKUP(C206,'AUD NOV'!B:T,7,0)</f>
        <v xml:space="preserve"> 3 años.</v>
      </c>
      <c r="L206" s="6" t="str">
        <f>VLOOKUP(C206,'AUD NOV'!B:T,8,0)</f>
        <v xml:space="preserve">16-12-2020 hasta el 16-12-2023.
</v>
      </c>
      <c r="M206" s="6" t="str">
        <f>VLOOKUP(C206,'AUD NOV'!B:T,9,0)</f>
        <v>Presidente: José Pedro Silva Prado
Director Ejecutivo: Edmundo Crespo Pisano
Gerente/Director Administración y Finanzas: Julio Gutiérrez Campos,</v>
      </c>
      <c r="N206" s="6" t="str">
        <f>VLOOKUP(C206,'AUD NOV'!B:T,10,0)</f>
        <v xml:space="preserve">Paseo Pdte. Errázuriz Echaurren N° 2631, 5° piso, comuna de Providencia, Santiago, Región Metropolitana.
</v>
      </c>
      <c r="O206" s="6" t="str">
        <f>VLOOKUP(C206,'AUD NOV'!B:T,11,0)</f>
        <v>XIII</v>
      </c>
      <c r="P206" s="6" t="str">
        <f>VLOOKUP(C206,'AUD NOV'!B:T,12,0)</f>
        <v>Providencia</v>
      </c>
      <c r="Q206" s="6" t="str">
        <f>VLOOKUP(C206,'AUD NOV'!B:T,13,0)</f>
        <v>228737900 - 228737980</v>
      </c>
      <c r="R206" s="6" t="str">
        <f>VLOOKUP(C206,'AUD NOV'!B:T,14,0)</f>
        <v xml:space="preserve">ccardenas@ciudaddelnino.cl
nneira@ciudaddelnino.cl 
</v>
      </c>
      <c r="S206" s="6">
        <f>VLOOKUP(C206,'AUD NOV'!B:T,15,0)</f>
        <v>0</v>
      </c>
      <c r="T206" s="6" t="str">
        <f>VLOOKUP(C206,'AUD NOV'!B:T,16,0)</f>
        <v>93401: Instituciones de Asistencia Social</v>
      </c>
      <c r="U206" s="6" t="str">
        <f>VLOOKUP(C206,'AUD NOV'!B:T,17,0)</f>
        <v xml:space="preserve">Se acompaña certificado de antecedentes financieros, correspondientes al año 2021 aprobador por el Subdepartamento de Supervisión Financiera Nacional.  </v>
      </c>
      <c r="V206" s="7">
        <f>VLOOKUP(C206,'AUD NOV'!B:T,18,0)</f>
        <v>37970</v>
      </c>
      <c r="W206" s="8">
        <f>VLOOKUP(C206,'AUD NOV'!B:T,19,0)</f>
        <v>1800</v>
      </c>
      <c r="X206" s="9">
        <v>2097029</v>
      </c>
      <c r="Y206" s="9">
        <v>25763502</v>
      </c>
      <c r="Z206" s="7">
        <v>44895</v>
      </c>
      <c r="AA206" s="6" t="s">
        <v>6271</v>
      </c>
      <c r="AB206" s="6" t="s">
        <v>6272</v>
      </c>
      <c r="AC206" s="6" t="s">
        <v>6295</v>
      </c>
    </row>
    <row r="207" spans="2:29" x14ac:dyDescent="0.2">
      <c r="B207" s="6" t="s">
        <v>6605</v>
      </c>
      <c r="C207" s="6">
        <v>700376001</v>
      </c>
      <c r="D207" s="6">
        <v>1100525</v>
      </c>
      <c r="E207" s="6">
        <v>10</v>
      </c>
      <c r="F207" s="6" t="str">
        <f>VLOOKUP(C207,'AUD NOV'!B:T,2,0)</f>
        <v>Fundación de Derecho Privado</v>
      </c>
      <c r="G207" s="6" t="str">
        <f>VLOOKUP(C207,'AUD NOV'!B:T,3,0)</f>
        <v>Otorgada por Decreto Supremo N° 629, de fecha 14 de febrero de 1938, del Ministerio de Justicia.</v>
      </c>
      <c r="H207" s="6" t="str">
        <f>VLOOKUP(C207,'AUD NOV'!B:T,4,0)</f>
        <v xml:space="preserve">Certificado de Vigencia de persona jurídica sin fines de lucro Folio N° 500449811171, emitido con fecha 18 de mayo de 2022, del Servicio de Registro Civil e Identificación. </v>
      </c>
      <c r="I207" s="6" t="str">
        <f>VLOOKUP(C207,'AUD NOV'!B:T,5,0)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07" s="6" t="str">
        <f>VLOOKUP(C207,'AUD NOV'!B:T,6,0)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07" s="6" t="str">
        <f>VLOOKUP(C207,'AUD NOV'!B:T,7,0)</f>
        <v xml:space="preserve"> 3 años.</v>
      </c>
      <c r="L207" s="6" t="str">
        <f>VLOOKUP(C207,'AUD NOV'!B:T,8,0)</f>
        <v xml:space="preserve">16-12-2020 hasta el 16-12-2023.
</v>
      </c>
      <c r="M207" s="6" t="str">
        <f>VLOOKUP(C207,'AUD NOV'!B:T,9,0)</f>
        <v>Presidente: José Pedro Silva Prado
Director Ejecutivo: Edmundo Crespo Pisano
Gerente/Director Administración y Finanzas: Julio Gutiérrez Campos,</v>
      </c>
      <c r="N207" s="6" t="str">
        <f>VLOOKUP(C207,'AUD NOV'!B:T,10,0)</f>
        <v xml:space="preserve">Paseo Pdte. Errázuriz Echaurren N° 2631, 5° piso, comuna de Providencia, Santiago, Región Metropolitana.
</v>
      </c>
      <c r="O207" s="6" t="str">
        <f>VLOOKUP(C207,'AUD NOV'!B:T,11,0)</f>
        <v>XIII</v>
      </c>
      <c r="P207" s="6" t="str">
        <f>VLOOKUP(C207,'AUD NOV'!B:T,12,0)</f>
        <v>Providencia</v>
      </c>
      <c r="Q207" s="6" t="str">
        <f>VLOOKUP(C207,'AUD NOV'!B:T,13,0)</f>
        <v>228737900 - 228737980</v>
      </c>
      <c r="R207" s="6" t="str">
        <f>VLOOKUP(C207,'AUD NOV'!B:T,14,0)</f>
        <v xml:space="preserve">ccardenas@ciudaddelnino.cl
nneira@ciudaddelnino.cl 
</v>
      </c>
      <c r="S207" s="6">
        <f>VLOOKUP(C207,'AUD NOV'!B:T,15,0)</f>
        <v>0</v>
      </c>
      <c r="T207" s="6" t="str">
        <f>VLOOKUP(C207,'AUD NOV'!B:T,16,0)</f>
        <v>93401: Instituciones de Asistencia Social</v>
      </c>
      <c r="U207" s="6" t="str">
        <f>VLOOKUP(C207,'AUD NOV'!B:T,17,0)</f>
        <v xml:space="preserve">Se acompaña certificado de antecedentes financieros, correspondientes al año 2021 aprobador por el Subdepartamento de Supervisión Financiera Nacional.  </v>
      </c>
      <c r="V207" s="7">
        <f>VLOOKUP(C207,'AUD NOV'!B:T,18,0)</f>
        <v>37970</v>
      </c>
      <c r="W207" s="8">
        <f>VLOOKUP(C207,'AUD NOV'!B:T,19,0)</f>
        <v>1800</v>
      </c>
      <c r="X207" s="9"/>
      <c r="Y207" s="9">
        <v>2205586</v>
      </c>
      <c r="Z207" s="7">
        <v>44895</v>
      </c>
      <c r="AA207" s="6" t="s">
        <v>6271</v>
      </c>
      <c r="AB207" s="6" t="s">
        <v>6272</v>
      </c>
      <c r="AC207" s="6" t="s">
        <v>6295</v>
      </c>
    </row>
    <row r="208" spans="2:29" x14ac:dyDescent="0.2">
      <c r="B208" s="6" t="s">
        <v>6605</v>
      </c>
      <c r="C208" s="6">
        <v>700376001</v>
      </c>
      <c r="D208" s="6">
        <v>1100558</v>
      </c>
      <c r="E208" s="6">
        <v>10</v>
      </c>
      <c r="F208" s="6" t="str">
        <f>VLOOKUP(C208,'AUD NOV'!B:T,2,0)</f>
        <v>Fundación de Derecho Privado</v>
      </c>
      <c r="G208" s="6" t="str">
        <f>VLOOKUP(C208,'AUD NOV'!B:T,3,0)</f>
        <v>Otorgada por Decreto Supremo N° 629, de fecha 14 de febrero de 1938, del Ministerio de Justicia.</v>
      </c>
      <c r="H208" s="6" t="str">
        <f>VLOOKUP(C208,'AUD NOV'!B:T,4,0)</f>
        <v xml:space="preserve">Certificado de Vigencia de persona jurídica sin fines de lucro Folio N° 500449811171, emitido con fecha 18 de mayo de 2022, del Servicio de Registro Civil e Identificación. </v>
      </c>
      <c r="I208" s="6" t="str">
        <f>VLOOKUP(C208,'AUD NOV'!B:T,5,0)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08" s="6" t="str">
        <f>VLOOKUP(C208,'AUD NOV'!B:T,6,0)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08" s="6" t="str">
        <f>VLOOKUP(C208,'AUD NOV'!B:T,7,0)</f>
        <v xml:space="preserve"> 3 años.</v>
      </c>
      <c r="L208" s="6" t="str">
        <f>VLOOKUP(C208,'AUD NOV'!B:T,8,0)</f>
        <v xml:space="preserve">16-12-2020 hasta el 16-12-2023.
</v>
      </c>
      <c r="M208" s="6" t="str">
        <f>VLOOKUP(C208,'AUD NOV'!B:T,9,0)</f>
        <v>Presidente: José Pedro Silva Prado
Director Ejecutivo: Edmundo Crespo Pisano
Gerente/Director Administración y Finanzas: Julio Gutiérrez Campos,</v>
      </c>
      <c r="N208" s="6" t="str">
        <f>VLOOKUP(C208,'AUD NOV'!B:T,10,0)</f>
        <v xml:space="preserve">Paseo Pdte. Errázuriz Echaurren N° 2631, 5° piso, comuna de Providencia, Santiago, Región Metropolitana.
</v>
      </c>
      <c r="O208" s="6" t="str">
        <f>VLOOKUP(C208,'AUD NOV'!B:T,11,0)</f>
        <v>XIII</v>
      </c>
      <c r="P208" s="6" t="str">
        <f>VLOOKUP(C208,'AUD NOV'!B:T,12,0)</f>
        <v>Providencia</v>
      </c>
      <c r="Q208" s="6" t="str">
        <f>VLOOKUP(C208,'AUD NOV'!B:T,13,0)</f>
        <v>228737900 - 228737980</v>
      </c>
      <c r="R208" s="6" t="str">
        <f>VLOOKUP(C208,'AUD NOV'!B:T,14,0)</f>
        <v xml:space="preserve">ccardenas@ciudaddelnino.cl
nneira@ciudaddelnino.cl 
</v>
      </c>
      <c r="S208" s="6">
        <f>VLOOKUP(C208,'AUD NOV'!B:T,15,0)</f>
        <v>0</v>
      </c>
      <c r="T208" s="6" t="str">
        <f>VLOOKUP(C208,'AUD NOV'!B:T,16,0)</f>
        <v>93401: Instituciones de Asistencia Social</v>
      </c>
      <c r="U208" s="6" t="str">
        <f>VLOOKUP(C208,'AUD NOV'!B:T,17,0)</f>
        <v xml:space="preserve">Se acompaña certificado de antecedentes financieros, correspondientes al año 2021 aprobador por el Subdepartamento de Supervisión Financiera Nacional.  </v>
      </c>
      <c r="V208" s="7">
        <f>VLOOKUP(C208,'AUD NOV'!B:T,18,0)</f>
        <v>37970</v>
      </c>
      <c r="W208" s="8">
        <f>VLOOKUP(C208,'AUD NOV'!B:T,19,0)</f>
        <v>1800</v>
      </c>
      <c r="X208" s="9"/>
      <c r="Y208" s="9">
        <v>2595479</v>
      </c>
      <c r="Z208" s="7">
        <v>44895</v>
      </c>
      <c r="AA208" s="6" t="s">
        <v>6271</v>
      </c>
      <c r="AB208" s="6" t="s">
        <v>6272</v>
      </c>
      <c r="AC208" s="6" t="s">
        <v>6295</v>
      </c>
    </row>
    <row r="209" spans="2:29" x14ac:dyDescent="0.2">
      <c r="B209" s="6" t="s">
        <v>6605</v>
      </c>
      <c r="C209" s="6">
        <v>700376001</v>
      </c>
      <c r="D209" s="6">
        <v>1100575</v>
      </c>
      <c r="E209" s="6">
        <v>10</v>
      </c>
      <c r="F209" s="6" t="str">
        <f>VLOOKUP(C209,'AUD NOV'!B:T,2,0)</f>
        <v>Fundación de Derecho Privado</v>
      </c>
      <c r="G209" s="6" t="str">
        <f>VLOOKUP(C209,'AUD NOV'!B:T,3,0)</f>
        <v>Otorgada por Decreto Supremo N° 629, de fecha 14 de febrero de 1938, del Ministerio de Justicia.</v>
      </c>
      <c r="H209" s="6" t="str">
        <f>VLOOKUP(C209,'AUD NOV'!B:T,4,0)</f>
        <v xml:space="preserve">Certificado de Vigencia de persona jurídica sin fines de lucro Folio N° 500449811171, emitido con fecha 18 de mayo de 2022, del Servicio de Registro Civil e Identificación. </v>
      </c>
      <c r="I209" s="6" t="str">
        <f>VLOOKUP(C209,'AUD NOV'!B:T,5,0)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09" s="6" t="str">
        <f>VLOOKUP(C209,'AUD NOV'!B:T,6,0)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09" s="6" t="str">
        <f>VLOOKUP(C209,'AUD NOV'!B:T,7,0)</f>
        <v xml:space="preserve"> 3 años.</v>
      </c>
      <c r="L209" s="6" t="str">
        <f>VLOOKUP(C209,'AUD NOV'!B:T,8,0)</f>
        <v xml:space="preserve">16-12-2020 hasta el 16-12-2023.
</v>
      </c>
      <c r="M209" s="6" t="str">
        <f>VLOOKUP(C209,'AUD NOV'!B:T,9,0)</f>
        <v>Presidente: José Pedro Silva Prado
Director Ejecutivo: Edmundo Crespo Pisano
Gerente/Director Administración y Finanzas: Julio Gutiérrez Campos,</v>
      </c>
      <c r="N209" s="6" t="str">
        <f>VLOOKUP(C209,'AUD NOV'!B:T,10,0)</f>
        <v xml:space="preserve">Paseo Pdte. Errázuriz Echaurren N° 2631, 5° piso, comuna de Providencia, Santiago, Región Metropolitana.
</v>
      </c>
      <c r="O209" s="6" t="str">
        <f>VLOOKUP(C209,'AUD NOV'!B:T,11,0)</f>
        <v>XIII</v>
      </c>
      <c r="P209" s="6" t="str">
        <f>VLOOKUP(C209,'AUD NOV'!B:T,12,0)</f>
        <v>Providencia</v>
      </c>
      <c r="Q209" s="6" t="str">
        <f>VLOOKUP(C209,'AUD NOV'!B:T,13,0)</f>
        <v>228737900 - 228737980</v>
      </c>
      <c r="R209" s="6" t="str">
        <f>VLOOKUP(C209,'AUD NOV'!B:T,14,0)</f>
        <v xml:space="preserve">ccardenas@ciudaddelnino.cl
nneira@ciudaddelnino.cl 
</v>
      </c>
      <c r="S209" s="6">
        <f>VLOOKUP(C209,'AUD NOV'!B:T,15,0)</f>
        <v>0</v>
      </c>
      <c r="T209" s="6" t="str">
        <f>VLOOKUP(C209,'AUD NOV'!B:T,16,0)</f>
        <v>93401: Instituciones de Asistencia Social</v>
      </c>
      <c r="U209" s="6" t="str">
        <f>VLOOKUP(C209,'AUD NOV'!B:T,17,0)</f>
        <v xml:space="preserve">Se acompaña certificado de antecedentes financieros, correspondientes al año 2021 aprobador por el Subdepartamento de Supervisión Financiera Nacional.  </v>
      </c>
      <c r="V209" s="7">
        <f>VLOOKUP(C209,'AUD NOV'!B:T,18,0)</f>
        <v>37970</v>
      </c>
      <c r="W209" s="8">
        <f>VLOOKUP(C209,'AUD NOV'!B:T,19,0)</f>
        <v>1800</v>
      </c>
      <c r="X209" s="9"/>
      <c r="Y209" s="9">
        <v>2432435</v>
      </c>
      <c r="Z209" s="7">
        <v>44895</v>
      </c>
      <c r="AA209" s="6" t="s">
        <v>6271</v>
      </c>
      <c r="AB209" s="6" t="s">
        <v>6272</v>
      </c>
      <c r="AC209" s="6" t="s">
        <v>6286</v>
      </c>
    </row>
    <row r="210" spans="2:29" x14ac:dyDescent="0.2">
      <c r="B210" s="6" t="s">
        <v>6605</v>
      </c>
      <c r="C210" s="6">
        <v>700376001</v>
      </c>
      <c r="D210" s="6">
        <v>1100700</v>
      </c>
      <c r="E210" s="6">
        <v>10</v>
      </c>
      <c r="F210" s="6" t="str">
        <f>VLOOKUP(C210,'AUD NOV'!B:T,2,0)</f>
        <v>Fundación de Derecho Privado</v>
      </c>
      <c r="G210" s="6" t="str">
        <f>VLOOKUP(C210,'AUD NOV'!B:T,3,0)</f>
        <v>Otorgada por Decreto Supremo N° 629, de fecha 14 de febrero de 1938, del Ministerio de Justicia.</v>
      </c>
      <c r="H210" s="6" t="str">
        <f>VLOOKUP(C210,'AUD NOV'!B:T,4,0)</f>
        <v xml:space="preserve">Certificado de Vigencia de persona jurídica sin fines de lucro Folio N° 500449811171, emitido con fecha 18 de mayo de 2022, del Servicio de Registro Civil e Identificación. </v>
      </c>
      <c r="I210" s="6" t="str">
        <f>VLOOKUP(C210,'AUD NOV'!B:T,5,0)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10" s="6" t="str">
        <f>VLOOKUP(C210,'AUD NOV'!B:T,6,0)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10" s="6" t="str">
        <f>VLOOKUP(C210,'AUD NOV'!B:T,7,0)</f>
        <v xml:space="preserve"> 3 años.</v>
      </c>
      <c r="L210" s="6" t="str">
        <f>VLOOKUP(C210,'AUD NOV'!B:T,8,0)</f>
        <v xml:space="preserve">16-12-2020 hasta el 16-12-2023.
</v>
      </c>
      <c r="M210" s="6" t="str">
        <f>VLOOKUP(C210,'AUD NOV'!B:T,9,0)</f>
        <v>Presidente: José Pedro Silva Prado
Director Ejecutivo: Edmundo Crespo Pisano
Gerente/Director Administración y Finanzas: Julio Gutiérrez Campos,</v>
      </c>
      <c r="N210" s="6" t="str">
        <f>VLOOKUP(C210,'AUD NOV'!B:T,10,0)</f>
        <v xml:space="preserve">Paseo Pdte. Errázuriz Echaurren N° 2631, 5° piso, comuna de Providencia, Santiago, Región Metropolitana.
</v>
      </c>
      <c r="O210" s="6" t="str">
        <f>VLOOKUP(C210,'AUD NOV'!B:T,11,0)</f>
        <v>XIII</v>
      </c>
      <c r="P210" s="6" t="str">
        <f>VLOOKUP(C210,'AUD NOV'!B:T,12,0)</f>
        <v>Providencia</v>
      </c>
      <c r="Q210" s="6" t="str">
        <f>VLOOKUP(C210,'AUD NOV'!B:T,13,0)</f>
        <v>228737900 - 228737980</v>
      </c>
      <c r="R210" s="6" t="str">
        <f>VLOOKUP(C210,'AUD NOV'!B:T,14,0)</f>
        <v xml:space="preserve">ccardenas@ciudaddelnino.cl
nneira@ciudaddelnino.cl 
</v>
      </c>
      <c r="S210" s="6">
        <f>VLOOKUP(C210,'AUD NOV'!B:T,15,0)</f>
        <v>0</v>
      </c>
      <c r="T210" s="6" t="str">
        <f>VLOOKUP(C210,'AUD NOV'!B:T,16,0)</f>
        <v>93401: Instituciones de Asistencia Social</v>
      </c>
      <c r="U210" s="6" t="str">
        <f>VLOOKUP(C210,'AUD NOV'!B:T,17,0)</f>
        <v xml:space="preserve">Se acompaña certificado de antecedentes financieros, correspondientes al año 2021 aprobador por el Subdepartamento de Supervisión Financiera Nacional.  </v>
      </c>
      <c r="V210" s="7">
        <f>VLOOKUP(C210,'AUD NOV'!B:T,18,0)</f>
        <v>37970</v>
      </c>
      <c r="W210" s="8">
        <f>VLOOKUP(C210,'AUD NOV'!B:T,19,0)</f>
        <v>1800</v>
      </c>
      <c r="X210" s="9"/>
      <c r="Y210" s="9">
        <v>102048982</v>
      </c>
      <c r="Z210" s="7">
        <v>44895</v>
      </c>
      <c r="AA210" s="6" t="s">
        <v>6271</v>
      </c>
      <c r="AB210" s="6" t="s">
        <v>6272</v>
      </c>
      <c r="AC210" s="6" t="s">
        <v>6273</v>
      </c>
    </row>
    <row r="211" spans="2:29" x14ac:dyDescent="0.2">
      <c r="B211" s="6" t="s">
        <v>6605</v>
      </c>
      <c r="C211" s="6">
        <v>700376001</v>
      </c>
      <c r="D211" s="6">
        <v>1100755</v>
      </c>
      <c r="E211" s="6">
        <v>10</v>
      </c>
      <c r="F211" s="6" t="str">
        <f>VLOOKUP(C211,'AUD NOV'!B:T,2,0)</f>
        <v>Fundación de Derecho Privado</v>
      </c>
      <c r="G211" s="6" t="str">
        <f>VLOOKUP(C211,'AUD NOV'!B:T,3,0)</f>
        <v>Otorgada por Decreto Supremo N° 629, de fecha 14 de febrero de 1938, del Ministerio de Justicia.</v>
      </c>
      <c r="H211" s="6" t="str">
        <f>VLOOKUP(C211,'AUD NOV'!B:T,4,0)</f>
        <v xml:space="preserve">Certificado de Vigencia de persona jurídica sin fines de lucro Folio N° 500449811171, emitido con fecha 18 de mayo de 2022, del Servicio de Registro Civil e Identificación. </v>
      </c>
      <c r="I211" s="6" t="str">
        <f>VLOOKUP(C211,'AUD NOV'!B:T,5,0)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11" s="6" t="str">
        <f>VLOOKUP(C211,'AUD NOV'!B:T,6,0)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11" s="6" t="str">
        <f>VLOOKUP(C211,'AUD NOV'!B:T,7,0)</f>
        <v xml:space="preserve"> 3 años.</v>
      </c>
      <c r="L211" s="6" t="str">
        <f>VLOOKUP(C211,'AUD NOV'!B:T,8,0)</f>
        <v xml:space="preserve">16-12-2020 hasta el 16-12-2023.
</v>
      </c>
      <c r="M211" s="6" t="str">
        <f>VLOOKUP(C211,'AUD NOV'!B:T,9,0)</f>
        <v>Presidente: José Pedro Silva Prado
Director Ejecutivo: Edmundo Crespo Pisano
Gerente/Director Administración y Finanzas: Julio Gutiérrez Campos,</v>
      </c>
      <c r="N211" s="6" t="str">
        <f>VLOOKUP(C211,'AUD NOV'!B:T,10,0)</f>
        <v xml:space="preserve">Paseo Pdte. Errázuriz Echaurren N° 2631, 5° piso, comuna de Providencia, Santiago, Región Metropolitana.
</v>
      </c>
      <c r="O211" s="6" t="str">
        <f>VLOOKUP(C211,'AUD NOV'!B:T,11,0)</f>
        <v>XIII</v>
      </c>
      <c r="P211" s="6" t="str">
        <f>VLOOKUP(C211,'AUD NOV'!B:T,12,0)</f>
        <v>Providencia</v>
      </c>
      <c r="Q211" s="6" t="str">
        <f>VLOOKUP(C211,'AUD NOV'!B:T,13,0)</f>
        <v>228737900 - 228737980</v>
      </c>
      <c r="R211" s="6" t="str">
        <f>VLOOKUP(C211,'AUD NOV'!B:T,14,0)</f>
        <v xml:space="preserve">ccardenas@ciudaddelnino.cl
nneira@ciudaddelnino.cl 
</v>
      </c>
      <c r="S211" s="6">
        <f>VLOOKUP(C211,'AUD NOV'!B:T,15,0)</f>
        <v>0</v>
      </c>
      <c r="T211" s="6" t="str">
        <f>VLOOKUP(C211,'AUD NOV'!B:T,16,0)</f>
        <v>93401: Instituciones de Asistencia Social</v>
      </c>
      <c r="U211" s="6" t="str">
        <f>VLOOKUP(C211,'AUD NOV'!B:T,17,0)</f>
        <v xml:space="preserve">Se acompaña certificado de antecedentes financieros, correspondientes al año 2021 aprobador por el Subdepartamento de Supervisión Financiera Nacional.  </v>
      </c>
      <c r="V211" s="7">
        <f>VLOOKUP(C211,'AUD NOV'!B:T,18,0)</f>
        <v>37970</v>
      </c>
      <c r="W211" s="8">
        <f>VLOOKUP(C211,'AUD NOV'!B:T,19,0)</f>
        <v>1800</v>
      </c>
      <c r="X211" s="9">
        <v>5903159</v>
      </c>
      <c r="Y211" s="9">
        <v>120162966</v>
      </c>
      <c r="Z211" s="7">
        <v>44895</v>
      </c>
      <c r="AA211" s="6" t="s">
        <v>6271</v>
      </c>
      <c r="AB211" s="6" t="s">
        <v>6272</v>
      </c>
      <c r="AC211" s="6" t="s">
        <v>6295</v>
      </c>
    </row>
    <row r="212" spans="2:29" x14ac:dyDescent="0.2">
      <c r="B212" s="6" t="s">
        <v>6605</v>
      </c>
      <c r="C212" s="6">
        <v>700376001</v>
      </c>
      <c r="D212" s="6">
        <v>1132565</v>
      </c>
      <c r="E212" s="6">
        <v>13</v>
      </c>
      <c r="F212" s="6" t="str">
        <f>VLOOKUP(C212,'AUD NOV'!B:T,2,0)</f>
        <v>Fundación de Derecho Privado</v>
      </c>
      <c r="G212" s="6" t="str">
        <f>VLOOKUP(C212,'AUD NOV'!B:T,3,0)</f>
        <v>Otorgada por Decreto Supremo N° 629, de fecha 14 de febrero de 1938, del Ministerio de Justicia.</v>
      </c>
      <c r="H212" s="6" t="str">
        <f>VLOOKUP(C212,'AUD NOV'!B:T,4,0)</f>
        <v xml:space="preserve">Certificado de Vigencia de persona jurídica sin fines de lucro Folio N° 500449811171, emitido con fecha 18 de mayo de 2022, del Servicio de Registro Civil e Identificación. </v>
      </c>
      <c r="I212" s="6" t="str">
        <f>VLOOKUP(C212,'AUD NOV'!B:T,5,0)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12" s="6" t="str">
        <f>VLOOKUP(C212,'AUD NOV'!B:T,6,0)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12" s="6" t="str">
        <f>VLOOKUP(C212,'AUD NOV'!B:T,7,0)</f>
        <v xml:space="preserve"> 3 años.</v>
      </c>
      <c r="L212" s="6" t="str">
        <f>VLOOKUP(C212,'AUD NOV'!B:T,8,0)</f>
        <v xml:space="preserve">16-12-2020 hasta el 16-12-2023.
</v>
      </c>
      <c r="M212" s="6" t="str">
        <f>VLOOKUP(C212,'AUD NOV'!B:T,9,0)</f>
        <v>Presidente: José Pedro Silva Prado
Director Ejecutivo: Edmundo Crespo Pisano
Gerente/Director Administración y Finanzas: Julio Gutiérrez Campos,</v>
      </c>
      <c r="N212" s="6" t="str">
        <f>VLOOKUP(C212,'AUD NOV'!B:T,10,0)</f>
        <v xml:space="preserve">Paseo Pdte. Errázuriz Echaurren N° 2631, 5° piso, comuna de Providencia, Santiago, Región Metropolitana.
</v>
      </c>
      <c r="O212" s="6" t="str">
        <f>VLOOKUP(C212,'AUD NOV'!B:T,11,0)</f>
        <v>XIII</v>
      </c>
      <c r="P212" s="6" t="str">
        <f>VLOOKUP(C212,'AUD NOV'!B:T,12,0)</f>
        <v>Providencia</v>
      </c>
      <c r="Q212" s="6" t="str">
        <f>VLOOKUP(C212,'AUD NOV'!B:T,13,0)</f>
        <v>228737900 - 228737980</v>
      </c>
      <c r="R212" s="6" t="str">
        <f>VLOOKUP(C212,'AUD NOV'!B:T,14,0)</f>
        <v xml:space="preserve">ccardenas@ciudaddelnino.cl
nneira@ciudaddelnino.cl 
</v>
      </c>
      <c r="S212" s="6">
        <f>VLOOKUP(C212,'AUD NOV'!B:T,15,0)</f>
        <v>0</v>
      </c>
      <c r="T212" s="6" t="str">
        <f>VLOOKUP(C212,'AUD NOV'!B:T,16,0)</f>
        <v>93401: Instituciones de Asistencia Social</v>
      </c>
      <c r="U212" s="6" t="str">
        <f>VLOOKUP(C212,'AUD NOV'!B:T,17,0)</f>
        <v xml:space="preserve">Se acompaña certificado de antecedentes financieros, correspondientes al año 2021 aprobador por el Subdepartamento de Supervisión Financiera Nacional.  </v>
      </c>
      <c r="V212" s="7">
        <f>VLOOKUP(C212,'AUD NOV'!B:T,18,0)</f>
        <v>37970</v>
      </c>
      <c r="W212" s="8">
        <f>VLOOKUP(C212,'AUD NOV'!B:T,19,0)</f>
        <v>1800</v>
      </c>
      <c r="X212" s="9">
        <v>9249240</v>
      </c>
      <c r="Y212" s="9">
        <v>86297494</v>
      </c>
      <c r="Z212" s="7">
        <v>44895</v>
      </c>
      <c r="AA212" s="6" t="s">
        <v>6271</v>
      </c>
      <c r="AB212" s="6" t="s">
        <v>6272</v>
      </c>
      <c r="AC212" s="6" t="s">
        <v>5511</v>
      </c>
    </row>
    <row r="213" spans="2:29" x14ac:dyDescent="0.2">
      <c r="B213" s="6" t="s">
        <v>6605</v>
      </c>
      <c r="C213" s="6">
        <v>700376001</v>
      </c>
      <c r="D213" s="6">
        <v>1132566</v>
      </c>
      <c r="E213" s="6">
        <v>13</v>
      </c>
      <c r="F213" s="6" t="str">
        <f>VLOOKUP(C213,'AUD NOV'!B:T,2,0)</f>
        <v>Fundación de Derecho Privado</v>
      </c>
      <c r="G213" s="6" t="str">
        <f>VLOOKUP(C213,'AUD NOV'!B:T,3,0)</f>
        <v>Otorgada por Decreto Supremo N° 629, de fecha 14 de febrero de 1938, del Ministerio de Justicia.</v>
      </c>
      <c r="H213" s="6" t="str">
        <f>VLOOKUP(C213,'AUD NOV'!B:T,4,0)</f>
        <v xml:space="preserve">Certificado de Vigencia de persona jurídica sin fines de lucro Folio N° 500449811171, emitido con fecha 18 de mayo de 2022, del Servicio de Registro Civil e Identificación. </v>
      </c>
      <c r="I213" s="6" t="str">
        <f>VLOOKUP(C213,'AUD NOV'!B:T,5,0)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13" s="6" t="str">
        <f>VLOOKUP(C213,'AUD NOV'!B:T,6,0)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13" s="6" t="str">
        <f>VLOOKUP(C213,'AUD NOV'!B:T,7,0)</f>
        <v xml:space="preserve"> 3 años.</v>
      </c>
      <c r="L213" s="6" t="str">
        <f>VLOOKUP(C213,'AUD NOV'!B:T,8,0)</f>
        <v xml:space="preserve">16-12-2020 hasta el 16-12-2023.
</v>
      </c>
      <c r="M213" s="6" t="str">
        <f>VLOOKUP(C213,'AUD NOV'!B:T,9,0)</f>
        <v>Presidente: José Pedro Silva Prado
Director Ejecutivo: Edmundo Crespo Pisano
Gerente/Director Administración y Finanzas: Julio Gutiérrez Campos,</v>
      </c>
      <c r="N213" s="6" t="str">
        <f>VLOOKUP(C213,'AUD NOV'!B:T,10,0)</f>
        <v xml:space="preserve">Paseo Pdte. Errázuriz Echaurren N° 2631, 5° piso, comuna de Providencia, Santiago, Región Metropolitana.
</v>
      </c>
      <c r="O213" s="6" t="str">
        <f>VLOOKUP(C213,'AUD NOV'!B:T,11,0)</f>
        <v>XIII</v>
      </c>
      <c r="P213" s="6" t="str">
        <f>VLOOKUP(C213,'AUD NOV'!B:T,12,0)</f>
        <v>Providencia</v>
      </c>
      <c r="Q213" s="6" t="str">
        <f>VLOOKUP(C213,'AUD NOV'!B:T,13,0)</f>
        <v>228737900 - 228737980</v>
      </c>
      <c r="R213" s="6" t="str">
        <f>VLOOKUP(C213,'AUD NOV'!B:T,14,0)</f>
        <v xml:space="preserve">ccardenas@ciudaddelnino.cl
nneira@ciudaddelnino.cl 
</v>
      </c>
      <c r="S213" s="6">
        <f>VLOOKUP(C213,'AUD NOV'!B:T,15,0)</f>
        <v>0</v>
      </c>
      <c r="T213" s="6" t="str">
        <f>VLOOKUP(C213,'AUD NOV'!B:T,16,0)</f>
        <v>93401: Instituciones de Asistencia Social</v>
      </c>
      <c r="U213" s="6" t="str">
        <f>VLOOKUP(C213,'AUD NOV'!B:T,17,0)</f>
        <v xml:space="preserve">Se acompaña certificado de antecedentes financieros, correspondientes al año 2021 aprobador por el Subdepartamento de Supervisión Financiera Nacional.  </v>
      </c>
      <c r="V213" s="7">
        <f>VLOOKUP(C213,'AUD NOV'!B:T,18,0)</f>
        <v>37970</v>
      </c>
      <c r="W213" s="8">
        <f>VLOOKUP(C213,'AUD NOV'!B:T,19,0)</f>
        <v>1800</v>
      </c>
      <c r="X213" s="9">
        <v>6277471</v>
      </c>
      <c r="Y213" s="9">
        <v>73272702</v>
      </c>
      <c r="Z213" s="7">
        <v>44895</v>
      </c>
      <c r="AA213" s="6" t="s">
        <v>6271</v>
      </c>
      <c r="AB213" s="6" t="s">
        <v>6272</v>
      </c>
      <c r="AC213" s="6" t="s">
        <v>5511</v>
      </c>
    </row>
    <row r="214" spans="2:29" x14ac:dyDescent="0.2">
      <c r="B214" s="6" t="s">
        <v>6605</v>
      </c>
      <c r="C214" s="6">
        <v>700376001</v>
      </c>
      <c r="D214" s="6">
        <v>1140139</v>
      </c>
      <c r="E214" s="6">
        <v>14</v>
      </c>
      <c r="F214" s="6" t="str">
        <f>VLOOKUP(C214,'AUD NOV'!B:T,2,0)</f>
        <v>Fundación de Derecho Privado</v>
      </c>
      <c r="G214" s="6" t="str">
        <f>VLOOKUP(C214,'AUD NOV'!B:T,3,0)</f>
        <v>Otorgada por Decreto Supremo N° 629, de fecha 14 de febrero de 1938, del Ministerio de Justicia.</v>
      </c>
      <c r="H214" s="6" t="str">
        <f>VLOOKUP(C214,'AUD NOV'!B:T,4,0)</f>
        <v xml:space="preserve">Certificado de Vigencia de persona jurídica sin fines de lucro Folio N° 500449811171, emitido con fecha 18 de mayo de 2022, del Servicio de Registro Civil e Identificación. </v>
      </c>
      <c r="I214" s="6" t="str">
        <f>VLOOKUP(C214,'AUD NOV'!B:T,5,0)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14" s="6" t="str">
        <f>VLOOKUP(C214,'AUD NOV'!B:T,6,0)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14" s="6" t="str">
        <f>VLOOKUP(C214,'AUD NOV'!B:T,7,0)</f>
        <v xml:space="preserve"> 3 años.</v>
      </c>
      <c r="L214" s="6" t="str">
        <f>VLOOKUP(C214,'AUD NOV'!B:T,8,0)</f>
        <v xml:space="preserve">16-12-2020 hasta el 16-12-2023.
</v>
      </c>
      <c r="M214" s="6" t="str">
        <f>VLOOKUP(C214,'AUD NOV'!B:T,9,0)</f>
        <v>Presidente: José Pedro Silva Prado
Director Ejecutivo: Edmundo Crespo Pisano
Gerente/Director Administración y Finanzas: Julio Gutiérrez Campos,</v>
      </c>
      <c r="N214" s="6" t="str">
        <f>VLOOKUP(C214,'AUD NOV'!B:T,10,0)</f>
        <v xml:space="preserve">Paseo Pdte. Errázuriz Echaurren N° 2631, 5° piso, comuna de Providencia, Santiago, Región Metropolitana.
</v>
      </c>
      <c r="O214" s="6" t="str">
        <f>VLOOKUP(C214,'AUD NOV'!B:T,11,0)</f>
        <v>XIII</v>
      </c>
      <c r="P214" s="6" t="str">
        <f>VLOOKUP(C214,'AUD NOV'!B:T,12,0)</f>
        <v>Providencia</v>
      </c>
      <c r="Q214" s="6" t="str">
        <f>VLOOKUP(C214,'AUD NOV'!B:T,13,0)</f>
        <v>228737900 - 228737980</v>
      </c>
      <c r="R214" s="6" t="str">
        <f>VLOOKUP(C214,'AUD NOV'!B:T,14,0)</f>
        <v xml:space="preserve">ccardenas@ciudaddelnino.cl
nneira@ciudaddelnino.cl 
</v>
      </c>
      <c r="S214" s="6">
        <f>VLOOKUP(C214,'AUD NOV'!B:T,15,0)</f>
        <v>0</v>
      </c>
      <c r="T214" s="6" t="str">
        <f>VLOOKUP(C214,'AUD NOV'!B:T,16,0)</f>
        <v>93401: Instituciones de Asistencia Social</v>
      </c>
      <c r="U214" s="6" t="str">
        <f>VLOOKUP(C214,'AUD NOV'!B:T,17,0)</f>
        <v xml:space="preserve">Se acompaña certificado de antecedentes financieros, correspondientes al año 2021 aprobador por el Subdepartamento de Supervisión Financiera Nacional.  </v>
      </c>
      <c r="V214" s="7">
        <f>VLOOKUP(C214,'AUD NOV'!B:T,18,0)</f>
        <v>37970</v>
      </c>
      <c r="W214" s="8">
        <f>VLOOKUP(C214,'AUD NOV'!B:T,19,0)</f>
        <v>1800</v>
      </c>
      <c r="X214" s="9">
        <v>1297740</v>
      </c>
      <c r="Y214" s="9">
        <v>13213350</v>
      </c>
      <c r="Z214" s="7">
        <v>44895</v>
      </c>
      <c r="AA214" s="6" t="s">
        <v>6271</v>
      </c>
      <c r="AB214" s="6" t="s">
        <v>6272</v>
      </c>
      <c r="AC214" s="6" t="s">
        <v>6301</v>
      </c>
    </row>
    <row r="215" spans="2:29" x14ac:dyDescent="0.2">
      <c r="B215" s="6" t="s">
        <v>6605</v>
      </c>
      <c r="C215" s="6">
        <v>700376001</v>
      </c>
      <c r="D215" s="6">
        <v>1140140</v>
      </c>
      <c r="E215" s="6">
        <v>14</v>
      </c>
      <c r="F215" s="6" t="str">
        <f>VLOOKUP(C215,'AUD NOV'!B:T,2,0)</f>
        <v>Fundación de Derecho Privado</v>
      </c>
      <c r="G215" s="6" t="str">
        <f>VLOOKUP(C215,'AUD NOV'!B:T,3,0)</f>
        <v>Otorgada por Decreto Supremo N° 629, de fecha 14 de febrero de 1938, del Ministerio de Justicia.</v>
      </c>
      <c r="H215" s="6" t="str">
        <f>VLOOKUP(C215,'AUD NOV'!B:T,4,0)</f>
        <v xml:space="preserve">Certificado de Vigencia de persona jurídica sin fines de lucro Folio N° 500449811171, emitido con fecha 18 de mayo de 2022, del Servicio de Registro Civil e Identificación. </v>
      </c>
      <c r="I215" s="6" t="str">
        <f>VLOOKUP(C215,'AUD NOV'!B:T,5,0)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15" s="6" t="str">
        <f>VLOOKUP(C215,'AUD NOV'!B:T,6,0)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15" s="6" t="str">
        <f>VLOOKUP(C215,'AUD NOV'!B:T,7,0)</f>
        <v xml:space="preserve"> 3 años.</v>
      </c>
      <c r="L215" s="6" t="str">
        <f>VLOOKUP(C215,'AUD NOV'!B:T,8,0)</f>
        <v xml:space="preserve">16-12-2020 hasta el 16-12-2023.
</v>
      </c>
      <c r="M215" s="6" t="str">
        <f>VLOOKUP(C215,'AUD NOV'!B:T,9,0)</f>
        <v>Presidente: José Pedro Silva Prado
Director Ejecutivo: Edmundo Crespo Pisano
Gerente/Director Administración y Finanzas: Julio Gutiérrez Campos,</v>
      </c>
      <c r="N215" s="6" t="str">
        <f>VLOOKUP(C215,'AUD NOV'!B:T,10,0)</f>
        <v xml:space="preserve">Paseo Pdte. Errázuriz Echaurren N° 2631, 5° piso, comuna de Providencia, Santiago, Región Metropolitana.
</v>
      </c>
      <c r="O215" s="6" t="str">
        <f>VLOOKUP(C215,'AUD NOV'!B:T,11,0)</f>
        <v>XIII</v>
      </c>
      <c r="P215" s="6" t="str">
        <f>VLOOKUP(C215,'AUD NOV'!B:T,12,0)</f>
        <v>Providencia</v>
      </c>
      <c r="Q215" s="6" t="str">
        <f>VLOOKUP(C215,'AUD NOV'!B:T,13,0)</f>
        <v>228737900 - 228737980</v>
      </c>
      <c r="R215" s="6" t="str">
        <f>VLOOKUP(C215,'AUD NOV'!B:T,14,0)</f>
        <v xml:space="preserve">ccardenas@ciudaddelnino.cl
nneira@ciudaddelnino.cl 
</v>
      </c>
      <c r="S215" s="6">
        <f>VLOOKUP(C215,'AUD NOV'!B:T,15,0)</f>
        <v>0</v>
      </c>
      <c r="T215" s="6" t="str">
        <f>VLOOKUP(C215,'AUD NOV'!B:T,16,0)</f>
        <v>93401: Instituciones de Asistencia Social</v>
      </c>
      <c r="U215" s="6" t="str">
        <f>VLOOKUP(C215,'AUD NOV'!B:T,17,0)</f>
        <v xml:space="preserve">Se acompaña certificado de antecedentes financieros, correspondientes al año 2021 aprobador por el Subdepartamento de Supervisión Financiera Nacional.  </v>
      </c>
      <c r="V215" s="7">
        <f>VLOOKUP(C215,'AUD NOV'!B:T,18,0)</f>
        <v>37970</v>
      </c>
      <c r="W215" s="8">
        <f>VLOOKUP(C215,'AUD NOV'!B:T,19,0)</f>
        <v>1800</v>
      </c>
      <c r="X215" s="9">
        <v>1348090</v>
      </c>
      <c r="Y215" s="9">
        <v>14379627</v>
      </c>
      <c r="Z215" s="7">
        <v>44895</v>
      </c>
      <c r="AA215" s="6" t="s">
        <v>6271</v>
      </c>
      <c r="AB215" s="6" t="s">
        <v>6272</v>
      </c>
      <c r="AC215" s="6" t="s">
        <v>6301</v>
      </c>
    </row>
    <row r="216" spans="2:29" x14ac:dyDescent="0.2">
      <c r="B216" s="6" t="s">
        <v>6605</v>
      </c>
      <c r="C216" s="6">
        <v>700376001</v>
      </c>
      <c r="D216" s="6">
        <v>1140194</v>
      </c>
      <c r="E216" s="6">
        <v>14</v>
      </c>
      <c r="F216" s="6" t="str">
        <f>VLOOKUP(C216,'AUD NOV'!B:T,2,0)</f>
        <v>Fundación de Derecho Privado</v>
      </c>
      <c r="G216" s="6" t="str">
        <f>VLOOKUP(C216,'AUD NOV'!B:T,3,0)</f>
        <v>Otorgada por Decreto Supremo N° 629, de fecha 14 de febrero de 1938, del Ministerio de Justicia.</v>
      </c>
      <c r="H216" s="6" t="str">
        <f>VLOOKUP(C216,'AUD NOV'!B:T,4,0)</f>
        <v xml:space="preserve">Certificado de Vigencia de persona jurídica sin fines de lucro Folio N° 500449811171, emitido con fecha 18 de mayo de 2022, del Servicio de Registro Civil e Identificación. </v>
      </c>
      <c r="I216" s="6" t="str">
        <f>VLOOKUP(C216,'AUD NOV'!B:T,5,0)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16" s="6" t="str">
        <f>VLOOKUP(C216,'AUD NOV'!B:T,6,0)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16" s="6" t="str">
        <f>VLOOKUP(C216,'AUD NOV'!B:T,7,0)</f>
        <v xml:space="preserve"> 3 años.</v>
      </c>
      <c r="L216" s="6" t="str">
        <f>VLOOKUP(C216,'AUD NOV'!B:T,8,0)</f>
        <v xml:space="preserve">16-12-2020 hasta el 16-12-2023.
</v>
      </c>
      <c r="M216" s="6" t="str">
        <f>VLOOKUP(C216,'AUD NOV'!B:T,9,0)</f>
        <v>Presidente: José Pedro Silva Prado
Director Ejecutivo: Edmundo Crespo Pisano
Gerente/Director Administración y Finanzas: Julio Gutiérrez Campos,</v>
      </c>
      <c r="N216" s="6" t="str">
        <f>VLOOKUP(C216,'AUD NOV'!B:T,10,0)</f>
        <v xml:space="preserve">Paseo Pdte. Errázuriz Echaurren N° 2631, 5° piso, comuna de Providencia, Santiago, Región Metropolitana.
</v>
      </c>
      <c r="O216" s="6" t="str">
        <f>VLOOKUP(C216,'AUD NOV'!B:T,11,0)</f>
        <v>XIII</v>
      </c>
      <c r="P216" s="6" t="str">
        <f>VLOOKUP(C216,'AUD NOV'!B:T,12,0)</f>
        <v>Providencia</v>
      </c>
      <c r="Q216" s="6" t="str">
        <f>VLOOKUP(C216,'AUD NOV'!B:T,13,0)</f>
        <v>228737900 - 228737980</v>
      </c>
      <c r="R216" s="6" t="str">
        <f>VLOOKUP(C216,'AUD NOV'!B:T,14,0)</f>
        <v xml:space="preserve">ccardenas@ciudaddelnino.cl
nneira@ciudaddelnino.cl 
</v>
      </c>
      <c r="S216" s="6">
        <f>VLOOKUP(C216,'AUD NOV'!B:T,15,0)</f>
        <v>0</v>
      </c>
      <c r="T216" s="6" t="str">
        <f>VLOOKUP(C216,'AUD NOV'!B:T,16,0)</f>
        <v>93401: Instituciones de Asistencia Social</v>
      </c>
      <c r="U216" s="6" t="str">
        <f>VLOOKUP(C216,'AUD NOV'!B:T,17,0)</f>
        <v xml:space="preserve">Se acompaña certificado de antecedentes financieros, correspondientes al año 2021 aprobador por el Subdepartamento de Supervisión Financiera Nacional.  </v>
      </c>
      <c r="V216" s="7">
        <f>VLOOKUP(C216,'AUD NOV'!B:T,18,0)</f>
        <v>37970</v>
      </c>
      <c r="W216" s="8">
        <f>VLOOKUP(C216,'AUD NOV'!B:T,19,0)</f>
        <v>1800</v>
      </c>
      <c r="X216" s="9"/>
      <c r="Y216" s="9">
        <v>99925787</v>
      </c>
      <c r="Z216" s="7">
        <v>44895</v>
      </c>
      <c r="AA216" s="6" t="s">
        <v>6271</v>
      </c>
      <c r="AB216" s="6" t="s">
        <v>6272</v>
      </c>
      <c r="AC216" s="6" t="s">
        <v>6301</v>
      </c>
    </row>
    <row r="217" spans="2:29" x14ac:dyDescent="0.2">
      <c r="B217" s="6" t="s">
        <v>8556</v>
      </c>
      <c r="C217" s="6">
        <v>700376001</v>
      </c>
      <c r="D217" s="6">
        <v>1040505</v>
      </c>
      <c r="E217" s="6">
        <v>4</v>
      </c>
      <c r="F217" s="6" t="str">
        <f>VLOOKUP(C217,'AUD NOV'!B:T,2,0)</f>
        <v>Fundación de Derecho Privado</v>
      </c>
      <c r="G217" s="6" t="str">
        <f>VLOOKUP(C217,'AUD NOV'!B:T,3,0)</f>
        <v>Otorgada por Decreto Supremo N° 629, de fecha 14 de febrero de 1938, del Ministerio de Justicia.</v>
      </c>
      <c r="H217" s="6" t="str">
        <f>VLOOKUP(C217,'AUD NOV'!B:T,4,0)</f>
        <v xml:space="preserve">Certificado de Vigencia de persona jurídica sin fines de lucro Folio N° 500449811171, emitido con fecha 18 de mayo de 2022, del Servicio de Registro Civil e Identificación. </v>
      </c>
      <c r="I217" s="6" t="str">
        <f>VLOOKUP(C217,'AUD NOV'!B:T,5,0)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17" s="6" t="str">
        <f>VLOOKUP(C217,'AUD NOV'!B:T,6,0)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17" s="6" t="str">
        <f>VLOOKUP(C217,'AUD NOV'!B:T,7,0)</f>
        <v xml:space="preserve"> 3 años.</v>
      </c>
      <c r="L217" s="6" t="str">
        <f>VLOOKUP(C217,'AUD NOV'!B:T,8,0)</f>
        <v xml:space="preserve">16-12-2020 hasta el 16-12-2023.
</v>
      </c>
      <c r="M217" s="6" t="str">
        <f>VLOOKUP(C217,'AUD NOV'!B:T,9,0)</f>
        <v>Presidente: José Pedro Silva Prado
Director Ejecutivo: Edmundo Crespo Pisano
Gerente/Director Administración y Finanzas: Julio Gutiérrez Campos,</v>
      </c>
      <c r="N217" s="6" t="str">
        <f>VLOOKUP(C217,'AUD NOV'!B:T,10,0)</f>
        <v xml:space="preserve">Paseo Pdte. Errázuriz Echaurren N° 2631, 5° piso, comuna de Providencia, Santiago, Región Metropolitana.
</v>
      </c>
      <c r="O217" s="6" t="str">
        <f>VLOOKUP(C217,'AUD NOV'!B:T,11,0)</f>
        <v>XIII</v>
      </c>
      <c r="P217" s="6" t="str">
        <f>VLOOKUP(C217,'AUD NOV'!B:T,12,0)</f>
        <v>Providencia</v>
      </c>
      <c r="Q217" s="6" t="str">
        <f>VLOOKUP(C217,'AUD NOV'!B:T,13,0)</f>
        <v>228737900 - 228737980</v>
      </c>
      <c r="R217" s="6" t="str">
        <f>VLOOKUP(C217,'AUD NOV'!B:T,14,0)</f>
        <v xml:space="preserve">ccardenas@ciudaddelnino.cl
nneira@ciudaddelnino.cl 
</v>
      </c>
      <c r="S217" s="6">
        <f>VLOOKUP(C217,'AUD NOV'!B:T,15,0)</f>
        <v>0</v>
      </c>
      <c r="T217" s="6" t="str">
        <f>VLOOKUP(C217,'AUD NOV'!B:T,16,0)</f>
        <v>93401: Instituciones de Asistencia Social</v>
      </c>
      <c r="U217" s="6" t="str">
        <f>VLOOKUP(C217,'AUD NOV'!B:T,17,0)</f>
        <v xml:space="preserve">Se acompaña certificado de antecedentes financieros, correspondientes al año 2021 aprobador por el Subdepartamento de Supervisión Financiera Nacional.  </v>
      </c>
      <c r="V217" s="7">
        <f>VLOOKUP(C217,'AUD NOV'!B:T,18,0)</f>
        <v>37970</v>
      </c>
      <c r="W217" s="8">
        <f>VLOOKUP(C217,'AUD NOV'!B:T,19,0)</f>
        <v>1800</v>
      </c>
      <c r="X217" s="9">
        <v>12452120</v>
      </c>
      <c r="Y217" s="9">
        <v>45637174</v>
      </c>
      <c r="Z217" s="7">
        <v>44895</v>
      </c>
      <c r="AA217" s="6" t="s">
        <v>6271</v>
      </c>
      <c r="AB217" s="6" t="s">
        <v>6272</v>
      </c>
      <c r="AC217" s="6" t="s">
        <v>6291</v>
      </c>
    </row>
    <row r="218" spans="2:29" x14ac:dyDescent="0.2">
      <c r="B218" s="6" t="s">
        <v>8556</v>
      </c>
      <c r="C218" s="6">
        <v>700376001</v>
      </c>
      <c r="D218" s="6">
        <v>1090669</v>
      </c>
      <c r="E218" s="6">
        <v>9</v>
      </c>
      <c r="F218" s="6" t="str">
        <f>VLOOKUP(C218,'AUD NOV'!B:T,2,0)</f>
        <v>Fundación de Derecho Privado</v>
      </c>
      <c r="G218" s="6" t="str">
        <f>VLOOKUP(C218,'AUD NOV'!B:T,3,0)</f>
        <v>Otorgada por Decreto Supremo N° 629, de fecha 14 de febrero de 1938, del Ministerio de Justicia.</v>
      </c>
      <c r="H218" s="6" t="str">
        <f>VLOOKUP(C218,'AUD NOV'!B:T,4,0)</f>
        <v xml:space="preserve">Certificado de Vigencia de persona jurídica sin fines de lucro Folio N° 500449811171, emitido con fecha 18 de mayo de 2022, del Servicio de Registro Civil e Identificación. </v>
      </c>
      <c r="I218" s="6" t="str">
        <f>VLOOKUP(C218,'AUD NOV'!B:T,5,0)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18" s="6" t="str">
        <f>VLOOKUP(C218,'AUD NOV'!B:T,6,0)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18" s="6" t="str">
        <f>VLOOKUP(C218,'AUD NOV'!B:T,7,0)</f>
        <v xml:space="preserve"> 3 años.</v>
      </c>
      <c r="L218" s="6" t="str">
        <f>VLOOKUP(C218,'AUD NOV'!B:T,8,0)</f>
        <v xml:space="preserve">16-12-2020 hasta el 16-12-2023.
</v>
      </c>
      <c r="M218" s="6" t="str">
        <f>VLOOKUP(C218,'AUD NOV'!B:T,9,0)</f>
        <v>Presidente: José Pedro Silva Prado
Director Ejecutivo: Edmundo Crespo Pisano
Gerente/Director Administración y Finanzas: Julio Gutiérrez Campos,</v>
      </c>
      <c r="N218" s="6" t="str">
        <f>VLOOKUP(C218,'AUD NOV'!B:T,10,0)</f>
        <v xml:space="preserve">Paseo Pdte. Errázuriz Echaurren N° 2631, 5° piso, comuna de Providencia, Santiago, Región Metropolitana.
</v>
      </c>
      <c r="O218" s="6" t="str">
        <f>VLOOKUP(C218,'AUD NOV'!B:T,11,0)</f>
        <v>XIII</v>
      </c>
      <c r="P218" s="6" t="str">
        <f>VLOOKUP(C218,'AUD NOV'!B:T,12,0)</f>
        <v>Providencia</v>
      </c>
      <c r="Q218" s="6" t="str">
        <f>VLOOKUP(C218,'AUD NOV'!B:T,13,0)</f>
        <v>228737900 - 228737980</v>
      </c>
      <c r="R218" s="6" t="str">
        <f>VLOOKUP(C218,'AUD NOV'!B:T,14,0)</f>
        <v xml:space="preserve">ccardenas@ciudaddelnino.cl
nneira@ciudaddelnino.cl 
</v>
      </c>
      <c r="S218" s="6">
        <f>VLOOKUP(C218,'AUD NOV'!B:T,15,0)</f>
        <v>0</v>
      </c>
      <c r="T218" s="6" t="str">
        <f>VLOOKUP(C218,'AUD NOV'!B:T,16,0)</f>
        <v>93401: Instituciones de Asistencia Social</v>
      </c>
      <c r="U218" s="6" t="str">
        <f>VLOOKUP(C218,'AUD NOV'!B:T,17,0)</f>
        <v xml:space="preserve">Se acompaña certificado de antecedentes financieros, correspondientes al año 2021 aprobador por el Subdepartamento de Supervisión Financiera Nacional.  </v>
      </c>
      <c r="V218" s="7">
        <f>VLOOKUP(C218,'AUD NOV'!B:T,18,0)</f>
        <v>37970</v>
      </c>
      <c r="W218" s="8">
        <f>VLOOKUP(C218,'AUD NOV'!B:T,19,0)</f>
        <v>1800</v>
      </c>
      <c r="X218" s="9">
        <v>6117915</v>
      </c>
      <c r="Y218" s="9">
        <v>26140183</v>
      </c>
      <c r="Z218" s="7">
        <v>44895</v>
      </c>
      <c r="AA218" s="6" t="s">
        <v>6271</v>
      </c>
      <c r="AB218" s="6" t="s">
        <v>6272</v>
      </c>
      <c r="AC218" s="6" t="s">
        <v>208</v>
      </c>
    </row>
    <row r="219" spans="2:29" x14ac:dyDescent="0.2">
      <c r="B219" s="6" t="s">
        <v>8556</v>
      </c>
      <c r="C219" s="6">
        <v>700376001</v>
      </c>
      <c r="D219" s="6">
        <v>1100767</v>
      </c>
      <c r="E219" s="6">
        <v>10</v>
      </c>
      <c r="F219" s="6" t="str">
        <f>VLOOKUP(C219,'AUD NOV'!B:T,2,0)</f>
        <v>Fundación de Derecho Privado</v>
      </c>
      <c r="G219" s="6" t="str">
        <f>VLOOKUP(C219,'AUD NOV'!B:T,3,0)</f>
        <v>Otorgada por Decreto Supremo N° 629, de fecha 14 de febrero de 1938, del Ministerio de Justicia.</v>
      </c>
      <c r="H219" s="6" t="str">
        <f>VLOOKUP(C219,'AUD NOV'!B:T,4,0)</f>
        <v xml:space="preserve">Certificado de Vigencia de persona jurídica sin fines de lucro Folio N° 500449811171, emitido con fecha 18 de mayo de 2022, del Servicio de Registro Civil e Identificación. </v>
      </c>
      <c r="I219" s="6" t="str">
        <f>VLOOKUP(C219,'AUD NOV'!B:T,5,0)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19" s="6" t="str">
        <f>VLOOKUP(C219,'AUD NOV'!B:T,6,0)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19" s="6" t="str">
        <f>VLOOKUP(C219,'AUD NOV'!B:T,7,0)</f>
        <v xml:space="preserve"> 3 años.</v>
      </c>
      <c r="L219" s="6" t="str">
        <f>VLOOKUP(C219,'AUD NOV'!B:T,8,0)</f>
        <v xml:space="preserve">16-12-2020 hasta el 16-12-2023.
</v>
      </c>
      <c r="M219" s="6" t="str">
        <f>VLOOKUP(C219,'AUD NOV'!B:T,9,0)</f>
        <v>Presidente: José Pedro Silva Prado
Director Ejecutivo: Edmundo Crespo Pisano
Gerente/Director Administración y Finanzas: Julio Gutiérrez Campos,</v>
      </c>
      <c r="N219" s="6" t="str">
        <f>VLOOKUP(C219,'AUD NOV'!B:T,10,0)</f>
        <v xml:space="preserve">Paseo Pdte. Errázuriz Echaurren N° 2631, 5° piso, comuna de Providencia, Santiago, Región Metropolitana.
</v>
      </c>
      <c r="O219" s="6" t="str">
        <f>VLOOKUP(C219,'AUD NOV'!B:T,11,0)</f>
        <v>XIII</v>
      </c>
      <c r="P219" s="6" t="str">
        <f>VLOOKUP(C219,'AUD NOV'!B:T,12,0)</f>
        <v>Providencia</v>
      </c>
      <c r="Q219" s="6" t="str">
        <f>VLOOKUP(C219,'AUD NOV'!B:T,13,0)</f>
        <v>228737900 - 228737980</v>
      </c>
      <c r="R219" s="6" t="str">
        <f>VLOOKUP(C219,'AUD NOV'!B:T,14,0)</f>
        <v xml:space="preserve">ccardenas@ciudaddelnino.cl
nneira@ciudaddelnino.cl 
</v>
      </c>
      <c r="S219" s="6">
        <f>VLOOKUP(C219,'AUD NOV'!B:T,15,0)</f>
        <v>0</v>
      </c>
      <c r="T219" s="6" t="str">
        <f>VLOOKUP(C219,'AUD NOV'!B:T,16,0)</f>
        <v>93401: Instituciones de Asistencia Social</v>
      </c>
      <c r="U219" s="6" t="str">
        <f>VLOOKUP(C219,'AUD NOV'!B:T,17,0)</f>
        <v xml:space="preserve">Se acompaña certificado de antecedentes financieros, correspondientes al año 2021 aprobador por el Subdepartamento de Supervisión Financiera Nacional.  </v>
      </c>
      <c r="V219" s="7">
        <f>VLOOKUP(C219,'AUD NOV'!B:T,18,0)</f>
        <v>37970</v>
      </c>
      <c r="W219" s="8">
        <f>VLOOKUP(C219,'AUD NOV'!B:T,19,0)</f>
        <v>1800</v>
      </c>
      <c r="X219" s="9">
        <v>8188118</v>
      </c>
      <c r="Y219" s="9">
        <v>45111898</v>
      </c>
      <c r="Z219" s="7">
        <v>44895</v>
      </c>
      <c r="AA219" s="6" t="s">
        <v>6271</v>
      </c>
      <c r="AB219" s="6" t="s">
        <v>6272</v>
      </c>
      <c r="AC219" s="6" t="s">
        <v>6273</v>
      </c>
    </row>
    <row r="220" spans="2:29" x14ac:dyDescent="0.2">
      <c r="B220" s="6" t="s">
        <v>8556</v>
      </c>
      <c r="C220" s="6">
        <v>700376001</v>
      </c>
      <c r="D220" s="6">
        <v>1140222</v>
      </c>
      <c r="E220" s="6">
        <v>14</v>
      </c>
      <c r="F220" s="6" t="str">
        <f>VLOOKUP(C220,'AUD NOV'!B:T,2,0)</f>
        <v>Fundación de Derecho Privado</v>
      </c>
      <c r="G220" s="6" t="str">
        <f>VLOOKUP(C220,'AUD NOV'!B:T,3,0)</f>
        <v>Otorgada por Decreto Supremo N° 629, de fecha 14 de febrero de 1938, del Ministerio de Justicia.</v>
      </c>
      <c r="H220" s="6" t="str">
        <f>VLOOKUP(C220,'AUD NOV'!B:T,4,0)</f>
        <v xml:space="preserve">Certificado de Vigencia de persona jurídica sin fines de lucro Folio N° 500449811171, emitido con fecha 18 de mayo de 2022, del Servicio de Registro Civil e Identificación. </v>
      </c>
      <c r="I220" s="6" t="str">
        <f>VLOOKUP(C220,'AUD NOV'!B:T,5,0)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20" s="6" t="str">
        <f>VLOOKUP(C220,'AUD NOV'!B:T,6,0)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20" s="6" t="str">
        <f>VLOOKUP(C220,'AUD NOV'!B:T,7,0)</f>
        <v xml:space="preserve"> 3 años.</v>
      </c>
      <c r="L220" s="6" t="str">
        <f>VLOOKUP(C220,'AUD NOV'!B:T,8,0)</f>
        <v xml:space="preserve">16-12-2020 hasta el 16-12-2023.
</v>
      </c>
      <c r="M220" s="6" t="str">
        <f>VLOOKUP(C220,'AUD NOV'!B:T,9,0)</f>
        <v>Presidente: José Pedro Silva Prado
Director Ejecutivo: Edmundo Crespo Pisano
Gerente/Director Administración y Finanzas: Julio Gutiérrez Campos,</v>
      </c>
      <c r="N220" s="6" t="str">
        <f>VLOOKUP(C220,'AUD NOV'!B:T,10,0)</f>
        <v xml:space="preserve">Paseo Pdte. Errázuriz Echaurren N° 2631, 5° piso, comuna de Providencia, Santiago, Región Metropolitana.
</v>
      </c>
      <c r="O220" s="6" t="str">
        <f>VLOOKUP(C220,'AUD NOV'!B:T,11,0)</f>
        <v>XIII</v>
      </c>
      <c r="P220" s="6" t="str">
        <f>VLOOKUP(C220,'AUD NOV'!B:T,12,0)</f>
        <v>Providencia</v>
      </c>
      <c r="Q220" s="6" t="str">
        <f>VLOOKUP(C220,'AUD NOV'!B:T,13,0)</f>
        <v>228737900 - 228737980</v>
      </c>
      <c r="R220" s="6" t="str">
        <f>VLOOKUP(C220,'AUD NOV'!B:T,14,0)</f>
        <v xml:space="preserve">ccardenas@ciudaddelnino.cl
nneira@ciudaddelnino.cl 
</v>
      </c>
      <c r="S220" s="6">
        <f>VLOOKUP(C220,'AUD NOV'!B:T,15,0)</f>
        <v>0</v>
      </c>
      <c r="T220" s="6" t="str">
        <f>VLOOKUP(C220,'AUD NOV'!B:T,16,0)</f>
        <v>93401: Instituciones de Asistencia Social</v>
      </c>
      <c r="U220" s="6" t="str">
        <f>VLOOKUP(C220,'AUD NOV'!B:T,17,0)</f>
        <v xml:space="preserve">Se acompaña certificado de antecedentes financieros, correspondientes al año 2021 aprobador por el Subdepartamento de Supervisión Financiera Nacional.  </v>
      </c>
      <c r="V220" s="7">
        <f>VLOOKUP(C220,'AUD NOV'!B:T,18,0)</f>
        <v>37970</v>
      </c>
      <c r="W220" s="8">
        <f>VLOOKUP(C220,'AUD NOV'!B:T,19,0)</f>
        <v>1800</v>
      </c>
      <c r="X220" s="9">
        <v>10629105</v>
      </c>
      <c r="Y220" s="9">
        <v>41774853</v>
      </c>
      <c r="Z220" s="7">
        <v>44895</v>
      </c>
      <c r="AA220" s="6" t="s">
        <v>6271</v>
      </c>
      <c r="AB220" s="6" t="s">
        <v>6272</v>
      </c>
      <c r="AC220" s="6" t="s">
        <v>6301</v>
      </c>
    </row>
    <row r="221" spans="2:29" x14ac:dyDescent="0.2">
      <c r="B221" s="6" t="s">
        <v>8221</v>
      </c>
      <c r="C221" s="6" t="s">
        <v>6265</v>
      </c>
      <c r="D221" s="6">
        <v>1131963</v>
      </c>
      <c r="E221" s="6">
        <v>13</v>
      </c>
      <c r="F221" s="6" t="str">
        <f>VLOOKUP(C221,'AUD NOV'!B:T,2,0)</f>
        <v>Fundación de Derecho Privado.</v>
      </c>
      <c r="G221" s="6" t="str">
        <f>VLOOKUP(C221,'AUD NOV'!B:T,3,0)</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H221" s="6" t="str">
        <f>VLOOKUP(C221,'AUD NOV'!B:T,4,0)</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I221" s="6" t="str">
        <f>VLOOKUP(C221,'AUD NOV'!B:T,5,0)</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J221" s="6" t="str">
        <f>VLOOKUP(C221,'AUD NOV'!B:T,6,0)</f>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
      <c r="K221" s="6" t="str">
        <f>VLOOKUP(C221,'AUD NOV'!B:T,7,0)</f>
        <v xml:space="preserve">Durarán tres años en sus cargos por estatutos.  </v>
      </c>
      <c r="L221" s="6" t="str">
        <f>VLOOKUP(C221,'AUD NOV'!B:T,8,0)</f>
        <v xml:space="preserve">De 30.05.2019 a 30.05.2022.
</v>
      </c>
      <c r="M221" s="6" t="str">
        <f>VLOOKUP(C221,'AUD NOV'!B:T,9,0)</f>
        <v xml:space="preserve">Presidente: 
Ignacio Andres Celedón Bulnes,
Secretario:  
Roberto Manuel Celedón Bulnes, 
</v>
      </c>
      <c r="N221" s="6" t="str">
        <f>VLOOKUP(C221,'AUD NOV'!B:T,10,0)</f>
        <v xml:space="preserve">Paseo Phillips Nº 16, piso 4, oficina X, comuna de Santiago, Región Metropolitana.
</v>
      </c>
      <c r="O221" s="6" t="str">
        <f>VLOOKUP(C221,'AUD NOV'!B:T,11,0)</f>
        <v>XIII</v>
      </c>
      <c r="P221" s="6" t="str">
        <f>VLOOKUP(C221,'AUD NOV'!B:T,12,0)</f>
        <v>Santiago</v>
      </c>
      <c r="Q221" s="6" t="str">
        <f>VLOOKUP(C221,'AUD NOV'!B:T,13,0)</f>
        <v xml:space="preserve">Teléfono: 232780640
</v>
      </c>
      <c r="R221" s="6" t="str">
        <f>VLOOKUP(C221,'AUD NOV'!B:T,14,0)</f>
        <v xml:space="preserve">E-Mail: roberto.celedon@creaequidad.cl
           claudio.tobar@creaequidad.cl
</v>
      </c>
      <c r="S221" s="6">
        <f>VLOOKUP(C221,'AUD NOV'!B:T,15,0)</f>
        <v>0</v>
      </c>
      <c r="T221" s="6" t="str">
        <f>VLOOKUP(C221,'AUD NOV'!B:T,16,0)</f>
        <v>93401: Instituciones de Asistencia Social.</v>
      </c>
      <c r="U221" s="6" t="str">
        <f>VLOOKUP(C221,'AUD NOV'!B:T,17,0)</f>
        <v>Se acompaña certificado financiero, correspondiente al año 2020, aprobados por el Sub Departamento de Supervisión Financiera Nacional.</v>
      </c>
      <c r="V221" s="7">
        <f>VLOOKUP(C221,'AUD NOV'!B:T,18,0)</f>
        <v>41908</v>
      </c>
      <c r="W221" s="8">
        <f>VLOOKUP(C221,'AUD NOV'!B:T,19,0)</f>
        <v>7510</v>
      </c>
      <c r="X221" s="9"/>
      <c r="Y221" s="9">
        <v>2657794</v>
      </c>
      <c r="Z221" s="7">
        <v>44895</v>
      </c>
      <c r="AA221" s="6" t="s">
        <v>6271</v>
      </c>
      <c r="AB221" s="6" t="s">
        <v>6272</v>
      </c>
      <c r="AC221" s="6" t="s">
        <v>8423</v>
      </c>
    </row>
    <row r="222" spans="2:29" x14ac:dyDescent="0.2">
      <c r="B222" s="6" t="s">
        <v>6423</v>
      </c>
      <c r="C222" s="6">
        <v>650587340</v>
      </c>
      <c r="D222" s="6">
        <v>1020426</v>
      </c>
      <c r="E222" s="6">
        <v>2</v>
      </c>
      <c r="F222" s="6" t="str">
        <f>VLOOKUP(C222,'AUD NOV'!B:T,2,0)</f>
        <v>Fundación de Derecho Privado.</v>
      </c>
      <c r="G222" s="6" t="str">
        <f>VLOOKUP(C222,'AUD NOV'!B:T,3,0)</f>
        <v xml:space="preserve">Registro Nacional de Personas Jurídicas Nº860, del Servicio de Registro Civil e Identificación.
Fecha de concesión de Personalidad Jurídica: 19 de julio de 2012.
</v>
      </c>
      <c r="H222" s="6" t="str">
        <f>VLOOKUP(C222,'AUD NOV'!B:T,4,0)</f>
        <v>Certificado de Vigencia Folio Nº 500460916202, de fecha 26 de julio de 2022, del Servicio de Registro Civil e Identificación.</v>
      </c>
      <c r="I222" s="6" t="str">
        <f>VLOOKUP(C222,'AUD NOV'!B:T,5,0)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22" s="6" t="str">
        <f>VLOOKUP(C222,'AUD NOV'!B:T,6,0)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22" s="6" t="str">
        <f>VLOOKUP(C222,'AUD NOV'!B:T,7,0)</f>
        <v xml:space="preserve">Dos años </v>
      </c>
      <c r="L222" s="6" t="str">
        <f>VLOOKUP(C222,'AUD NOV'!B:T,8,0)</f>
        <v xml:space="preserve">                         Última Elección de Directorio: 31 de marzo de 2020.
Duración: agosto 2020 a agosto de 2022.
</v>
      </c>
      <c r="M222" s="6" t="str">
        <f>VLOOKUP(C222,'AUD NOV'!B:T,9,0)</f>
        <v xml:space="preserve">Carmen Gloria Hidalgo Belmar 
</v>
      </c>
      <c r="N222" s="6" t="str">
        <f>VLOOKUP(C222,'AUD NOV'!B:T,10,0)</f>
        <v>O'higgins 416A comuna de Temuco, región de La Araucanía.</v>
      </c>
      <c r="O222" s="6" t="str">
        <f>VLOOKUP(C222,'AUD NOV'!B:T,11,0)</f>
        <v>IX</v>
      </c>
      <c r="P222" s="6" t="str">
        <f>VLOOKUP(C222,'AUD NOV'!B:T,12,0)</f>
        <v>Temuco</v>
      </c>
      <c r="Q222" s="6">
        <f>VLOOKUP(C222,'AUD NOV'!B:T,13,0)</f>
        <v>0</v>
      </c>
      <c r="R222" s="6" t="str">
        <f>VLOOKUP(C222,'AUD NOV'!B:T,14,0)</f>
        <v xml:space="preserve">: dirección@fundacioncreseres.cl </v>
      </c>
      <c r="S222" s="6">
        <f>VLOOKUP(C222,'AUD NOV'!B:T,15,0)</f>
        <v>0</v>
      </c>
      <c r="T222" s="6">
        <f>VLOOKUP(C222,'AUD NOV'!B:T,16,0)</f>
        <v>93401</v>
      </c>
      <c r="U222" s="6" t="str">
        <f>VLOOKUP(C222,'AUD NOV'!B:T,17,0)</f>
        <v>Se acompaña certificado de antecedentes financiares año 2021  aprobado por el Departamento de Supervisión Financiera</v>
      </c>
      <c r="V222" s="7">
        <f>VLOOKUP(C222,'AUD NOV'!B:T,18,0)</f>
        <v>41340</v>
      </c>
      <c r="W222" s="8">
        <f>VLOOKUP(C222,'AUD NOV'!B:T,19,0)</f>
        <v>7473</v>
      </c>
      <c r="X222" s="9">
        <v>10394926</v>
      </c>
      <c r="Y222" s="9">
        <v>99734019</v>
      </c>
      <c r="Z222" s="7">
        <v>44895</v>
      </c>
      <c r="AA222" s="6" t="s">
        <v>6271</v>
      </c>
      <c r="AB222" s="6" t="s">
        <v>6272</v>
      </c>
      <c r="AC222" s="6" t="s">
        <v>6274</v>
      </c>
    </row>
    <row r="223" spans="2:29" x14ac:dyDescent="0.2">
      <c r="B223" s="6" t="s">
        <v>6423</v>
      </c>
      <c r="C223" s="6">
        <v>650587340</v>
      </c>
      <c r="D223" s="6">
        <v>1060428</v>
      </c>
      <c r="E223" s="6">
        <v>6</v>
      </c>
      <c r="F223" s="6" t="str">
        <f>VLOOKUP(C223,'AUD NOV'!B:T,2,0)</f>
        <v>Fundación de Derecho Privado.</v>
      </c>
      <c r="G223" s="6" t="str">
        <f>VLOOKUP(C223,'AUD NOV'!B:T,3,0)</f>
        <v xml:space="preserve">Registro Nacional de Personas Jurídicas Nº860, del Servicio de Registro Civil e Identificación.
Fecha de concesión de Personalidad Jurídica: 19 de julio de 2012.
</v>
      </c>
      <c r="H223" s="6" t="str">
        <f>VLOOKUP(C223,'AUD NOV'!B:T,4,0)</f>
        <v>Certificado de Vigencia Folio Nº 500460916202, de fecha 26 de julio de 2022, del Servicio de Registro Civil e Identificación.</v>
      </c>
      <c r="I223" s="6" t="str">
        <f>VLOOKUP(C223,'AUD NOV'!B:T,5,0)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23" s="6" t="str">
        <f>VLOOKUP(C223,'AUD NOV'!B:T,6,0)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23" s="6" t="str">
        <f>VLOOKUP(C223,'AUD NOV'!B:T,7,0)</f>
        <v xml:space="preserve">Dos años </v>
      </c>
      <c r="L223" s="6" t="str">
        <f>VLOOKUP(C223,'AUD NOV'!B:T,8,0)</f>
        <v xml:space="preserve">                         Última Elección de Directorio: 31 de marzo de 2020.
Duración: agosto 2020 a agosto de 2022.
</v>
      </c>
      <c r="M223" s="6" t="str">
        <f>VLOOKUP(C223,'AUD NOV'!B:T,9,0)</f>
        <v xml:space="preserve">Carmen Gloria Hidalgo Belmar 
</v>
      </c>
      <c r="N223" s="6" t="str">
        <f>VLOOKUP(C223,'AUD NOV'!B:T,10,0)</f>
        <v>O'higgins 416A comuna de Temuco, región de La Araucanía.</v>
      </c>
      <c r="O223" s="6" t="str">
        <f>VLOOKUP(C223,'AUD NOV'!B:T,11,0)</f>
        <v>IX</v>
      </c>
      <c r="P223" s="6" t="str">
        <f>VLOOKUP(C223,'AUD NOV'!B:T,12,0)</f>
        <v>Temuco</v>
      </c>
      <c r="Q223" s="6">
        <f>VLOOKUP(C223,'AUD NOV'!B:T,13,0)</f>
        <v>0</v>
      </c>
      <c r="R223" s="6" t="str">
        <f>VLOOKUP(C223,'AUD NOV'!B:T,14,0)</f>
        <v xml:space="preserve">: dirección@fundacioncreseres.cl </v>
      </c>
      <c r="S223" s="6">
        <f>VLOOKUP(C223,'AUD NOV'!B:T,15,0)</f>
        <v>0</v>
      </c>
      <c r="T223" s="6">
        <f>VLOOKUP(C223,'AUD NOV'!B:T,16,0)</f>
        <v>93401</v>
      </c>
      <c r="U223" s="6" t="str">
        <f>VLOOKUP(C223,'AUD NOV'!B:T,17,0)</f>
        <v>Se acompaña certificado de antecedentes financiares año 2021  aprobado por el Departamento de Supervisión Financiera</v>
      </c>
      <c r="V223" s="7">
        <f>VLOOKUP(C223,'AUD NOV'!B:T,18,0)</f>
        <v>41340</v>
      </c>
      <c r="W223" s="8">
        <f>VLOOKUP(C223,'AUD NOV'!B:T,19,0)</f>
        <v>7473</v>
      </c>
      <c r="X223" s="9">
        <v>3691380</v>
      </c>
      <c r="Y223" s="9">
        <v>24806073</v>
      </c>
      <c r="Z223" s="7">
        <v>44895</v>
      </c>
      <c r="AA223" s="6" t="s">
        <v>6271</v>
      </c>
      <c r="AB223" s="6" t="s">
        <v>6272</v>
      </c>
      <c r="AC223" s="6" t="s">
        <v>8220</v>
      </c>
    </row>
    <row r="224" spans="2:29" x14ac:dyDescent="0.2">
      <c r="B224" s="6" t="s">
        <v>6423</v>
      </c>
      <c r="C224" s="6">
        <v>650587340</v>
      </c>
      <c r="D224" s="6">
        <v>1060429</v>
      </c>
      <c r="E224" s="6">
        <v>6</v>
      </c>
      <c r="F224" s="6" t="str">
        <f>VLOOKUP(C224,'AUD NOV'!B:T,2,0)</f>
        <v>Fundación de Derecho Privado.</v>
      </c>
      <c r="G224" s="6" t="str">
        <f>VLOOKUP(C224,'AUD NOV'!B:T,3,0)</f>
        <v xml:space="preserve">Registro Nacional de Personas Jurídicas Nº860, del Servicio de Registro Civil e Identificación.
Fecha de concesión de Personalidad Jurídica: 19 de julio de 2012.
</v>
      </c>
      <c r="H224" s="6" t="str">
        <f>VLOOKUP(C224,'AUD NOV'!B:T,4,0)</f>
        <v>Certificado de Vigencia Folio Nº 500460916202, de fecha 26 de julio de 2022, del Servicio de Registro Civil e Identificación.</v>
      </c>
      <c r="I224" s="6" t="str">
        <f>VLOOKUP(C224,'AUD NOV'!B:T,5,0)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24" s="6" t="str">
        <f>VLOOKUP(C224,'AUD NOV'!B:T,6,0)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24" s="6" t="str">
        <f>VLOOKUP(C224,'AUD NOV'!B:T,7,0)</f>
        <v xml:space="preserve">Dos años </v>
      </c>
      <c r="L224" s="6" t="str">
        <f>VLOOKUP(C224,'AUD NOV'!B:T,8,0)</f>
        <v xml:space="preserve">                         Última Elección de Directorio: 31 de marzo de 2020.
Duración: agosto 2020 a agosto de 2022.
</v>
      </c>
      <c r="M224" s="6" t="str">
        <f>VLOOKUP(C224,'AUD NOV'!B:T,9,0)</f>
        <v xml:space="preserve">Carmen Gloria Hidalgo Belmar 
</v>
      </c>
      <c r="N224" s="6" t="str">
        <f>VLOOKUP(C224,'AUD NOV'!B:T,10,0)</f>
        <v>O'higgins 416A comuna de Temuco, región de La Araucanía.</v>
      </c>
      <c r="O224" s="6" t="str">
        <f>VLOOKUP(C224,'AUD NOV'!B:T,11,0)</f>
        <v>IX</v>
      </c>
      <c r="P224" s="6" t="str">
        <f>VLOOKUP(C224,'AUD NOV'!B:T,12,0)</f>
        <v>Temuco</v>
      </c>
      <c r="Q224" s="6">
        <f>VLOOKUP(C224,'AUD NOV'!B:T,13,0)</f>
        <v>0</v>
      </c>
      <c r="R224" s="6" t="str">
        <f>VLOOKUP(C224,'AUD NOV'!B:T,14,0)</f>
        <v xml:space="preserve">: dirección@fundacioncreseres.cl </v>
      </c>
      <c r="S224" s="6">
        <f>VLOOKUP(C224,'AUD NOV'!B:T,15,0)</f>
        <v>0</v>
      </c>
      <c r="T224" s="6">
        <f>VLOOKUP(C224,'AUD NOV'!B:T,16,0)</f>
        <v>93401</v>
      </c>
      <c r="U224" s="6" t="str">
        <f>VLOOKUP(C224,'AUD NOV'!B:T,17,0)</f>
        <v>Se acompaña certificado de antecedentes financiares año 2021  aprobado por el Departamento de Supervisión Financiera</v>
      </c>
      <c r="V224" s="7">
        <f>VLOOKUP(C224,'AUD NOV'!B:T,18,0)</f>
        <v>41340</v>
      </c>
      <c r="W224" s="8">
        <f>VLOOKUP(C224,'AUD NOV'!B:T,19,0)</f>
        <v>7473</v>
      </c>
      <c r="X224" s="9">
        <v>2657794</v>
      </c>
      <c r="Y224" s="9">
        <v>19638143</v>
      </c>
      <c r="Z224" s="7">
        <v>44895</v>
      </c>
      <c r="AA224" s="6" t="s">
        <v>6271</v>
      </c>
      <c r="AB224" s="6" t="s">
        <v>6272</v>
      </c>
      <c r="AC224" s="6" t="s">
        <v>6298</v>
      </c>
    </row>
    <row r="225" spans="2:29" x14ac:dyDescent="0.2">
      <c r="B225" s="6" t="s">
        <v>6423</v>
      </c>
      <c r="C225" s="6">
        <v>650587340</v>
      </c>
      <c r="D225" s="6">
        <v>1070723</v>
      </c>
      <c r="E225" s="6">
        <v>7</v>
      </c>
      <c r="F225" s="6" t="str">
        <f>VLOOKUP(C225,'AUD NOV'!B:T,2,0)</f>
        <v>Fundación de Derecho Privado.</v>
      </c>
      <c r="G225" s="6" t="str">
        <f>VLOOKUP(C225,'AUD NOV'!B:T,3,0)</f>
        <v xml:space="preserve">Registro Nacional de Personas Jurídicas Nº860, del Servicio de Registro Civil e Identificación.
Fecha de concesión de Personalidad Jurídica: 19 de julio de 2012.
</v>
      </c>
      <c r="H225" s="6" t="str">
        <f>VLOOKUP(C225,'AUD NOV'!B:T,4,0)</f>
        <v>Certificado de Vigencia Folio Nº 500460916202, de fecha 26 de julio de 2022, del Servicio de Registro Civil e Identificación.</v>
      </c>
      <c r="I225" s="6" t="str">
        <f>VLOOKUP(C225,'AUD NOV'!B:T,5,0)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25" s="6" t="str">
        <f>VLOOKUP(C225,'AUD NOV'!B:T,6,0)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25" s="6" t="str">
        <f>VLOOKUP(C225,'AUD NOV'!B:T,7,0)</f>
        <v xml:space="preserve">Dos años </v>
      </c>
      <c r="L225" s="6" t="str">
        <f>VLOOKUP(C225,'AUD NOV'!B:T,8,0)</f>
        <v xml:space="preserve">                         Última Elección de Directorio: 31 de marzo de 2020.
Duración: agosto 2020 a agosto de 2022.
</v>
      </c>
      <c r="M225" s="6" t="str">
        <f>VLOOKUP(C225,'AUD NOV'!B:T,9,0)</f>
        <v xml:space="preserve">Carmen Gloria Hidalgo Belmar 
</v>
      </c>
      <c r="N225" s="6" t="str">
        <f>VLOOKUP(C225,'AUD NOV'!B:T,10,0)</f>
        <v>O'higgins 416A comuna de Temuco, región de La Araucanía.</v>
      </c>
      <c r="O225" s="6" t="str">
        <f>VLOOKUP(C225,'AUD NOV'!B:T,11,0)</f>
        <v>IX</v>
      </c>
      <c r="P225" s="6" t="str">
        <f>VLOOKUP(C225,'AUD NOV'!B:T,12,0)</f>
        <v>Temuco</v>
      </c>
      <c r="Q225" s="6">
        <f>VLOOKUP(C225,'AUD NOV'!B:T,13,0)</f>
        <v>0</v>
      </c>
      <c r="R225" s="6" t="str">
        <f>VLOOKUP(C225,'AUD NOV'!B:T,14,0)</f>
        <v xml:space="preserve">: dirección@fundacioncreseres.cl </v>
      </c>
      <c r="S225" s="6">
        <f>VLOOKUP(C225,'AUD NOV'!B:T,15,0)</f>
        <v>0</v>
      </c>
      <c r="T225" s="6">
        <f>VLOOKUP(C225,'AUD NOV'!B:T,16,0)</f>
        <v>93401</v>
      </c>
      <c r="U225" s="6" t="str">
        <f>VLOOKUP(C225,'AUD NOV'!B:T,17,0)</f>
        <v>Se acompaña certificado de antecedentes financiares año 2021  aprobado por el Departamento de Supervisión Financiera</v>
      </c>
      <c r="V225" s="7">
        <f>VLOOKUP(C225,'AUD NOV'!B:T,18,0)</f>
        <v>41340</v>
      </c>
      <c r="W225" s="8">
        <f>VLOOKUP(C225,'AUD NOV'!B:T,19,0)</f>
        <v>7473</v>
      </c>
      <c r="X225" s="9">
        <v>1574989</v>
      </c>
      <c r="Y225" s="9">
        <v>10631176</v>
      </c>
      <c r="Z225" s="7">
        <v>44895</v>
      </c>
      <c r="AA225" s="6" t="s">
        <v>6271</v>
      </c>
      <c r="AB225" s="6" t="s">
        <v>6272</v>
      </c>
      <c r="AC225" s="6" t="s">
        <v>6290</v>
      </c>
    </row>
    <row r="226" spans="2:29" x14ac:dyDescent="0.2">
      <c r="B226" s="6" t="s">
        <v>6423</v>
      </c>
      <c r="C226" s="6">
        <v>650587340</v>
      </c>
      <c r="D226" s="6">
        <v>1090515</v>
      </c>
      <c r="E226" s="6">
        <v>9</v>
      </c>
      <c r="F226" s="6" t="str">
        <f>VLOOKUP(C226,'AUD NOV'!B:T,2,0)</f>
        <v>Fundación de Derecho Privado.</v>
      </c>
      <c r="G226" s="6" t="str">
        <f>VLOOKUP(C226,'AUD NOV'!B:T,3,0)</f>
        <v xml:space="preserve">Registro Nacional de Personas Jurídicas Nº860, del Servicio de Registro Civil e Identificación.
Fecha de concesión de Personalidad Jurídica: 19 de julio de 2012.
</v>
      </c>
      <c r="H226" s="6" t="str">
        <f>VLOOKUP(C226,'AUD NOV'!B:T,4,0)</f>
        <v>Certificado de Vigencia Folio Nº 500460916202, de fecha 26 de julio de 2022, del Servicio de Registro Civil e Identificación.</v>
      </c>
      <c r="I226" s="6" t="str">
        <f>VLOOKUP(C226,'AUD NOV'!B:T,5,0)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26" s="6" t="str">
        <f>VLOOKUP(C226,'AUD NOV'!B:T,6,0)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26" s="6" t="str">
        <f>VLOOKUP(C226,'AUD NOV'!B:T,7,0)</f>
        <v xml:space="preserve">Dos años </v>
      </c>
      <c r="L226" s="6" t="str">
        <f>VLOOKUP(C226,'AUD NOV'!B:T,8,0)</f>
        <v xml:space="preserve">                         Última Elección de Directorio: 31 de marzo de 2020.
Duración: agosto 2020 a agosto de 2022.
</v>
      </c>
      <c r="M226" s="6" t="str">
        <f>VLOOKUP(C226,'AUD NOV'!B:T,9,0)</f>
        <v xml:space="preserve">Carmen Gloria Hidalgo Belmar 
</v>
      </c>
      <c r="N226" s="6" t="str">
        <f>VLOOKUP(C226,'AUD NOV'!B:T,10,0)</f>
        <v>O'higgins 416A comuna de Temuco, región de La Araucanía.</v>
      </c>
      <c r="O226" s="6" t="str">
        <f>VLOOKUP(C226,'AUD NOV'!B:T,11,0)</f>
        <v>IX</v>
      </c>
      <c r="P226" s="6" t="str">
        <f>VLOOKUP(C226,'AUD NOV'!B:T,12,0)</f>
        <v>Temuco</v>
      </c>
      <c r="Q226" s="6">
        <f>VLOOKUP(C226,'AUD NOV'!B:T,13,0)</f>
        <v>0</v>
      </c>
      <c r="R226" s="6" t="str">
        <f>VLOOKUP(C226,'AUD NOV'!B:T,14,0)</f>
        <v xml:space="preserve">: dirección@fundacioncreseres.cl </v>
      </c>
      <c r="S226" s="6">
        <f>VLOOKUP(C226,'AUD NOV'!B:T,15,0)</f>
        <v>0</v>
      </c>
      <c r="T226" s="6">
        <f>VLOOKUP(C226,'AUD NOV'!B:T,16,0)</f>
        <v>93401</v>
      </c>
      <c r="U226" s="6" t="str">
        <f>VLOOKUP(C226,'AUD NOV'!B:T,17,0)</f>
        <v>Se acompaña certificado de antecedentes financiares año 2021  aprobado por el Departamento de Supervisión Financiera</v>
      </c>
      <c r="V226" s="7">
        <f>VLOOKUP(C226,'AUD NOV'!B:T,18,0)</f>
        <v>41340</v>
      </c>
      <c r="W226" s="8">
        <f>VLOOKUP(C226,'AUD NOV'!B:T,19,0)</f>
        <v>7473</v>
      </c>
      <c r="X226" s="9"/>
      <c r="Y226" s="9">
        <v>2188250</v>
      </c>
      <c r="Z226" s="7">
        <v>44895</v>
      </c>
      <c r="AA226" s="6" t="s">
        <v>6271</v>
      </c>
      <c r="AB226" s="6" t="s">
        <v>6272</v>
      </c>
      <c r="AC226" s="6" t="s">
        <v>6315</v>
      </c>
    </row>
    <row r="227" spans="2:29" x14ac:dyDescent="0.2">
      <c r="B227" s="6" t="s">
        <v>6423</v>
      </c>
      <c r="C227" s="6">
        <v>650587340</v>
      </c>
      <c r="D227" s="6">
        <v>1090516</v>
      </c>
      <c r="E227" s="6">
        <v>9</v>
      </c>
      <c r="F227" s="6" t="str">
        <f>VLOOKUP(C227,'AUD NOV'!B:T,2,0)</f>
        <v>Fundación de Derecho Privado.</v>
      </c>
      <c r="G227" s="6" t="str">
        <f>VLOOKUP(C227,'AUD NOV'!B:T,3,0)</f>
        <v xml:space="preserve">Registro Nacional de Personas Jurídicas Nº860, del Servicio de Registro Civil e Identificación.
Fecha de concesión de Personalidad Jurídica: 19 de julio de 2012.
</v>
      </c>
      <c r="H227" s="6" t="str">
        <f>VLOOKUP(C227,'AUD NOV'!B:T,4,0)</f>
        <v>Certificado de Vigencia Folio Nº 500460916202, de fecha 26 de julio de 2022, del Servicio de Registro Civil e Identificación.</v>
      </c>
      <c r="I227" s="6" t="str">
        <f>VLOOKUP(C227,'AUD NOV'!B:T,5,0)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27" s="6" t="str">
        <f>VLOOKUP(C227,'AUD NOV'!B:T,6,0)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27" s="6" t="str">
        <f>VLOOKUP(C227,'AUD NOV'!B:T,7,0)</f>
        <v xml:space="preserve">Dos años </v>
      </c>
      <c r="L227" s="6" t="str">
        <f>VLOOKUP(C227,'AUD NOV'!B:T,8,0)</f>
        <v xml:space="preserve">                         Última Elección de Directorio: 31 de marzo de 2020.
Duración: agosto 2020 a agosto de 2022.
</v>
      </c>
      <c r="M227" s="6" t="str">
        <f>VLOOKUP(C227,'AUD NOV'!B:T,9,0)</f>
        <v xml:space="preserve">Carmen Gloria Hidalgo Belmar 
</v>
      </c>
      <c r="N227" s="6" t="str">
        <f>VLOOKUP(C227,'AUD NOV'!B:T,10,0)</f>
        <v>O'higgins 416A comuna de Temuco, región de La Araucanía.</v>
      </c>
      <c r="O227" s="6" t="str">
        <f>VLOOKUP(C227,'AUD NOV'!B:T,11,0)</f>
        <v>IX</v>
      </c>
      <c r="P227" s="6" t="str">
        <f>VLOOKUP(C227,'AUD NOV'!B:T,12,0)</f>
        <v>Temuco</v>
      </c>
      <c r="Q227" s="6">
        <f>VLOOKUP(C227,'AUD NOV'!B:T,13,0)</f>
        <v>0</v>
      </c>
      <c r="R227" s="6" t="str">
        <f>VLOOKUP(C227,'AUD NOV'!B:T,14,0)</f>
        <v xml:space="preserve">: dirección@fundacioncreseres.cl </v>
      </c>
      <c r="S227" s="6">
        <f>VLOOKUP(C227,'AUD NOV'!B:T,15,0)</f>
        <v>0</v>
      </c>
      <c r="T227" s="6">
        <f>VLOOKUP(C227,'AUD NOV'!B:T,16,0)</f>
        <v>93401</v>
      </c>
      <c r="U227" s="6" t="str">
        <f>VLOOKUP(C227,'AUD NOV'!B:T,17,0)</f>
        <v>Se acompaña certificado de antecedentes financiares año 2021  aprobado por el Departamento de Supervisión Financiera</v>
      </c>
      <c r="V227" s="7">
        <f>VLOOKUP(C227,'AUD NOV'!B:T,18,0)</f>
        <v>41340</v>
      </c>
      <c r="W227" s="8">
        <f>VLOOKUP(C227,'AUD NOV'!B:T,19,0)</f>
        <v>7473</v>
      </c>
      <c r="X227" s="9"/>
      <c r="Y227" s="9">
        <v>2524904</v>
      </c>
      <c r="Z227" s="7">
        <v>44895</v>
      </c>
      <c r="AA227" s="6" t="s">
        <v>6271</v>
      </c>
      <c r="AB227" s="6" t="s">
        <v>6272</v>
      </c>
      <c r="AC227" s="6" t="s">
        <v>6315</v>
      </c>
    </row>
    <row r="228" spans="2:29" x14ac:dyDescent="0.2">
      <c r="B228" s="6" t="s">
        <v>6423</v>
      </c>
      <c r="C228" s="6">
        <v>650587340</v>
      </c>
      <c r="D228" s="6">
        <v>1090664</v>
      </c>
      <c r="E228" s="6">
        <v>9</v>
      </c>
      <c r="F228" s="6" t="str">
        <f>VLOOKUP(C228,'AUD NOV'!B:T,2,0)</f>
        <v>Fundación de Derecho Privado.</v>
      </c>
      <c r="G228" s="6" t="str">
        <f>VLOOKUP(C228,'AUD NOV'!B:T,3,0)</f>
        <v xml:space="preserve">Registro Nacional de Personas Jurídicas Nº860, del Servicio de Registro Civil e Identificación.
Fecha de concesión de Personalidad Jurídica: 19 de julio de 2012.
</v>
      </c>
      <c r="H228" s="6" t="str">
        <f>VLOOKUP(C228,'AUD NOV'!B:T,4,0)</f>
        <v>Certificado de Vigencia Folio Nº 500460916202, de fecha 26 de julio de 2022, del Servicio de Registro Civil e Identificación.</v>
      </c>
      <c r="I228" s="6" t="str">
        <f>VLOOKUP(C228,'AUD NOV'!B:T,5,0)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28" s="6" t="str">
        <f>VLOOKUP(C228,'AUD NOV'!B:T,6,0)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28" s="6" t="str">
        <f>VLOOKUP(C228,'AUD NOV'!B:T,7,0)</f>
        <v xml:space="preserve">Dos años </v>
      </c>
      <c r="L228" s="6" t="str">
        <f>VLOOKUP(C228,'AUD NOV'!B:T,8,0)</f>
        <v xml:space="preserve">                         Última Elección de Directorio: 31 de marzo de 2020.
Duración: agosto 2020 a agosto de 2022.
</v>
      </c>
      <c r="M228" s="6" t="str">
        <f>VLOOKUP(C228,'AUD NOV'!B:T,9,0)</f>
        <v xml:space="preserve">Carmen Gloria Hidalgo Belmar 
</v>
      </c>
      <c r="N228" s="6" t="str">
        <f>VLOOKUP(C228,'AUD NOV'!B:T,10,0)</f>
        <v>O'higgins 416A comuna de Temuco, región de La Araucanía.</v>
      </c>
      <c r="O228" s="6" t="str">
        <f>VLOOKUP(C228,'AUD NOV'!B:T,11,0)</f>
        <v>IX</v>
      </c>
      <c r="P228" s="6" t="str">
        <f>VLOOKUP(C228,'AUD NOV'!B:T,12,0)</f>
        <v>Temuco</v>
      </c>
      <c r="Q228" s="6">
        <f>VLOOKUP(C228,'AUD NOV'!B:T,13,0)</f>
        <v>0</v>
      </c>
      <c r="R228" s="6" t="str">
        <f>VLOOKUP(C228,'AUD NOV'!B:T,14,0)</f>
        <v xml:space="preserve">: dirección@fundacioncreseres.cl </v>
      </c>
      <c r="S228" s="6">
        <f>VLOOKUP(C228,'AUD NOV'!B:T,15,0)</f>
        <v>0</v>
      </c>
      <c r="T228" s="6">
        <f>VLOOKUP(C228,'AUD NOV'!B:T,16,0)</f>
        <v>93401</v>
      </c>
      <c r="U228" s="6" t="str">
        <f>VLOOKUP(C228,'AUD NOV'!B:T,17,0)</f>
        <v>Se acompaña certificado de antecedentes financiares año 2021  aprobado por el Departamento de Supervisión Financiera</v>
      </c>
      <c r="V228" s="7">
        <f>VLOOKUP(C228,'AUD NOV'!B:T,18,0)</f>
        <v>41340</v>
      </c>
      <c r="W228" s="8">
        <f>VLOOKUP(C228,'AUD NOV'!B:T,19,0)</f>
        <v>7473</v>
      </c>
      <c r="X228" s="9">
        <v>2019923</v>
      </c>
      <c r="Y228" s="9">
        <v>19189268</v>
      </c>
      <c r="Z228" s="7">
        <v>44895</v>
      </c>
      <c r="AA228" s="6" t="s">
        <v>6271</v>
      </c>
      <c r="AB228" s="6" t="s">
        <v>6272</v>
      </c>
      <c r="AC228" s="6" t="s">
        <v>208</v>
      </c>
    </row>
    <row r="229" spans="2:29" x14ac:dyDescent="0.2">
      <c r="B229" s="6" t="s">
        <v>6423</v>
      </c>
      <c r="C229" s="6">
        <v>650587340</v>
      </c>
      <c r="D229" s="6">
        <v>1090665</v>
      </c>
      <c r="E229" s="6">
        <v>9</v>
      </c>
      <c r="F229" s="6" t="str">
        <f>VLOOKUP(C229,'AUD NOV'!B:T,2,0)</f>
        <v>Fundación de Derecho Privado.</v>
      </c>
      <c r="G229" s="6" t="str">
        <f>VLOOKUP(C229,'AUD NOV'!B:T,3,0)</f>
        <v xml:space="preserve">Registro Nacional de Personas Jurídicas Nº860, del Servicio de Registro Civil e Identificación.
Fecha de concesión de Personalidad Jurídica: 19 de julio de 2012.
</v>
      </c>
      <c r="H229" s="6" t="str">
        <f>VLOOKUP(C229,'AUD NOV'!B:T,4,0)</f>
        <v>Certificado de Vigencia Folio Nº 500460916202, de fecha 26 de julio de 2022, del Servicio de Registro Civil e Identificación.</v>
      </c>
      <c r="I229" s="6" t="str">
        <f>VLOOKUP(C229,'AUD NOV'!B:T,5,0)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29" s="6" t="str">
        <f>VLOOKUP(C229,'AUD NOV'!B:T,6,0)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29" s="6" t="str">
        <f>VLOOKUP(C229,'AUD NOV'!B:T,7,0)</f>
        <v xml:space="preserve">Dos años </v>
      </c>
      <c r="L229" s="6" t="str">
        <f>VLOOKUP(C229,'AUD NOV'!B:T,8,0)</f>
        <v xml:space="preserve">                         Última Elección de Directorio: 31 de marzo de 2020.
Duración: agosto 2020 a agosto de 2022.
</v>
      </c>
      <c r="M229" s="6" t="str">
        <f>VLOOKUP(C229,'AUD NOV'!B:T,9,0)</f>
        <v xml:space="preserve">Carmen Gloria Hidalgo Belmar 
</v>
      </c>
      <c r="N229" s="6" t="str">
        <f>VLOOKUP(C229,'AUD NOV'!B:T,10,0)</f>
        <v>O'higgins 416A comuna de Temuco, región de La Araucanía.</v>
      </c>
      <c r="O229" s="6" t="str">
        <f>VLOOKUP(C229,'AUD NOV'!B:T,11,0)</f>
        <v>IX</v>
      </c>
      <c r="P229" s="6" t="str">
        <f>VLOOKUP(C229,'AUD NOV'!B:T,12,0)</f>
        <v>Temuco</v>
      </c>
      <c r="Q229" s="6">
        <f>VLOOKUP(C229,'AUD NOV'!B:T,13,0)</f>
        <v>0</v>
      </c>
      <c r="R229" s="6" t="str">
        <f>VLOOKUP(C229,'AUD NOV'!B:T,14,0)</f>
        <v xml:space="preserve">: dirección@fundacioncreseres.cl </v>
      </c>
      <c r="S229" s="6">
        <f>VLOOKUP(C229,'AUD NOV'!B:T,15,0)</f>
        <v>0</v>
      </c>
      <c r="T229" s="6">
        <f>VLOOKUP(C229,'AUD NOV'!B:T,16,0)</f>
        <v>93401</v>
      </c>
      <c r="U229" s="6" t="str">
        <f>VLOOKUP(C229,'AUD NOV'!B:T,17,0)</f>
        <v>Se acompaña certificado de antecedentes financiares año 2021  aprobado por el Departamento de Supervisión Financiera</v>
      </c>
      <c r="V229" s="7">
        <f>VLOOKUP(C229,'AUD NOV'!B:T,18,0)</f>
        <v>41340</v>
      </c>
      <c r="W229" s="8">
        <f>VLOOKUP(C229,'AUD NOV'!B:T,19,0)</f>
        <v>7473</v>
      </c>
      <c r="X229" s="9">
        <v>4208173</v>
      </c>
      <c r="Y229" s="9">
        <v>37705230</v>
      </c>
      <c r="Z229" s="7">
        <v>44895</v>
      </c>
      <c r="AA229" s="6" t="s">
        <v>6271</v>
      </c>
      <c r="AB229" s="6" t="s">
        <v>6272</v>
      </c>
      <c r="AC229" s="6" t="s">
        <v>6315</v>
      </c>
    </row>
    <row r="230" spans="2:29" x14ac:dyDescent="0.2">
      <c r="B230" s="6" t="s">
        <v>6423</v>
      </c>
      <c r="C230" s="6">
        <v>650587340</v>
      </c>
      <c r="D230" s="6">
        <v>1100754</v>
      </c>
      <c r="E230" s="6">
        <v>10</v>
      </c>
      <c r="F230" s="6" t="str">
        <f>VLOOKUP(C230,'AUD NOV'!B:T,2,0)</f>
        <v>Fundación de Derecho Privado.</v>
      </c>
      <c r="G230" s="6" t="str">
        <f>VLOOKUP(C230,'AUD NOV'!B:T,3,0)</f>
        <v xml:space="preserve">Registro Nacional de Personas Jurídicas Nº860, del Servicio de Registro Civil e Identificación.
Fecha de concesión de Personalidad Jurídica: 19 de julio de 2012.
</v>
      </c>
      <c r="H230" s="6" t="str">
        <f>VLOOKUP(C230,'AUD NOV'!B:T,4,0)</f>
        <v>Certificado de Vigencia Folio Nº 500460916202, de fecha 26 de julio de 2022, del Servicio de Registro Civil e Identificación.</v>
      </c>
      <c r="I230" s="6" t="str">
        <f>VLOOKUP(C230,'AUD NOV'!B:T,5,0)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30" s="6" t="str">
        <f>VLOOKUP(C230,'AUD NOV'!B:T,6,0)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30" s="6" t="str">
        <f>VLOOKUP(C230,'AUD NOV'!B:T,7,0)</f>
        <v xml:space="preserve">Dos años </v>
      </c>
      <c r="L230" s="6" t="str">
        <f>VLOOKUP(C230,'AUD NOV'!B:T,8,0)</f>
        <v xml:space="preserve">                         Última Elección de Directorio: 31 de marzo de 2020.
Duración: agosto 2020 a agosto de 2022.
</v>
      </c>
      <c r="M230" s="6" t="str">
        <f>VLOOKUP(C230,'AUD NOV'!B:T,9,0)</f>
        <v xml:space="preserve">Carmen Gloria Hidalgo Belmar 
</v>
      </c>
      <c r="N230" s="6" t="str">
        <f>VLOOKUP(C230,'AUD NOV'!B:T,10,0)</f>
        <v>O'higgins 416A comuna de Temuco, región de La Araucanía.</v>
      </c>
      <c r="O230" s="6" t="str">
        <f>VLOOKUP(C230,'AUD NOV'!B:T,11,0)</f>
        <v>IX</v>
      </c>
      <c r="P230" s="6" t="str">
        <f>VLOOKUP(C230,'AUD NOV'!B:T,12,0)</f>
        <v>Temuco</v>
      </c>
      <c r="Q230" s="6">
        <f>VLOOKUP(C230,'AUD NOV'!B:T,13,0)</f>
        <v>0</v>
      </c>
      <c r="R230" s="6" t="str">
        <f>VLOOKUP(C230,'AUD NOV'!B:T,14,0)</f>
        <v xml:space="preserve">: dirección@fundacioncreseres.cl </v>
      </c>
      <c r="S230" s="6">
        <f>VLOOKUP(C230,'AUD NOV'!B:T,15,0)</f>
        <v>0</v>
      </c>
      <c r="T230" s="6">
        <f>VLOOKUP(C230,'AUD NOV'!B:T,16,0)</f>
        <v>93401</v>
      </c>
      <c r="U230" s="6" t="str">
        <f>VLOOKUP(C230,'AUD NOV'!B:T,17,0)</f>
        <v>Se acompaña certificado de antecedentes financiares año 2021  aprobado por el Departamento de Supervisión Financiera</v>
      </c>
      <c r="V230" s="7">
        <f>VLOOKUP(C230,'AUD NOV'!B:T,18,0)</f>
        <v>41340</v>
      </c>
      <c r="W230" s="8">
        <f>VLOOKUP(C230,'AUD NOV'!B:T,19,0)</f>
        <v>7473</v>
      </c>
      <c r="X230" s="9">
        <v>1178289</v>
      </c>
      <c r="Y230" s="9">
        <v>8492378</v>
      </c>
      <c r="Z230" s="7">
        <v>44895</v>
      </c>
      <c r="AA230" s="6" t="s">
        <v>6271</v>
      </c>
      <c r="AB230" s="6" t="s">
        <v>6272</v>
      </c>
      <c r="AC230" s="6" t="s">
        <v>6295</v>
      </c>
    </row>
    <row r="231" spans="2:29" x14ac:dyDescent="0.2">
      <c r="B231" s="6" t="s">
        <v>6410</v>
      </c>
      <c r="C231" s="6">
        <v>716316009</v>
      </c>
      <c r="D231" s="6">
        <v>1080707</v>
      </c>
      <c r="E231" s="6">
        <v>8</v>
      </c>
      <c r="F231" s="6" t="str">
        <f>VLOOKUP(C231,'AUD NOV'!B:T,2,0)</f>
        <v>Fundación de Derecho Privado</v>
      </c>
      <c r="G231" s="6" t="str">
        <f>VLOOKUP(C231,'AUD NOV'!B:T,3,0)</f>
        <v>Otorgada por Decreto Supremo Nº 1314, de 28 de diciembre de 1987, del Ministerio de Justicia.</v>
      </c>
      <c r="H231" s="6" t="str">
        <f>VLOOKUP(C231,'AUD NOV'!B:T,4,0)</f>
        <v xml:space="preserve">Certificado de Vigencia, folio Nº 500448659603, emitido con fecha 11 de mayo de 2022 por el Servicio de Registro Civil e Identificación.
</v>
      </c>
      <c r="I231" s="6" t="str">
        <f>VLOOKUP(C231,'AUD NOV'!B:T,5,0)</f>
        <v xml:space="preserve">Promover a través de la iniciativa privada, la defensa ecológica del menor de edad, principalmente en relación a los valores, conocimientos, aprendizaje, bienestar, seguridad, dignidad, justicia, equidad y espiritualidad. </v>
      </c>
      <c r="J231" s="6" t="str">
        <f>VLOOKUP(C231,'AUD NOV'!B:T,6,0)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31" s="6" t="str">
        <f>VLOOKUP(C231,'AUD NOV'!B:T,7,0)</f>
        <v>1 año.</v>
      </c>
      <c r="L231" s="6" t="str">
        <f>VLOOKUP(C231,'AUD NOV'!B:T,8,0)</f>
        <v>01 año. Último Directorio data de fecha 01 de julio de 2021.</v>
      </c>
      <c r="M231" s="6" t="str">
        <f>VLOOKUP(C231,'AUD NOV'!B:T,9,0)</f>
        <v xml:space="preserve">Daniela Yáñez Meneses, 
Juan Eduardo Parry Morabec, (Desde el día 02 agosto de 2021)
Carla Polanco Mercado, 
</v>
      </c>
      <c r="N231" s="6" t="str">
        <f>VLOOKUP(C231,'AUD NOV'!B:T,10,0)</f>
        <v xml:space="preserve">Marina de Gaete Nº 755, comuna de Santiago, Región Metropolitana.
</v>
      </c>
      <c r="O231" s="6" t="str">
        <f>VLOOKUP(C231,'AUD NOV'!B:T,11,0)</f>
        <v>XIII</v>
      </c>
      <c r="P231" s="6" t="str">
        <f>VLOOKUP(C231,'AUD NOV'!B:T,12,0)</f>
        <v>Santiago</v>
      </c>
      <c r="Q231" s="6" t="str">
        <f>VLOOKUP(C231,'AUD NOV'!B:T,13,0)</f>
        <v>222150200 
+56971407762</v>
      </c>
      <c r="R231" s="6" t="str">
        <f>VLOOKUP(C231,'AUD NOV'!B:T,14,0)</f>
        <v>directorio@fundaciondem.cl
juan.parry@fundaciondem.cl
coordinacionejecutiva@fundaciondem.cl
administracioncentral@fundaciondem.cl</v>
      </c>
      <c r="S231" s="6">
        <f>VLOOKUP(C231,'AUD NOV'!B:T,15,0)</f>
        <v>0</v>
      </c>
      <c r="T231" s="6">
        <f>VLOOKUP(C231,'AUD NOV'!B:T,16,0)</f>
        <v>93401</v>
      </c>
      <c r="U231" s="6" t="str">
        <f>VLOOKUP(C231,'AUD NOV'!B:T,17,0)</f>
        <v>Se acompaña certificado financiero correspondiente al año 2021, aprobado por el Subdepartamento de Supervisión Financiera.</v>
      </c>
      <c r="V231" s="7">
        <f>VLOOKUP(C231,'AUD NOV'!B:T,18,0)</f>
        <v>37970</v>
      </c>
      <c r="W231" s="8">
        <f>VLOOKUP(C231,'AUD NOV'!B:T,19,0)</f>
        <v>6470</v>
      </c>
      <c r="X231" s="9"/>
      <c r="Y231" s="9">
        <v>7392902</v>
      </c>
      <c r="Z231" s="7">
        <v>44895</v>
      </c>
      <c r="AA231" s="6" t="s">
        <v>6271</v>
      </c>
      <c r="AB231" s="6" t="s">
        <v>6272</v>
      </c>
      <c r="AC231" s="6" t="s">
        <v>6299</v>
      </c>
    </row>
    <row r="232" spans="2:29" x14ac:dyDescent="0.2">
      <c r="B232" s="6" t="s">
        <v>6410</v>
      </c>
      <c r="C232" s="6">
        <v>716316009</v>
      </c>
      <c r="D232" s="6">
        <v>1131962</v>
      </c>
      <c r="E232" s="6">
        <v>13</v>
      </c>
      <c r="F232" s="6" t="str">
        <f>VLOOKUP(C232,'AUD NOV'!B:T,2,0)</f>
        <v>Fundación de Derecho Privado</v>
      </c>
      <c r="G232" s="6" t="str">
        <f>VLOOKUP(C232,'AUD NOV'!B:T,3,0)</f>
        <v>Otorgada por Decreto Supremo Nº 1314, de 28 de diciembre de 1987, del Ministerio de Justicia.</v>
      </c>
      <c r="H232" s="6" t="str">
        <f>VLOOKUP(C232,'AUD NOV'!B:T,4,0)</f>
        <v xml:space="preserve">Certificado de Vigencia, folio Nº 500448659603, emitido con fecha 11 de mayo de 2022 por el Servicio de Registro Civil e Identificación.
</v>
      </c>
      <c r="I232" s="6" t="str">
        <f>VLOOKUP(C232,'AUD NOV'!B:T,5,0)</f>
        <v xml:space="preserve">Promover a través de la iniciativa privada, la defensa ecológica del menor de edad, principalmente en relación a los valores, conocimientos, aprendizaje, bienestar, seguridad, dignidad, justicia, equidad y espiritualidad. </v>
      </c>
      <c r="J232" s="6" t="str">
        <f>VLOOKUP(C232,'AUD NOV'!B:T,6,0)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32" s="6" t="str">
        <f>VLOOKUP(C232,'AUD NOV'!B:T,7,0)</f>
        <v>1 año.</v>
      </c>
      <c r="L232" s="6" t="str">
        <f>VLOOKUP(C232,'AUD NOV'!B:T,8,0)</f>
        <v>01 año. Último Directorio data de fecha 01 de julio de 2021.</v>
      </c>
      <c r="M232" s="6" t="str">
        <f>VLOOKUP(C232,'AUD NOV'!B:T,9,0)</f>
        <v xml:space="preserve">Daniela Yáñez Meneses, 
Juan Eduardo Parry Morabec, (Desde el día 02 agosto de 2021)
Carla Polanco Mercado, 
</v>
      </c>
      <c r="N232" s="6" t="str">
        <f>VLOOKUP(C232,'AUD NOV'!B:T,10,0)</f>
        <v xml:space="preserve">Marina de Gaete Nº 755, comuna de Santiago, Región Metropolitana.
</v>
      </c>
      <c r="O232" s="6" t="str">
        <f>VLOOKUP(C232,'AUD NOV'!B:T,11,0)</f>
        <v>XIII</v>
      </c>
      <c r="P232" s="6" t="str">
        <f>VLOOKUP(C232,'AUD NOV'!B:T,12,0)</f>
        <v>Santiago</v>
      </c>
      <c r="Q232" s="6" t="str">
        <f>VLOOKUP(C232,'AUD NOV'!B:T,13,0)</f>
        <v>222150200 
+56971407762</v>
      </c>
      <c r="R232" s="6" t="str">
        <f>VLOOKUP(C232,'AUD NOV'!B:T,14,0)</f>
        <v>directorio@fundaciondem.cl
juan.parry@fundaciondem.cl
coordinacionejecutiva@fundaciondem.cl
administracioncentral@fundaciondem.cl</v>
      </c>
      <c r="S232" s="6">
        <f>VLOOKUP(C232,'AUD NOV'!B:T,15,0)</f>
        <v>0</v>
      </c>
      <c r="T232" s="6">
        <f>VLOOKUP(C232,'AUD NOV'!B:T,16,0)</f>
        <v>93401</v>
      </c>
      <c r="U232" s="6" t="str">
        <f>VLOOKUP(C232,'AUD NOV'!B:T,17,0)</f>
        <v>Se acompaña certificado financiero correspondiente al año 2021, aprobado por el Subdepartamento de Supervisión Financiera.</v>
      </c>
      <c r="V232" s="7">
        <f>VLOOKUP(C232,'AUD NOV'!B:T,18,0)</f>
        <v>37970</v>
      </c>
      <c r="W232" s="8">
        <f>VLOOKUP(C232,'AUD NOV'!B:T,19,0)</f>
        <v>6470</v>
      </c>
      <c r="X232" s="9"/>
      <c r="Y232" s="9">
        <v>21705314</v>
      </c>
      <c r="Z232" s="7">
        <v>44895</v>
      </c>
      <c r="AA232" s="6" t="s">
        <v>6271</v>
      </c>
      <c r="AB232" s="6" t="s">
        <v>6272</v>
      </c>
      <c r="AC232" s="6" t="s">
        <v>6310</v>
      </c>
    </row>
    <row r="233" spans="2:29" x14ac:dyDescent="0.2">
      <c r="B233" s="6" t="s">
        <v>6410</v>
      </c>
      <c r="C233" s="6">
        <v>716316009</v>
      </c>
      <c r="D233" s="6">
        <v>1132536</v>
      </c>
      <c r="E233" s="6">
        <v>13</v>
      </c>
      <c r="F233" s="6" t="str">
        <f>VLOOKUP(C233,'AUD NOV'!B:T,2,0)</f>
        <v>Fundación de Derecho Privado</v>
      </c>
      <c r="G233" s="6" t="str">
        <f>VLOOKUP(C233,'AUD NOV'!B:T,3,0)</f>
        <v>Otorgada por Decreto Supremo Nº 1314, de 28 de diciembre de 1987, del Ministerio de Justicia.</v>
      </c>
      <c r="H233" s="6" t="str">
        <f>VLOOKUP(C233,'AUD NOV'!B:T,4,0)</f>
        <v xml:space="preserve">Certificado de Vigencia, folio Nº 500448659603, emitido con fecha 11 de mayo de 2022 por el Servicio de Registro Civil e Identificación.
</v>
      </c>
      <c r="I233" s="6" t="str">
        <f>VLOOKUP(C233,'AUD NOV'!B:T,5,0)</f>
        <v xml:space="preserve">Promover a través de la iniciativa privada, la defensa ecológica del menor de edad, principalmente en relación a los valores, conocimientos, aprendizaje, bienestar, seguridad, dignidad, justicia, equidad y espiritualidad. </v>
      </c>
      <c r="J233" s="6" t="str">
        <f>VLOOKUP(C233,'AUD NOV'!B:T,6,0)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33" s="6" t="str">
        <f>VLOOKUP(C233,'AUD NOV'!B:T,7,0)</f>
        <v>1 año.</v>
      </c>
      <c r="L233" s="6" t="str">
        <f>VLOOKUP(C233,'AUD NOV'!B:T,8,0)</f>
        <v>01 año. Último Directorio data de fecha 01 de julio de 2021.</v>
      </c>
      <c r="M233" s="6" t="str">
        <f>VLOOKUP(C233,'AUD NOV'!B:T,9,0)</f>
        <v xml:space="preserve">Daniela Yáñez Meneses, 
Juan Eduardo Parry Morabec, (Desde el día 02 agosto de 2021)
Carla Polanco Mercado, 
</v>
      </c>
      <c r="N233" s="6" t="str">
        <f>VLOOKUP(C233,'AUD NOV'!B:T,10,0)</f>
        <v xml:space="preserve">Marina de Gaete Nº 755, comuna de Santiago, Región Metropolitana.
</v>
      </c>
      <c r="O233" s="6" t="str">
        <f>VLOOKUP(C233,'AUD NOV'!B:T,11,0)</f>
        <v>XIII</v>
      </c>
      <c r="P233" s="6" t="str">
        <f>VLOOKUP(C233,'AUD NOV'!B:T,12,0)</f>
        <v>Santiago</v>
      </c>
      <c r="Q233" s="6" t="str">
        <f>VLOOKUP(C233,'AUD NOV'!B:T,13,0)</f>
        <v>222150200 
+56971407762</v>
      </c>
      <c r="R233" s="6" t="str">
        <f>VLOOKUP(C233,'AUD NOV'!B:T,14,0)</f>
        <v>directorio@fundaciondem.cl
juan.parry@fundaciondem.cl
coordinacionejecutiva@fundaciondem.cl
administracioncentral@fundaciondem.cl</v>
      </c>
      <c r="S233" s="6">
        <f>VLOOKUP(C233,'AUD NOV'!B:T,15,0)</f>
        <v>0</v>
      </c>
      <c r="T233" s="6">
        <f>VLOOKUP(C233,'AUD NOV'!B:T,16,0)</f>
        <v>93401</v>
      </c>
      <c r="U233" s="6" t="str">
        <f>VLOOKUP(C233,'AUD NOV'!B:T,17,0)</f>
        <v>Se acompaña certificado financiero correspondiente al año 2021, aprobado por el Subdepartamento de Supervisión Financiera.</v>
      </c>
      <c r="V233" s="7">
        <f>VLOOKUP(C233,'AUD NOV'!B:T,18,0)</f>
        <v>37970</v>
      </c>
      <c r="W233" s="8">
        <f>VLOOKUP(C233,'AUD NOV'!B:T,19,0)</f>
        <v>6470</v>
      </c>
      <c r="X233" s="9">
        <v>21261240</v>
      </c>
      <c r="Y233" s="9">
        <v>122302280</v>
      </c>
      <c r="Z233" s="7">
        <v>44895</v>
      </c>
      <c r="AA233" s="6" t="s">
        <v>6271</v>
      </c>
      <c r="AB233" s="6" t="s">
        <v>6272</v>
      </c>
      <c r="AC233" s="6" t="s">
        <v>226</v>
      </c>
    </row>
    <row r="234" spans="2:29" x14ac:dyDescent="0.2">
      <c r="B234" s="6" t="s">
        <v>6410</v>
      </c>
      <c r="C234" s="6">
        <v>716316009</v>
      </c>
      <c r="D234" s="6">
        <v>1132537</v>
      </c>
      <c r="E234" s="6">
        <v>13</v>
      </c>
      <c r="F234" s="6" t="str">
        <f>VLOOKUP(C234,'AUD NOV'!B:T,2,0)</f>
        <v>Fundación de Derecho Privado</v>
      </c>
      <c r="G234" s="6" t="str">
        <f>VLOOKUP(C234,'AUD NOV'!B:T,3,0)</f>
        <v>Otorgada por Decreto Supremo Nº 1314, de 28 de diciembre de 1987, del Ministerio de Justicia.</v>
      </c>
      <c r="H234" s="6" t="str">
        <f>VLOOKUP(C234,'AUD NOV'!B:T,4,0)</f>
        <v xml:space="preserve">Certificado de Vigencia, folio Nº 500448659603, emitido con fecha 11 de mayo de 2022 por el Servicio de Registro Civil e Identificación.
</v>
      </c>
      <c r="I234" s="6" t="str">
        <f>VLOOKUP(C234,'AUD NOV'!B:T,5,0)</f>
        <v xml:space="preserve">Promover a través de la iniciativa privada, la defensa ecológica del menor de edad, principalmente en relación a los valores, conocimientos, aprendizaje, bienestar, seguridad, dignidad, justicia, equidad y espiritualidad. </v>
      </c>
      <c r="J234" s="6" t="str">
        <f>VLOOKUP(C234,'AUD NOV'!B:T,6,0)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34" s="6" t="str">
        <f>VLOOKUP(C234,'AUD NOV'!B:T,7,0)</f>
        <v>1 año.</v>
      </c>
      <c r="L234" s="6" t="str">
        <f>VLOOKUP(C234,'AUD NOV'!B:T,8,0)</f>
        <v>01 año. Último Directorio data de fecha 01 de julio de 2021.</v>
      </c>
      <c r="M234" s="6" t="str">
        <f>VLOOKUP(C234,'AUD NOV'!B:T,9,0)</f>
        <v xml:space="preserve">Daniela Yáñez Meneses, 
Juan Eduardo Parry Morabec, (Desde el día 02 agosto de 2021)
Carla Polanco Mercado, 
</v>
      </c>
      <c r="N234" s="6" t="str">
        <f>VLOOKUP(C234,'AUD NOV'!B:T,10,0)</f>
        <v xml:space="preserve">Marina de Gaete Nº 755, comuna de Santiago, Región Metropolitana.
</v>
      </c>
      <c r="O234" s="6" t="str">
        <f>VLOOKUP(C234,'AUD NOV'!B:T,11,0)</f>
        <v>XIII</v>
      </c>
      <c r="P234" s="6" t="str">
        <f>VLOOKUP(C234,'AUD NOV'!B:T,12,0)</f>
        <v>Santiago</v>
      </c>
      <c r="Q234" s="6" t="str">
        <f>VLOOKUP(C234,'AUD NOV'!B:T,13,0)</f>
        <v>222150200 
+56971407762</v>
      </c>
      <c r="R234" s="6" t="str">
        <f>VLOOKUP(C234,'AUD NOV'!B:T,14,0)</f>
        <v>directorio@fundaciondem.cl
juan.parry@fundaciondem.cl
coordinacionejecutiva@fundaciondem.cl
administracioncentral@fundaciondem.cl</v>
      </c>
      <c r="S234" s="6">
        <f>VLOOKUP(C234,'AUD NOV'!B:T,15,0)</f>
        <v>0</v>
      </c>
      <c r="T234" s="6">
        <f>VLOOKUP(C234,'AUD NOV'!B:T,16,0)</f>
        <v>93401</v>
      </c>
      <c r="U234" s="6" t="str">
        <f>VLOOKUP(C234,'AUD NOV'!B:T,17,0)</f>
        <v>Se acompaña certificado financiero correspondiente al año 2021, aprobado por el Subdepartamento de Supervisión Financiera.</v>
      </c>
      <c r="V234" s="7">
        <f>VLOOKUP(C234,'AUD NOV'!B:T,18,0)</f>
        <v>37970</v>
      </c>
      <c r="W234" s="8">
        <f>VLOOKUP(C234,'AUD NOV'!B:T,19,0)</f>
        <v>6470</v>
      </c>
      <c r="X234" s="9">
        <v>7404197</v>
      </c>
      <c r="Y234" s="9">
        <v>73463162</v>
      </c>
      <c r="Z234" s="7">
        <v>44895</v>
      </c>
      <c r="AA234" s="6" t="s">
        <v>6271</v>
      </c>
      <c r="AB234" s="6" t="s">
        <v>6272</v>
      </c>
      <c r="AC234" s="6" t="s">
        <v>226</v>
      </c>
    </row>
    <row r="235" spans="2:29" x14ac:dyDescent="0.2">
      <c r="B235" s="6" t="s">
        <v>6410</v>
      </c>
      <c r="C235" s="6">
        <v>716316009</v>
      </c>
      <c r="D235" s="6">
        <v>1132538</v>
      </c>
      <c r="E235" s="6">
        <v>13</v>
      </c>
      <c r="F235" s="6" t="str">
        <f>VLOOKUP(C235,'AUD NOV'!B:T,2,0)</f>
        <v>Fundación de Derecho Privado</v>
      </c>
      <c r="G235" s="6" t="str">
        <f>VLOOKUP(C235,'AUD NOV'!B:T,3,0)</f>
        <v>Otorgada por Decreto Supremo Nº 1314, de 28 de diciembre de 1987, del Ministerio de Justicia.</v>
      </c>
      <c r="H235" s="6" t="str">
        <f>VLOOKUP(C235,'AUD NOV'!B:T,4,0)</f>
        <v xml:space="preserve">Certificado de Vigencia, folio Nº 500448659603, emitido con fecha 11 de mayo de 2022 por el Servicio de Registro Civil e Identificación.
</v>
      </c>
      <c r="I235" s="6" t="str">
        <f>VLOOKUP(C235,'AUD NOV'!B:T,5,0)</f>
        <v xml:space="preserve">Promover a través de la iniciativa privada, la defensa ecológica del menor de edad, principalmente en relación a los valores, conocimientos, aprendizaje, bienestar, seguridad, dignidad, justicia, equidad y espiritualidad. </v>
      </c>
      <c r="J235" s="6" t="str">
        <f>VLOOKUP(C235,'AUD NOV'!B:T,6,0)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35" s="6" t="str">
        <f>VLOOKUP(C235,'AUD NOV'!B:T,7,0)</f>
        <v>1 año.</v>
      </c>
      <c r="L235" s="6" t="str">
        <f>VLOOKUP(C235,'AUD NOV'!B:T,8,0)</f>
        <v>01 año. Último Directorio data de fecha 01 de julio de 2021.</v>
      </c>
      <c r="M235" s="6" t="str">
        <f>VLOOKUP(C235,'AUD NOV'!B:T,9,0)</f>
        <v xml:space="preserve">Daniela Yáñez Meneses, 
Juan Eduardo Parry Morabec, (Desde el día 02 agosto de 2021)
Carla Polanco Mercado, 
</v>
      </c>
      <c r="N235" s="6" t="str">
        <f>VLOOKUP(C235,'AUD NOV'!B:T,10,0)</f>
        <v xml:space="preserve">Marina de Gaete Nº 755, comuna de Santiago, Región Metropolitana.
</v>
      </c>
      <c r="O235" s="6" t="str">
        <f>VLOOKUP(C235,'AUD NOV'!B:T,11,0)</f>
        <v>XIII</v>
      </c>
      <c r="P235" s="6" t="str">
        <f>VLOOKUP(C235,'AUD NOV'!B:T,12,0)</f>
        <v>Santiago</v>
      </c>
      <c r="Q235" s="6" t="str">
        <f>VLOOKUP(C235,'AUD NOV'!B:T,13,0)</f>
        <v>222150200 
+56971407762</v>
      </c>
      <c r="R235" s="6" t="str">
        <f>VLOOKUP(C235,'AUD NOV'!B:T,14,0)</f>
        <v>directorio@fundaciondem.cl
juan.parry@fundaciondem.cl
coordinacionejecutiva@fundaciondem.cl
administracioncentral@fundaciondem.cl</v>
      </c>
      <c r="S235" s="6">
        <f>VLOOKUP(C235,'AUD NOV'!B:T,15,0)</f>
        <v>0</v>
      </c>
      <c r="T235" s="6">
        <f>VLOOKUP(C235,'AUD NOV'!B:T,16,0)</f>
        <v>93401</v>
      </c>
      <c r="U235" s="6" t="str">
        <f>VLOOKUP(C235,'AUD NOV'!B:T,17,0)</f>
        <v>Se acompaña certificado financiero correspondiente al año 2021, aprobado por el Subdepartamento de Supervisión Financiera.</v>
      </c>
      <c r="V235" s="7">
        <f>VLOOKUP(C235,'AUD NOV'!B:T,18,0)</f>
        <v>37970</v>
      </c>
      <c r="W235" s="8">
        <f>VLOOKUP(C235,'AUD NOV'!B:T,19,0)</f>
        <v>6470</v>
      </c>
      <c r="X235" s="9">
        <v>31169846</v>
      </c>
      <c r="Y235" s="9">
        <v>334386455</v>
      </c>
      <c r="Z235" s="7">
        <v>44895</v>
      </c>
      <c r="AA235" s="6" t="s">
        <v>6271</v>
      </c>
      <c r="AB235" s="6" t="s">
        <v>6272</v>
      </c>
      <c r="AC235" s="6" t="s">
        <v>226</v>
      </c>
    </row>
    <row r="236" spans="2:29" x14ac:dyDescent="0.2">
      <c r="B236" s="6" t="s">
        <v>6410</v>
      </c>
      <c r="C236" s="6">
        <v>716316009</v>
      </c>
      <c r="D236" s="6">
        <v>1132589</v>
      </c>
      <c r="E236" s="6">
        <v>13</v>
      </c>
      <c r="F236" s="6" t="str">
        <f>VLOOKUP(C236,'AUD NOV'!B:T,2,0)</f>
        <v>Fundación de Derecho Privado</v>
      </c>
      <c r="G236" s="6" t="str">
        <f>VLOOKUP(C236,'AUD NOV'!B:T,3,0)</f>
        <v>Otorgada por Decreto Supremo Nº 1314, de 28 de diciembre de 1987, del Ministerio de Justicia.</v>
      </c>
      <c r="H236" s="6" t="str">
        <f>VLOOKUP(C236,'AUD NOV'!B:T,4,0)</f>
        <v xml:space="preserve">Certificado de Vigencia, folio Nº 500448659603, emitido con fecha 11 de mayo de 2022 por el Servicio de Registro Civil e Identificación.
</v>
      </c>
      <c r="I236" s="6" t="str">
        <f>VLOOKUP(C236,'AUD NOV'!B:T,5,0)</f>
        <v xml:space="preserve">Promover a través de la iniciativa privada, la defensa ecológica del menor de edad, principalmente en relación a los valores, conocimientos, aprendizaje, bienestar, seguridad, dignidad, justicia, equidad y espiritualidad. </v>
      </c>
      <c r="J236" s="6" t="str">
        <f>VLOOKUP(C236,'AUD NOV'!B:T,6,0)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36" s="6" t="str">
        <f>VLOOKUP(C236,'AUD NOV'!B:T,7,0)</f>
        <v>1 año.</v>
      </c>
      <c r="L236" s="6" t="str">
        <f>VLOOKUP(C236,'AUD NOV'!B:T,8,0)</f>
        <v>01 año. Último Directorio data de fecha 01 de julio de 2021.</v>
      </c>
      <c r="M236" s="6" t="str">
        <f>VLOOKUP(C236,'AUD NOV'!B:T,9,0)</f>
        <v xml:space="preserve">Daniela Yáñez Meneses, 
Juan Eduardo Parry Morabec, (Desde el día 02 agosto de 2021)
Carla Polanco Mercado, 
</v>
      </c>
      <c r="N236" s="6" t="str">
        <f>VLOOKUP(C236,'AUD NOV'!B:T,10,0)</f>
        <v xml:space="preserve">Marina de Gaete Nº 755, comuna de Santiago, Región Metropolitana.
</v>
      </c>
      <c r="O236" s="6" t="str">
        <f>VLOOKUP(C236,'AUD NOV'!B:T,11,0)</f>
        <v>XIII</v>
      </c>
      <c r="P236" s="6" t="str">
        <f>VLOOKUP(C236,'AUD NOV'!B:T,12,0)</f>
        <v>Santiago</v>
      </c>
      <c r="Q236" s="6" t="str">
        <f>VLOOKUP(C236,'AUD NOV'!B:T,13,0)</f>
        <v>222150200 
+56971407762</v>
      </c>
      <c r="R236" s="6" t="str">
        <f>VLOOKUP(C236,'AUD NOV'!B:T,14,0)</f>
        <v>directorio@fundaciondem.cl
juan.parry@fundaciondem.cl
coordinacionejecutiva@fundaciondem.cl
administracioncentral@fundaciondem.cl</v>
      </c>
      <c r="S236" s="6">
        <f>VLOOKUP(C236,'AUD NOV'!B:T,15,0)</f>
        <v>0</v>
      </c>
      <c r="T236" s="6">
        <f>VLOOKUP(C236,'AUD NOV'!B:T,16,0)</f>
        <v>93401</v>
      </c>
      <c r="U236" s="6" t="str">
        <f>VLOOKUP(C236,'AUD NOV'!B:T,17,0)</f>
        <v>Se acompaña certificado financiero correspondiente al año 2021, aprobado por el Subdepartamento de Supervisión Financiera.</v>
      </c>
      <c r="V236" s="7">
        <f>VLOOKUP(C236,'AUD NOV'!B:T,18,0)</f>
        <v>37970</v>
      </c>
      <c r="W236" s="8">
        <f>VLOOKUP(C236,'AUD NOV'!B:T,19,0)</f>
        <v>6470</v>
      </c>
      <c r="X236" s="9">
        <v>10631174</v>
      </c>
      <c r="Y236" s="9">
        <v>102029742</v>
      </c>
      <c r="Z236" s="7">
        <v>44895</v>
      </c>
      <c r="AA236" s="6" t="s">
        <v>6271</v>
      </c>
      <c r="AB236" s="6" t="s">
        <v>6272</v>
      </c>
      <c r="AC236" s="6" t="s">
        <v>6310</v>
      </c>
    </row>
    <row r="237" spans="2:29" x14ac:dyDescent="0.2">
      <c r="B237" s="6" t="s">
        <v>6424</v>
      </c>
      <c r="C237" s="6">
        <v>650450957</v>
      </c>
      <c r="D237" s="6">
        <v>1131888</v>
      </c>
      <c r="E237" s="6">
        <v>13</v>
      </c>
      <c r="F237" s="6" t="str">
        <f>VLOOKUP(C237,'AUD NOV'!B:T,2,0)</f>
        <v>Fundación de Derecho Privado, Sin Fines de Lucro</v>
      </c>
      <c r="G237" s="6" t="str">
        <f>VLOOKUP(C237,'AUD NOV'!B:T,3,0)</f>
        <v xml:space="preserve">Decreto Exento Nº 3715, de fecha 24 de agosto del 2011. </v>
      </c>
      <c r="H237" s="6" t="str">
        <f>VLOOKUP(C237,'AUD NOV'!B:T,4,0)</f>
        <v>Certificado de Vigencia folio N° 500459268509, de fecha 15-07-2022 del Servicio de Registro Civil e Identificación.</v>
      </c>
      <c r="I237" s="6" t="str">
        <f>VLOOKUP(C237,'AUD NOV'!B:T,5,0)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237" s="6" t="str">
        <f>VLOOKUP(C237,'AUD NOV'!B:T,6,0)</f>
        <v xml:space="preserve">PRESIDENTE 
PAULA VIAL REYNAL 
10.466.736-8
VICE-PRESIDENTE 
AGUSTIN RIESCO GUZMAN 
16.018.326-8
SECRETARIO 
SEBASTIAN ANDRES VALENZUELA AGÜERO 
9.950.953-8
TESORERO
 RAFAEL RODRIGUEZ WALKER 
15.960.427-6
</v>
      </c>
      <c r="K237" s="6" t="str">
        <f>VLOOKUP(C237,'AUD NOV'!B:T,7,0)</f>
        <v xml:space="preserve">Tres años, conforme al texto refundido de los Estatutos, según da cuenta la escritura pública de fecha 29 de junio de 2017, Repertorio 14.859-2017, del Notario Público Eduardo Diez Morello. </v>
      </c>
      <c r="L237" s="6" t="str">
        <f>VLOOKUP(C237,'AUD NOV'!B:T,8,0)</f>
        <v xml:space="preserve">09 de julio de 2019 a 09 de julio de 2022.                                           </v>
      </c>
      <c r="M237" s="6" t="str">
        <f>VLOOKUP(C237,'AUD NOV'!B:T,9,0)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N237" s="6" t="str">
        <f>VLOOKUP(C237,'AUD NOV'!B:T,10,0)</f>
        <v xml:space="preserve">Calle Andres de Fuenzalida N° 22, 
comuna de Providencia, Región Metropolitana..
</v>
      </c>
      <c r="O237" s="6" t="str">
        <f>VLOOKUP(C237,'AUD NOV'!B:T,11,0)</f>
        <v>XIII</v>
      </c>
      <c r="P237" s="6" t="str">
        <f>VLOOKUP(C237,'AUD NOV'!B:T,12,0)</f>
        <v xml:space="preserve"> Providencia</v>
      </c>
      <c r="Q237" s="6" t="str">
        <f>VLOOKUP(C237,'AUD NOV'!B:T,13,0)</f>
        <v>562 228647320</v>
      </c>
      <c r="R237" s="6" t="str">
        <f>VLOOKUP(C237,'AUD NOV'!B:T,14,0)</f>
        <v xml:space="preserve">Correo electrónico: contacto@proyectob.cl </v>
      </c>
      <c r="S237" s="6">
        <f>VLOOKUP(C237,'AUD NOV'!B:T,15,0)</f>
        <v>0</v>
      </c>
      <c r="T237" s="6" t="str">
        <f>VLOOKUP(C237,'AUD NOV'!B:T,16,0)</f>
        <v>93401: Institución de Asistencia Social</v>
      </c>
      <c r="U237" s="6" t="str">
        <f>VLOOKUP(C237,'AUD NOV'!B:T,17,0)</f>
        <v xml:space="preserve">
Se acompaña certificado financiero correspondiente al 2021, aprobado por el Subdepartamento de Supervisión Financiera.</v>
      </c>
      <c r="V237" s="7">
        <f>VLOOKUP(C237,'AUD NOV'!B:T,18,0)</f>
        <v>41411</v>
      </c>
      <c r="W237" s="8">
        <f>VLOOKUP(C237,'AUD NOV'!B:T,19,0)</f>
        <v>7478</v>
      </c>
      <c r="X237" s="9">
        <v>4863936</v>
      </c>
      <c r="Y237" s="9">
        <v>33012672</v>
      </c>
      <c r="Z237" s="7">
        <v>44895</v>
      </c>
      <c r="AA237" s="6" t="s">
        <v>6271</v>
      </c>
      <c r="AB237" s="6" t="s">
        <v>6272</v>
      </c>
      <c r="AC237" s="6" t="s">
        <v>70</v>
      </c>
    </row>
    <row r="238" spans="2:29" x14ac:dyDescent="0.2">
      <c r="B238" s="6" t="s">
        <v>6424</v>
      </c>
      <c r="C238" s="6">
        <v>650450957</v>
      </c>
      <c r="D238" s="6">
        <v>1131889</v>
      </c>
      <c r="E238" s="6">
        <v>13</v>
      </c>
      <c r="F238" s="6" t="str">
        <f>VLOOKUP(C238,'AUD NOV'!B:T,2,0)</f>
        <v>Fundación de Derecho Privado, Sin Fines de Lucro</v>
      </c>
      <c r="G238" s="6" t="str">
        <f>VLOOKUP(C238,'AUD NOV'!B:T,3,0)</f>
        <v xml:space="preserve">Decreto Exento Nº 3715, de fecha 24 de agosto del 2011. </v>
      </c>
      <c r="H238" s="6" t="str">
        <f>VLOOKUP(C238,'AUD NOV'!B:T,4,0)</f>
        <v>Certificado de Vigencia folio N° 500459268509, de fecha 15-07-2022 del Servicio de Registro Civil e Identificación.</v>
      </c>
      <c r="I238" s="6" t="str">
        <f>VLOOKUP(C238,'AUD NOV'!B:T,5,0)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238" s="6" t="str">
        <f>VLOOKUP(C238,'AUD NOV'!B:T,6,0)</f>
        <v xml:space="preserve">PRESIDENTE 
PAULA VIAL REYNAL 
10.466.736-8
VICE-PRESIDENTE 
AGUSTIN RIESCO GUZMAN 
16.018.326-8
SECRETARIO 
SEBASTIAN ANDRES VALENZUELA AGÜERO 
9.950.953-8
TESORERO
 RAFAEL RODRIGUEZ WALKER 
15.960.427-6
</v>
      </c>
      <c r="K238" s="6" t="str">
        <f>VLOOKUP(C238,'AUD NOV'!B:T,7,0)</f>
        <v xml:space="preserve">Tres años, conforme al texto refundido de los Estatutos, según da cuenta la escritura pública de fecha 29 de junio de 2017, Repertorio 14.859-2017, del Notario Público Eduardo Diez Morello. </v>
      </c>
      <c r="L238" s="6" t="str">
        <f>VLOOKUP(C238,'AUD NOV'!B:T,8,0)</f>
        <v xml:space="preserve">09 de julio de 2019 a 09 de julio de 2022.                                           </v>
      </c>
      <c r="M238" s="6" t="str">
        <f>VLOOKUP(C238,'AUD NOV'!B:T,9,0)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N238" s="6" t="str">
        <f>VLOOKUP(C238,'AUD NOV'!B:T,10,0)</f>
        <v xml:space="preserve">Calle Andres de Fuenzalida N° 22, 
comuna de Providencia, Región Metropolitana..
</v>
      </c>
      <c r="O238" s="6" t="str">
        <f>VLOOKUP(C238,'AUD NOV'!B:T,11,0)</f>
        <v>XIII</v>
      </c>
      <c r="P238" s="6" t="str">
        <f>VLOOKUP(C238,'AUD NOV'!B:T,12,0)</f>
        <v xml:space="preserve"> Providencia</v>
      </c>
      <c r="Q238" s="6" t="str">
        <f>VLOOKUP(C238,'AUD NOV'!B:T,13,0)</f>
        <v>562 228647320</v>
      </c>
      <c r="R238" s="6" t="str">
        <f>VLOOKUP(C238,'AUD NOV'!B:T,14,0)</f>
        <v xml:space="preserve">Correo electrónico: contacto@proyectob.cl </v>
      </c>
      <c r="S238" s="6">
        <f>VLOOKUP(C238,'AUD NOV'!B:T,15,0)</f>
        <v>0</v>
      </c>
      <c r="T238" s="6" t="str">
        <f>VLOOKUP(C238,'AUD NOV'!B:T,16,0)</f>
        <v>93401: Institución de Asistencia Social</v>
      </c>
      <c r="U238" s="6" t="str">
        <f>VLOOKUP(C238,'AUD NOV'!B:T,17,0)</f>
        <v xml:space="preserve">
Se acompaña certificado financiero correspondiente al 2021, aprobado por el Subdepartamento de Supervisión Financiera.</v>
      </c>
      <c r="V238" s="7">
        <f>VLOOKUP(C238,'AUD NOV'!B:T,18,0)</f>
        <v>41411</v>
      </c>
      <c r="W238" s="8">
        <f>VLOOKUP(C238,'AUD NOV'!B:T,19,0)</f>
        <v>7478</v>
      </c>
      <c r="X238" s="9">
        <v>6044069</v>
      </c>
      <c r="Y238" s="9">
        <v>40468982</v>
      </c>
      <c r="Z238" s="7">
        <v>44895</v>
      </c>
      <c r="AA238" s="6" t="s">
        <v>6271</v>
      </c>
      <c r="AB238" s="6" t="s">
        <v>6272</v>
      </c>
      <c r="AC238" s="6" t="s">
        <v>70</v>
      </c>
    </row>
    <row r="239" spans="2:29" x14ac:dyDescent="0.2">
      <c r="B239" s="6" t="s">
        <v>6425</v>
      </c>
      <c r="C239" s="6" t="s">
        <v>6266</v>
      </c>
      <c r="D239" s="6">
        <v>1131891</v>
      </c>
      <c r="E239" s="6">
        <v>13</v>
      </c>
      <c r="F239" s="6" t="str">
        <f>VLOOKUP(C239,'AUD NOV'!B:T,2,0)</f>
        <v>Fundación de Derecho Privado</v>
      </c>
      <c r="G239" s="6" t="str">
        <f>VLOOKUP(C239,'AUD NOV'!B:T,3,0)</f>
        <v>Inscripción N°30734 de fecha 08 de Abril de 2013, del Registro de Personas Jurídicas, del Servicio de Registro Civil e Identificación.</v>
      </c>
      <c r="H239" s="6" t="str">
        <f>VLOOKUP(C239,'AUD NOV'!B:T,4,0)</f>
        <v xml:space="preserve">Certificado de Vigencia Folio Nº 500458489362, de fecha 11 de julio de 2022, del Servicio de Registro Civil e Identificación. </v>
      </c>
      <c r="I239" s="6" t="str">
        <f>VLOOKUP(C239,'AUD NOV'!B:T,5,0)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239" s="6" t="str">
        <f>VLOOKUP(C239,'AUD NOV'!B:T,6,0)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K239" s="6" t="str">
        <f>VLOOKUP(C239,'AUD NOV'!B:T,7,0)</f>
        <v>De acuerdo al artículo 08 de sus Estatutos, el Directorio durará tres años en sus funciones, pudiendo sus integrantes ser reelegidos para el período siguiente.</v>
      </c>
      <c r="L239" s="6" t="str">
        <f>VLOOKUP(C239,'AUD NOV'!B:T,8,0)</f>
        <v>28 de enero de 2021 al 28 de enero de 2024. Según consta en Certificado de directorio de persona jurídica sin fines de lucro Folio Nº 500403224934, de fecha 12 de agosto de 2021, del Servicio de Registro Civil e Identificación.</v>
      </c>
      <c r="M239" s="6" t="str">
        <f>VLOOKUP(C239,'AUD NOV'!B:T,9,0)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239" s="6" t="str">
        <f>VLOOKUP(C239,'AUD NOV'!B:T,10,0)</f>
        <v>Calle Dos N°9417, comuna de Quilicura, región Metropolitana.</v>
      </c>
      <c r="O239" s="6" t="str">
        <f>VLOOKUP(C239,'AUD NOV'!B:T,11,0)</f>
        <v>XIII</v>
      </c>
      <c r="P239" s="6" t="str">
        <f>VLOOKUP(C239,'AUD NOV'!B:T,12,0)</f>
        <v>Quilicura</v>
      </c>
      <c r="Q239" s="6" t="str">
        <f>VLOOKUP(C239,'AUD NOV'!B:T,13,0)</f>
        <v xml:space="preserve">Fonos 223653276, 223653197, 989067827. 
</v>
      </c>
      <c r="R239" s="6" t="str">
        <f>VLOOKUP(C239,'AUD NOV'!B:T,14,0)</f>
        <v xml:space="preserve">Correos bernardo.vasquez@reinventarse.cl y jonathan.monsalve@reinventarse.cl
</v>
      </c>
      <c r="S239" s="6">
        <f>VLOOKUP(C239,'AUD NOV'!B:T,15,0)</f>
        <v>0</v>
      </c>
      <c r="T239" s="6" t="str">
        <f>VLOOKUP(C239,'AUD NOV'!B:T,16,0)</f>
        <v>93401: Instituciones de Asistencia Social</v>
      </c>
      <c r="U239" s="6" t="str">
        <f>VLOOKUP(C239,'AUD NOV'!B:T,17,0)</f>
        <v>Se acompaña certificado financiero correspondiente al año 2021, aprobados por  Supervisión Financiera Nacional.</v>
      </c>
      <c r="V239" s="7">
        <f>VLOOKUP(C239,'AUD NOV'!B:T,18,0)</f>
        <v>41676</v>
      </c>
      <c r="W239" s="8">
        <f>VLOOKUP(C239,'AUD NOV'!B:T,19,0)</f>
        <v>7497</v>
      </c>
      <c r="X239" s="9">
        <v>2069760</v>
      </c>
      <c r="Y239" s="9">
        <v>22767360</v>
      </c>
      <c r="Z239" s="7">
        <v>44895</v>
      </c>
      <c r="AA239" s="6" t="s">
        <v>6271</v>
      </c>
      <c r="AB239" s="6" t="s">
        <v>6272</v>
      </c>
      <c r="AC239" s="6" t="s">
        <v>6296</v>
      </c>
    </row>
    <row r="240" spans="2:29" x14ac:dyDescent="0.2">
      <c r="B240" s="6" t="s">
        <v>6425</v>
      </c>
      <c r="C240" s="6" t="s">
        <v>6266</v>
      </c>
      <c r="D240" s="6">
        <v>1131892</v>
      </c>
      <c r="E240" s="6">
        <v>13</v>
      </c>
      <c r="F240" s="6" t="str">
        <f>VLOOKUP(C240,'AUD NOV'!B:T,2,0)</f>
        <v>Fundación de Derecho Privado</v>
      </c>
      <c r="G240" s="6" t="str">
        <f>VLOOKUP(C240,'AUD NOV'!B:T,3,0)</f>
        <v>Inscripción N°30734 de fecha 08 de Abril de 2013, del Registro de Personas Jurídicas, del Servicio de Registro Civil e Identificación.</v>
      </c>
      <c r="H240" s="6" t="str">
        <f>VLOOKUP(C240,'AUD NOV'!B:T,4,0)</f>
        <v xml:space="preserve">Certificado de Vigencia Folio Nº 500458489362, de fecha 11 de julio de 2022, del Servicio de Registro Civil e Identificación. </v>
      </c>
      <c r="I240" s="6" t="str">
        <f>VLOOKUP(C240,'AUD NOV'!B:T,5,0)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240" s="6" t="str">
        <f>VLOOKUP(C240,'AUD NOV'!B:T,6,0)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K240" s="6" t="str">
        <f>VLOOKUP(C240,'AUD NOV'!B:T,7,0)</f>
        <v>De acuerdo al artículo 08 de sus Estatutos, el Directorio durará tres años en sus funciones, pudiendo sus integrantes ser reelegidos para el período siguiente.</v>
      </c>
      <c r="L240" s="6" t="str">
        <f>VLOOKUP(C240,'AUD NOV'!B:T,8,0)</f>
        <v>28 de enero de 2021 al 28 de enero de 2024. Según consta en Certificado de directorio de persona jurídica sin fines de lucro Folio Nº 500403224934, de fecha 12 de agosto de 2021, del Servicio de Registro Civil e Identificación.</v>
      </c>
      <c r="M240" s="6" t="str">
        <f>VLOOKUP(C240,'AUD NOV'!B:T,9,0)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240" s="6" t="str">
        <f>VLOOKUP(C240,'AUD NOV'!B:T,10,0)</f>
        <v>Calle Dos N°9417, comuna de Quilicura, región Metropolitana.</v>
      </c>
      <c r="O240" s="6" t="str">
        <f>VLOOKUP(C240,'AUD NOV'!B:T,11,0)</f>
        <v>XIII</v>
      </c>
      <c r="P240" s="6" t="str">
        <f>VLOOKUP(C240,'AUD NOV'!B:T,12,0)</f>
        <v>Quilicura</v>
      </c>
      <c r="Q240" s="6" t="str">
        <f>VLOOKUP(C240,'AUD NOV'!B:T,13,0)</f>
        <v xml:space="preserve">Fonos 223653276, 223653197, 989067827. 
</v>
      </c>
      <c r="R240" s="6" t="str">
        <f>VLOOKUP(C240,'AUD NOV'!B:T,14,0)</f>
        <v xml:space="preserve">Correos bernardo.vasquez@reinventarse.cl y jonathan.monsalve@reinventarse.cl
</v>
      </c>
      <c r="S240" s="6">
        <f>VLOOKUP(C240,'AUD NOV'!B:T,15,0)</f>
        <v>0</v>
      </c>
      <c r="T240" s="6" t="str">
        <f>VLOOKUP(C240,'AUD NOV'!B:T,16,0)</f>
        <v>93401: Instituciones de Asistencia Social</v>
      </c>
      <c r="U240" s="6" t="str">
        <f>VLOOKUP(C240,'AUD NOV'!B:T,17,0)</f>
        <v>Se acompaña certificado financiero correspondiente al año 2021, aprobados por  Supervisión Financiera Nacional.</v>
      </c>
      <c r="V240" s="7">
        <f>VLOOKUP(C240,'AUD NOV'!B:T,18,0)</f>
        <v>41676</v>
      </c>
      <c r="W240" s="8">
        <f>VLOOKUP(C240,'AUD NOV'!B:T,19,0)</f>
        <v>7497</v>
      </c>
      <c r="X240" s="9">
        <v>2627856</v>
      </c>
      <c r="Y240" s="9">
        <v>28906416</v>
      </c>
      <c r="Z240" s="7">
        <v>44895</v>
      </c>
      <c r="AA240" s="6" t="s">
        <v>6271</v>
      </c>
      <c r="AB240" s="6" t="s">
        <v>6272</v>
      </c>
      <c r="AC240" s="6" t="s">
        <v>6296</v>
      </c>
    </row>
    <row r="241" spans="2:29" x14ac:dyDescent="0.2">
      <c r="B241" s="6" t="s">
        <v>6422</v>
      </c>
      <c r="C241" s="6">
        <v>650165500</v>
      </c>
      <c r="D241" s="6">
        <v>1080901</v>
      </c>
      <c r="E241" s="6">
        <v>8</v>
      </c>
      <c r="F241" s="6" t="str">
        <f>VLOOKUP(C241,'AUD NOV'!B:T,2,0)</f>
        <v>Fundación de derecho público.</v>
      </c>
      <c r="G241" s="6" t="str">
        <f>VLOOKUP(C241,'AUD NOV'!B:T,3,0)</f>
        <v>Erigida de acuerdo al Derecho Canónico, por Decreto Eclesiástico Nº 431/2001, del  10 de junio del 2001.</v>
      </c>
      <c r="H241" s="6" t="str">
        <f>VLOOKUP(C241,'AUD NOV'!B:T,4,0)</f>
        <v>Indefinida.</v>
      </c>
      <c r="I241" s="6" t="str">
        <f>VLOOKUP(C241,'AUD NOV'!B:T,5,0)</f>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
      <c r="J241" s="6" t="str">
        <f>VLOOKUP(C241,'AUD NOV'!B:T,6,0)</f>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
      <c r="K241" s="6" t="str">
        <f>VLOOKUP(C241,'AUD NOV'!B:T,7,0)</f>
        <v>3 años</v>
      </c>
      <c r="L241" s="6" t="str">
        <f>VLOOKUP(C241,'AUD NOV'!B:T,8,0)</f>
        <v xml:space="preserve">Consta en Decreto de fecha 03 de enero de 2018, del Arzobispo de Concepción, que el Directorio vigente está compuesto por los integrantes señalados precedentemente. </v>
      </c>
      <c r="M241" s="6" t="str">
        <f>VLOOKUP(C241,'AUD NOV'!B:T,9,0)</f>
        <v xml:space="preserve">Presbítero José Teodoro Cartes Gómez                        
</v>
      </c>
      <c r="N241" s="6" t="str">
        <f>VLOOKUP(C241,'AUD NOV'!B:T,10,0)</f>
        <v xml:space="preserve">Calle Castellón Nº1438, Concepción, Región del Biobío. 
</v>
      </c>
      <c r="O241" s="6" t="str">
        <f>VLOOKUP(C241,'AUD NOV'!B:T,11,0)</f>
        <v>VIII</v>
      </c>
      <c r="P241" s="6" t="str">
        <f>VLOOKUP(C241,'AUD NOV'!B:T,12,0)</f>
        <v>Concepción</v>
      </c>
      <c r="Q241" s="6" t="str">
        <f>VLOOKUP(C241,'AUD NOV'!B:T,13,0)</f>
        <v xml:space="preserve">Teléfono: 41-2293100
</v>
      </c>
      <c r="R241" s="6" t="str">
        <f>VLOOKUP(C241,'AUD NOV'!B:T,14,0)</f>
        <v xml:space="preserve">Correo electrónico: psocialconce@gmail.com
</v>
      </c>
      <c r="S241" s="6">
        <f>VLOOKUP(C241,'AUD NOV'!B:T,15,0)</f>
        <v>0</v>
      </c>
      <c r="T241" s="6">
        <f>VLOOKUP(C241,'AUD NOV'!B:T,16,0)</f>
        <v>93401</v>
      </c>
      <c r="U241" s="6" t="str">
        <f>VLOOKUP(C241,'AUD NOV'!B:T,17,0)</f>
        <v xml:space="preserve">Se acompaña Certificado Financiero, correspondiente al año 2020, remitidos para aprobación del Sub Depto. de Supervisión Financiera Nacional.
</v>
      </c>
      <c r="V241" s="7">
        <f>VLOOKUP(C241,'AUD NOV'!B:T,18,0)</f>
        <v>38600</v>
      </c>
      <c r="W241" s="8">
        <f>VLOOKUP(C241,'AUD NOV'!B:T,19,0)</f>
        <v>7141</v>
      </c>
      <c r="X241" s="9"/>
      <c r="Y241" s="9">
        <v>2433262</v>
      </c>
      <c r="Z241" s="7">
        <v>44895</v>
      </c>
      <c r="AA241" s="6" t="s">
        <v>6271</v>
      </c>
      <c r="AB241" s="6" t="s">
        <v>6272</v>
      </c>
      <c r="AC241" s="6" t="s">
        <v>148</v>
      </c>
    </row>
    <row r="242" spans="2:29" x14ac:dyDescent="0.2">
      <c r="B242" s="6" t="s">
        <v>6419</v>
      </c>
      <c r="C242" s="6">
        <v>738689003</v>
      </c>
      <c r="D242" s="6">
        <v>1020233</v>
      </c>
      <c r="E242" s="6">
        <v>2</v>
      </c>
      <c r="F242" s="6" t="str">
        <f>VLOOKUP(C242,'AUD NOV'!B:T,2,0)</f>
        <v>Fundación de Derecho Privado.</v>
      </c>
      <c r="G242" s="6" t="str">
        <f>VLOOKUP(C242,'AUD NOV'!B:T,3,0)</f>
        <v>Otorgado por Decreto Supremo Nº 262, de fecha 2 de abril de 1997, por el Ministerio de Justicia. Publicado en el Diario Oficial con fecha 24 de abril de 1997.</v>
      </c>
      <c r="H242" s="6" t="str">
        <f>VLOOKUP(C242,'AUD NOV'!B:T,4,0)</f>
        <v>Certificado de Vigencia inscripción Nº7421 de fecha 02 de abril de 1997. Folio N° 5500448399370 emitido por el Servicio de Registro Civil e Identificación, de fecha 10 de mayo de 2022.</v>
      </c>
      <c r="I242" s="6" t="str">
        <f>VLOOKUP(C242,'AUD NOV'!B:T,5,0)</f>
        <v xml:space="preserve">Ayudar a la infancia desvalida sin distinción de sexo, sin distinción racial, creencia religiosa o política.
</v>
      </c>
      <c r="J242" s="6" t="str">
        <f>VLOOKUP(C242,'AUD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42" s="6" t="str">
        <f>VLOOKUP(C242,'AUD NOV'!B:T,7,0)</f>
        <v>El Consejo durará tres años en sus cargos y se renovará tácita y sucesivamente cada tres años, salvo que la mayoría absoluta de los demás consejeros, resuelva su exclusión.</v>
      </c>
      <c r="L242" s="6" t="str">
        <f>VLOOKUP(C242,'AUD NOV'!B:T,8,0)</f>
        <v>Nombramiento 12 de diciembre de 2019 y cesación 12 de diciembre de 2022.</v>
      </c>
      <c r="M242" s="6" t="str">
        <f>VLOOKUP(C242,'AUD NOV'!B:T,9,0)</f>
        <v xml:space="preserve">Simona de la Barra Cruzat
Rafael Mella Gallegos.
Podrán actuar conjunta o separadamente.
</v>
      </c>
      <c r="N242" s="6" t="str">
        <f>VLOOKUP(C242,'AUD NOV'!B:T,10,0)</f>
        <v>Exeter Nº 540-D, Concepción.</v>
      </c>
      <c r="O242" s="6" t="str">
        <f>VLOOKUP(C242,'AUD NOV'!B:T,11,0)</f>
        <v>VIII</v>
      </c>
      <c r="P242" s="6" t="str">
        <f>VLOOKUP(C242,'AUD NOV'!B:T,12,0)</f>
        <v>Concepción.</v>
      </c>
      <c r="Q242" s="6" t="str">
        <f>VLOOKUP(C242,'AUD NOV'!B:T,13,0)</f>
        <v xml:space="preserve"> 41-2106-850
</v>
      </c>
      <c r="R242" s="6" t="str">
        <f>VLOOKUP(C242,'AUD NOV'!B:T,14,0)</f>
        <v>contacto@tdesperanza.cl</v>
      </c>
      <c r="S242" s="6">
        <f>VLOOKUP(C242,'AUD NOV'!B:T,15,0)</f>
        <v>0</v>
      </c>
      <c r="T242" s="6" t="str">
        <f>VLOOKUP(C242,'AUD NOV'!B:T,16,0)</f>
        <v>93401.</v>
      </c>
      <c r="U242" s="6" t="str">
        <f>VLOOKUP(C242,'AUD NOV'!B:T,17,0)</f>
        <v xml:space="preserve">Certificado de antecedentes financieros, correspondientes al año 2021, aprobados por el Subdepartamento de Supervisión Financiera Nacional. </v>
      </c>
      <c r="V242" s="7">
        <f>VLOOKUP(C242,'AUD NOV'!B:T,18,0)</f>
        <v>37970</v>
      </c>
      <c r="W242" s="8">
        <f>VLOOKUP(C242,'AUD NOV'!B:T,19,0)</f>
        <v>6979</v>
      </c>
      <c r="X242" s="9"/>
      <c r="Y242" s="9">
        <v>23563567</v>
      </c>
      <c r="Z242" s="7">
        <v>44895</v>
      </c>
      <c r="AA242" s="6" t="s">
        <v>6271</v>
      </c>
      <c r="AB242" s="6" t="s">
        <v>6272</v>
      </c>
      <c r="AC242" s="6" t="s">
        <v>6274</v>
      </c>
    </row>
    <row r="243" spans="2:29" x14ac:dyDescent="0.2">
      <c r="B243" s="6" t="s">
        <v>6419</v>
      </c>
      <c r="C243" s="6">
        <v>738689003</v>
      </c>
      <c r="D243" s="6">
        <v>1020302</v>
      </c>
      <c r="E243" s="6">
        <v>2</v>
      </c>
      <c r="F243" s="6" t="str">
        <f>VLOOKUP(C243,'AUD NOV'!B:T,2,0)</f>
        <v>Fundación de Derecho Privado.</v>
      </c>
      <c r="G243" s="6" t="str">
        <f>VLOOKUP(C243,'AUD NOV'!B:T,3,0)</f>
        <v>Otorgado por Decreto Supremo Nº 262, de fecha 2 de abril de 1997, por el Ministerio de Justicia. Publicado en el Diario Oficial con fecha 24 de abril de 1997.</v>
      </c>
      <c r="H243" s="6" t="str">
        <f>VLOOKUP(C243,'AUD NOV'!B:T,4,0)</f>
        <v>Certificado de Vigencia inscripción Nº7421 de fecha 02 de abril de 1997. Folio N° 5500448399370 emitido por el Servicio de Registro Civil e Identificación, de fecha 10 de mayo de 2022.</v>
      </c>
      <c r="I243" s="6" t="str">
        <f>VLOOKUP(C243,'AUD NOV'!B:T,5,0)</f>
        <v xml:space="preserve">Ayudar a la infancia desvalida sin distinción de sexo, sin distinción racial, creencia religiosa o política.
</v>
      </c>
      <c r="J243" s="6" t="str">
        <f>VLOOKUP(C243,'AUD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43" s="6" t="str">
        <f>VLOOKUP(C243,'AUD NOV'!B:T,7,0)</f>
        <v>El Consejo durará tres años en sus cargos y se renovará tácita y sucesivamente cada tres años, salvo que la mayoría absoluta de los demás consejeros, resuelva su exclusión.</v>
      </c>
      <c r="L243" s="6" t="str">
        <f>VLOOKUP(C243,'AUD NOV'!B:T,8,0)</f>
        <v>Nombramiento 12 de diciembre de 2019 y cesación 12 de diciembre de 2022.</v>
      </c>
      <c r="M243" s="6" t="str">
        <f>VLOOKUP(C243,'AUD NOV'!B:T,9,0)</f>
        <v xml:space="preserve">Simona de la Barra Cruzat
Rafael Mella Gallegos.
Podrán actuar conjunta o separadamente.
</v>
      </c>
      <c r="N243" s="6" t="str">
        <f>VLOOKUP(C243,'AUD NOV'!B:T,10,0)</f>
        <v>Exeter Nº 540-D, Concepción.</v>
      </c>
      <c r="O243" s="6" t="str">
        <f>VLOOKUP(C243,'AUD NOV'!B:T,11,0)</f>
        <v>VIII</v>
      </c>
      <c r="P243" s="6" t="str">
        <f>VLOOKUP(C243,'AUD NOV'!B:T,12,0)</f>
        <v>Concepción.</v>
      </c>
      <c r="Q243" s="6" t="str">
        <f>VLOOKUP(C243,'AUD NOV'!B:T,13,0)</f>
        <v xml:space="preserve"> 41-2106-850
</v>
      </c>
      <c r="R243" s="6" t="str">
        <f>VLOOKUP(C243,'AUD NOV'!B:T,14,0)</f>
        <v>contacto@tdesperanza.cl</v>
      </c>
      <c r="S243" s="6">
        <f>VLOOKUP(C243,'AUD NOV'!B:T,15,0)</f>
        <v>0</v>
      </c>
      <c r="T243" s="6" t="str">
        <f>VLOOKUP(C243,'AUD NOV'!B:T,16,0)</f>
        <v>93401.</v>
      </c>
      <c r="U243" s="6" t="str">
        <f>VLOOKUP(C243,'AUD NOV'!B:T,17,0)</f>
        <v xml:space="preserve">Certificado de antecedentes financieros, correspondientes al año 2021, aprobados por el Subdepartamento de Supervisión Financiera Nacional. </v>
      </c>
      <c r="V243" s="7">
        <f>VLOOKUP(C243,'AUD NOV'!B:T,18,0)</f>
        <v>37970</v>
      </c>
      <c r="W243" s="8">
        <f>VLOOKUP(C243,'AUD NOV'!B:T,19,0)</f>
        <v>6979</v>
      </c>
      <c r="X243" s="9">
        <v>2649293</v>
      </c>
      <c r="Y243" s="9">
        <v>31129191</v>
      </c>
      <c r="Z243" s="7">
        <v>44895</v>
      </c>
      <c r="AA243" s="6" t="s">
        <v>6271</v>
      </c>
      <c r="AB243" s="6" t="s">
        <v>6272</v>
      </c>
      <c r="AC243" s="6" t="s">
        <v>6274</v>
      </c>
    </row>
    <row r="244" spans="2:29" x14ac:dyDescent="0.2">
      <c r="B244" s="6" t="s">
        <v>6419</v>
      </c>
      <c r="C244" s="6">
        <v>738689003</v>
      </c>
      <c r="D244" s="6">
        <v>1020303</v>
      </c>
      <c r="E244" s="6">
        <v>2</v>
      </c>
      <c r="F244" s="6" t="str">
        <f>VLOOKUP(C244,'AUD NOV'!B:T,2,0)</f>
        <v>Fundación de Derecho Privado.</v>
      </c>
      <c r="G244" s="6" t="str">
        <f>VLOOKUP(C244,'AUD NOV'!B:T,3,0)</f>
        <v>Otorgado por Decreto Supremo Nº 262, de fecha 2 de abril de 1997, por el Ministerio de Justicia. Publicado en el Diario Oficial con fecha 24 de abril de 1997.</v>
      </c>
      <c r="H244" s="6" t="str">
        <f>VLOOKUP(C244,'AUD NOV'!B:T,4,0)</f>
        <v>Certificado de Vigencia inscripción Nº7421 de fecha 02 de abril de 1997. Folio N° 5500448399370 emitido por el Servicio de Registro Civil e Identificación, de fecha 10 de mayo de 2022.</v>
      </c>
      <c r="I244" s="6" t="str">
        <f>VLOOKUP(C244,'AUD NOV'!B:T,5,0)</f>
        <v xml:space="preserve">Ayudar a la infancia desvalida sin distinción de sexo, sin distinción racial, creencia religiosa o política.
</v>
      </c>
      <c r="J244" s="6" t="str">
        <f>VLOOKUP(C244,'AUD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44" s="6" t="str">
        <f>VLOOKUP(C244,'AUD NOV'!B:T,7,0)</f>
        <v>El Consejo durará tres años en sus cargos y se renovará tácita y sucesivamente cada tres años, salvo que la mayoría absoluta de los demás consejeros, resuelva su exclusión.</v>
      </c>
      <c r="L244" s="6" t="str">
        <f>VLOOKUP(C244,'AUD NOV'!B:T,8,0)</f>
        <v>Nombramiento 12 de diciembre de 2019 y cesación 12 de diciembre de 2022.</v>
      </c>
      <c r="M244" s="6" t="str">
        <f>VLOOKUP(C244,'AUD NOV'!B:T,9,0)</f>
        <v xml:space="preserve">Simona de la Barra Cruzat
Rafael Mella Gallegos.
Podrán actuar conjunta o separadamente.
</v>
      </c>
      <c r="N244" s="6" t="str">
        <f>VLOOKUP(C244,'AUD NOV'!B:T,10,0)</f>
        <v>Exeter Nº 540-D, Concepción.</v>
      </c>
      <c r="O244" s="6" t="str">
        <f>VLOOKUP(C244,'AUD NOV'!B:T,11,0)</f>
        <v>VIII</v>
      </c>
      <c r="P244" s="6" t="str">
        <f>VLOOKUP(C244,'AUD NOV'!B:T,12,0)</f>
        <v>Concepción.</v>
      </c>
      <c r="Q244" s="6" t="str">
        <f>VLOOKUP(C244,'AUD NOV'!B:T,13,0)</f>
        <v xml:space="preserve"> 41-2106-850
</v>
      </c>
      <c r="R244" s="6" t="str">
        <f>VLOOKUP(C244,'AUD NOV'!B:T,14,0)</f>
        <v>contacto@tdesperanza.cl</v>
      </c>
      <c r="S244" s="6">
        <f>VLOOKUP(C244,'AUD NOV'!B:T,15,0)</f>
        <v>0</v>
      </c>
      <c r="T244" s="6" t="str">
        <f>VLOOKUP(C244,'AUD NOV'!B:T,16,0)</f>
        <v>93401.</v>
      </c>
      <c r="U244" s="6" t="str">
        <f>VLOOKUP(C244,'AUD NOV'!B:T,17,0)</f>
        <v xml:space="preserve">Certificado de antecedentes financieros, correspondientes al año 2021, aprobados por el Subdepartamento de Supervisión Financiera Nacional. </v>
      </c>
      <c r="V244" s="7">
        <f>VLOOKUP(C244,'AUD NOV'!B:T,18,0)</f>
        <v>37970</v>
      </c>
      <c r="W244" s="8">
        <f>VLOOKUP(C244,'AUD NOV'!B:T,19,0)</f>
        <v>6979</v>
      </c>
      <c r="X244" s="9">
        <v>3195473</v>
      </c>
      <c r="Y244" s="9">
        <v>37841129</v>
      </c>
      <c r="Z244" s="7">
        <v>44895</v>
      </c>
      <c r="AA244" s="6" t="s">
        <v>6271</v>
      </c>
      <c r="AB244" s="6" t="s">
        <v>6272</v>
      </c>
      <c r="AC244" s="6" t="s">
        <v>6274</v>
      </c>
    </row>
    <row r="245" spans="2:29" x14ac:dyDescent="0.2">
      <c r="B245" s="6" t="s">
        <v>6419</v>
      </c>
      <c r="C245" s="6">
        <v>738689003</v>
      </c>
      <c r="D245" s="6">
        <v>1020427</v>
      </c>
      <c r="E245" s="6">
        <v>2</v>
      </c>
      <c r="F245" s="6" t="str">
        <f>VLOOKUP(C245,'AUD NOV'!B:T,2,0)</f>
        <v>Fundación de Derecho Privado.</v>
      </c>
      <c r="G245" s="6" t="str">
        <f>VLOOKUP(C245,'AUD NOV'!B:T,3,0)</f>
        <v>Otorgado por Decreto Supremo Nº 262, de fecha 2 de abril de 1997, por el Ministerio de Justicia. Publicado en el Diario Oficial con fecha 24 de abril de 1997.</v>
      </c>
      <c r="H245" s="6" t="str">
        <f>VLOOKUP(C245,'AUD NOV'!B:T,4,0)</f>
        <v>Certificado de Vigencia inscripción Nº7421 de fecha 02 de abril de 1997. Folio N° 5500448399370 emitido por el Servicio de Registro Civil e Identificación, de fecha 10 de mayo de 2022.</v>
      </c>
      <c r="I245" s="6" t="str">
        <f>VLOOKUP(C245,'AUD NOV'!B:T,5,0)</f>
        <v xml:space="preserve">Ayudar a la infancia desvalida sin distinción de sexo, sin distinción racial, creencia religiosa o política.
</v>
      </c>
      <c r="J245" s="6" t="str">
        <f>VLOOKUP(C245,'AUD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45" s="6" t="str">
        <f>VLOOKUP(C245,'AUD NOV'!B:T,7,0)</f>
        <v>El Consejo durará tres años en sus cargos y se renovará tácita y sucesivamente cada tres años, salvo que la mayoría absoluta de los demás consejeros, resuelva su exclusión.</v>
      </c>
      <c r="L245" s="6" t="str">
        <f>VLOOKUP(C245,'AUD NOV'!B:T,8,0)</f>
        <v>Nombramiento 12 de diciembre de 2019 y cesación 12 de diciembre de 2022.</v>
      </c>
      <c r="M245" s="6" t="str">
        <f>VLOOKUP(C245,'AUD NOV'!B:T,9,0)</f>
        <v xml:space="preserve">Simona de la Barra Cruzat
Rafael Mella Gallegos.
Podrán actuar conjunta o separadamente.
</v>
      </c>
      <c r="N245" s="6" t="str">
        <f>VLOOKUP(C245,'AUD NOV'!B:T,10,0)</f>
        <v>Exeter Nº 540-D, Concepción.</v>
      </c>
      <c r="O245" s="6" t="str">
        <f>VLOOKUP(C245,'AUD NOV'!B:T,11,0)</f>
        <v>VIII</v>
      </c>
      <c r="P245" s="6" t="str">
        <f>VLOOKUP(C245,'AUD NOV'!B:T,12,0)</f>
        <v>Concepción.</v>
      </c>
      <c r="Q245" s="6" t="str">
        <f>VLOOKUP(C245,'AUD NOV'!B:T,13,0)</f>
        <v xml:space="preserve"> 41-2106-850
</v>
      </c>
      <c r="R245" s="6" t="str">
        <f>VLOOKUP(C245,'AUD NOV'!B:T,14,0)</f>
        <v>contacto@tdesperanza.cl</v>
      </c>
      <c r="S245" s="6">
        <f>VLOOKUP(C245,'AUD NOV'!B:T,15,0)</f>
        <v>0</v>
      </c>
      <c r="T245" s="6" t="str">
        <f>VLOOKUP(C245,'AUD NOV'!B:T,16,0)</f>
        <v>93401.</v>
      </c>
      <c r="U245" s="6" t="str">
        <f>VLOOKUP(C245,'AUD NOV'!B:T,17,0)</f>
        <v xml:space="preserve">Certificado de antecedentes financieros, correspondientes al año 2021, aprobados por el Subdepartamento de Supervisión Financiera Nacional. </v>
      </c>
      <c r="V245" s="7">
        <f>VLOOKUP(C245,'AUD NOV'!B:T,18,0)</f>
        <v>37970</v>
      </c>
      <c r="W245" s="8">
        <f>VLOOKUP(C245,'AUD NOV'!B:T,19,0)</f>
        <v>6979</v>
      </c>
      <c r="X245" s="9">
        <v>21956960</v>
      </c>
      <c r="Y245" s="9">
        <v>216548233</v>
      </c>
      <c r="Z245" s="7">
        <v>44895</v>
      </c>
      <c r="AA245" s="6" t="s">
        <v>6271</v>
      </c>
      <c r="AB245" s="6" t="s">
        <v>6272</v>
      </c>
      <c r="AC245" s="6" t="s">
        <v>6274</v>
      </c>
    </row>
    <row r="246" spans="2:29" x14ac:dyDescent="0.2">
      <c r="B246" s="6" t="s">
        <v>6419</v>
      </c>
      <c r="C246" s="6">
        <v>738689003</v>
      </c>
      <c r="D246" s="6">
        <v>1050662</v>
      </c>
      <c r="E246" s="6">
        <v>5</v>
      </c>
      <c r="F246" s="6" t="str">
        <f>VLOOKUP(C246,'AUD NOV'!B:T,2,0)</f>
        <v>Fundación de Derecho Privado.</v>
      </c>
      <c r="G246" s="6" t="str">
        <f>VLOOKUP(C246,'AUD NOV'!B:T,3,0)</f>
        <v>Otorgado por Decreto Supremo Nº 262, de fecha 2 de abril de 1997, por el Ministerio de Justicia. Publicado en el Diario Oficial con fecha 24 de abril de 1997.</v>
      </c>
      <c r="H246" s="6" t="str">
        <f>VLOOKUP(C246,'AUD NOV'!B:T,4,0)</f>
        <v>Certificado de Vigencia inscripción Nº7421 de fecha 02 de abril de 1997. Folio N° 5500448399370 emitido por el Servicio de Registro Civil e Identificación, de fecha 10 de mayo de 2022.</v>
      </c>
      <c r="I246" s="6" t="str">
        <f>VLOOKUP(C246,'AUD NOV'!B:T,5,0)</f>
        <v xml:space="preserve">Ayudar a la infancia desvalida sin distinción de sexo, sin distinción racial, creencia religiosa o política.
</v>
      </c>
      <c r="J246" s="6" t="str">
        <f>VLOOKUP(C246,'AUD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46" s="6" t="str">
        <f>VLOOKUP(C246,'AUD NOV'!B:T,7,0)</f>
        <v>El Consejo durará tres años en sus cargos y se renovará tácita y sucesivamente cada tres años, salvo que la mayoría absoluta de los demás consejeros, resuelva su exclusión.</v>
      </c>
      <c r="L246" s="6" t="str">
        <f>VLOOKUP(C246,'AUD NOV'!B:T,8,0)</f>
        <v>Nombramiento 12 de diciembre de 2019 y cesación 12 de diciembre de 2022.</v>
      </c>
      <c r="M246" s="6" t="str">
        <f>VLOOKUP(C246,'AUD NOV'!B:T,9,0)</f>
        <v xml:space="preserve">Simona de la Barra Cruzat
Rafael Mella Gallegos.
Podrán actuar conjunta o separadamente.
</v>
      </c>
      <c r="N246" s="6" t="str">
        <f>VLOOKUP(C246,'AUD NOV'!B:T,10,0)</f>
        <v>Exeter Nº 540-D, Concepción.</v>
      </c>
      <c r="O246" s="6" t="str">
        <f>VLOOKUP(C246,'AUD NOV'!B:T,11,0)</f>
        <v>VIII</v>
      </c>
      <c r="P246" s="6" t="str">
        <f>VLOOKUP(C246,'AUD NOV'!B:T,12,0)</f>
        <v>Concepción.</v>
      </c>
      <c r="Q246" s="6" t="str">
        <f>VLOOKUP(C246,'AUD NOV'!B:T,13,0)</f>
        <v xml:space="preserve"> 41-2106-850
</v>
      </c>
      <c r="R246" s="6" t="str">
        <f>VLOOKUP(C246,'AUD NOV'!B:T,14,0)</f>
        <v>contacto@tdesperanza.cl</v>
      </c>
      <c r="S246" s="6">
        <f>VLOOKUP(C246,'AUD NOV'!B:T,15,0)</f>
        <v>0</v>
      </c>
      <c r="T246" s="6" t="str">
        <f>VLOOKUP(C246,'AUD NOV'!B:T,16,0)</f>
        <v>93401.</v>
      </c>
      <c r="U246" s="6" t="str">
        <f>VLOOKUP(C246,'AUD NOV'!B:T,17,0)</f>
        <v xml:space="preserve">Certificado de antecedentes financieros, correspondientes al año 2021, aprobados por el Subdepartamento de Supervisión Financiera Nacional. </v>
      </c>
      <c r="V246" s="7">
        <f>VLOOKUP(C246,'AUD NOV'!B:T,18,0)</f>
        <v>37970</v>
      </c>
      <c r="W246" s="8">
        <f>VLOOKUP(C246,'AUD NOV'!B:T,19,0)</f>
        <v>6979</v>
      </c>
      <c r="X246" s="9"/>
      <c r="Y246" s="9">
        <v>3347098</v>
      </c>
      <c r="Z246" s="7">
        <v>44895</v>
      </c>
      <c r="AA246" s="6" t="s">
        <v>6271</v>
      </c>
      <c r="AB246" s="6" t="s">
        <v>6272</v>
      </c>
      <c r="AC246" s="6" t="s">
        <v>8218</v>
      </c>
    </row>
    <row r="247" spans="2:29" x14ac:dyDescent="0.2">
      <c r="B247" s="6" t="s">
        <v>6419</v>
      </c>
      <c r="C247" s="6">
        <v>738689003</v>
      </c>
      <c r="D247" s="6">
        <v>1051008</v>
      </c>
      <c r="E247" s="6">
        <v>5</v>
      </c>
      <c r="F247" s="6" t="str">
        <f>VLOOKUP(C247,'AUD NOV'!B:T,2,0)</f>
        <v>Fundación de Derecho Privado.</v>
      </c>
      <c r="G247" s="6" t="str">
        <f>VLOOKUP(C247,'AUD NOV'!B:T,3,0)</f>
        <v>Otorgado por Decreto Supremo Nº 262, de fecha 2 de abril de 1997, por el Ministerio de Justicia. Publicado en el Diario Oficial con fecha 24 de abril de 1997.</v>
      </c>
      <c r="H247" s="6" t="str">
        <f>VLOOKUP(C247,'AUD NOV'!B:T,4,0)</f>
        <v>Certificado de Vigencia inscripción Nº7421 de fecha 02 de abril de 1997. Folio N° 5500448399370 emitido por el Servicio de Registro Civil e Identificación, de fecha 10 de mayo de 2022.</v>
      </c>
      <c r="I247" s="6" t="str">
        <f>VLOOKUP(C247,'AUD NOV'!B:T,5,0)</f>
        <v xml:space="preserve">Ayudar a la infancia desvalida sin distinción de sexo, sin distinción racial, creencia religiosa o política.
</v>
      </c>
      <c r="J247" s="6" t="str">
        <f>VLOOKUP(C247,'AUD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47" s="6" t="str">
        <f>VLOOKUP(C247,'AUD NOV'!B:T,7,0)</f>
        <v>El Consejo durará tres años en sus cargos y se renovará tácita y sucesivamente cada tres años, salvo que la mayoría absoluta de los demás consejeros, resuelva su exclusión.</v>
      </c>
      <c r="L247" s="6" t="str">
        <f>VLOOKUP(C247,'AUD NOV'!B:T,8,0)</f>
        <v>Nombramiento 12 de diciembre de 2019 y cesación 12 de diciembre de 2022.</v>
      </c>
      <c r="M247" s="6" t="str">
        <f>VLOOKUP(C247,'AUD NOV'!B:T,9,0)</f>
        <v xml:space="preserve">Simona de la Barra Cruzat
Rafael Mella Gallegos.
Podrán actuar conjunta o separadamente.
</v>
      </c>
      <c r="N247" s="6" t="str">
        <f>VLOOKUP(C247,'AUD NOV'!B:T,10,0)</f>
        <v>Exeter Nº 540-D, Concepción.</v>
      </c>
      <c r="O247" s="6" t="str">
        <f>VLOOKUP(C247,'AUD NOV'!B:T,11,0)</f>
        <v>VIII</v>
      </c>
      <c r="P247" s="6" t="str">
        <f>VLOOKUP(C247,'AUD NOV'!B:T,12,0)</f>
        <v>Concepción.</v>
      </c>
      <c r="Q247" s="6" t="str">
        <f>VLOOKUP(C247,'AUD NOV'!B:T,13,0)</f>
        <v xml:space="preserve"> 41-2106-850
</v>
      </c>
      <c r="R247" s="6" t="str">
        <f>VLOOKUP(C247,'AUD NOV'!B:T,14,0)</f>
        <v>contacto@tdesperanza.cl</v>
      </c>
      <c r="S247" s="6">
        <f>VLOOKUP(C247,'AUD NOV'!B:T,15,0)</f>
        <v>0</v>
      </c>
      <c r="T247" s="6" t="str">
        <f>VLOOKUP(C247,'AUD NOV'!B:T,16,0)</f>
        <v>93401.</v>
      </c>
      <c r="U247" s="6" t="str">
        <f>VLOOKUP(C247,'AUD NOV'!B:T,17,0)</f>
        <v xml:space="preserve">Certificado de antecedentes financieros, correspondientes al año 2021, aprobados por el Subdepartamento de Supervisión Financiera Nacional. </v>
      </c>
      <c r="V247" s="7">
        <f>VLOOKUP(C247,'AUD NOV'!B:T,18,0)</f>
        <v>37970</v>
      </c>
      <c r="W247" s="8">
        <f>VLOOKUP(C247,'AUD NOV'!B:T,19,0)</f>
        <v>6979</v>
      </c>
      <c r="X247" s="9"/>
      <c r="Y247" s="9">
        <v>4724966</v>
      </c>
      <c r="Z247" s="7">
        <v>44895</v>
      </c>
      <c r="AA247" s="6" t="s">
        <v>6271</v>
      </c>
      <c r="AB247" s="6" t="s">
        <v>6272</v>
      </c>
      <c r="AC247" s="6" t="s">
        <v>6607</v>
      </c>
    </row>
    <row r="248" spans="2:29" x14ac:dyDescent="0.2">
      <c r="B248" s="6" t="s">
        <v>6419</v>
      </c>
      <c r="C248" s="6">
        <v>738689003</v>
      </c>
      <c r="D248" s="6">
        <v>1051176</v>
      </c>
      <c r="E248" s="6">
        <v>5</v>
      </c>
      <c r="F248" s="6" t="str">
        <f>VLOOKUP(C248,'AUD NOV'!B:T,2,0)</f>
        <v>Fundación de Derecho Privado.</v>
      </c>
      <c r="G248" s="6" t="str">
        <f>VLOOKUP(C248,'AUD NOV'!B:T,3,0)</f>
        <v>Otorgado por Decreto Supremo Nº 262, de fecha 2 de abril de 1997, por el Ministerio de Justicia. Publicado en el Diario Oficial con fecha 24 de abril de 1997.</v>
      </c>
      <c r="H248" s="6" t="str">
        <f>VLOOKUP(C248,'AUD NOV'!B:T,4,0)</f>
        <v>Certificado de Vigencia inscripción Nº7421 de fecha 02 de abril de 1997. Folio N° 5500448399370 emitido por el Servicio de Registro Civil e Identificación, de fecha 10 de mayo de 2022.</v>
      </c>
      <c r="I248" s="6" t="str">
        <f>VLOOKUP(C248,'AUD NOV'!B:T,5,0)</f>
        <v xml:space="preserve">Ayudar a la infancia desvalida sin distinción de sexo, sin distinción racial, creencia religiosa o política.
</v>
      </c>
      <c r="J248" s="6" t="str">
        <f>VLOOKUP(C248,'AUD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48" s="6" t="str">
        <f>VLOOKUP(C248,'AUD NOV'!B:T,7,0)</f>
        <v>El Consejo durará tres años en sus cargos y se renovará tácita y sucesivamente cada tres años, salvo que la mayoría absoluta de los demás consejeros, resuelva su exclusión.</v>
      </c>
      <c r="L248" s="6" t="str">
        <f>VLOOKUP(C248,'AUD NOV'!B:T,8,0)</f>
        <v>Nombramiento 12 de diciembre de 2019 y cesación 12 de diciembre de 2022.</v>
      </c>
      <c r="M248" s="6" t="str">
        <f>VLOOKUP(C248,'AUD NOV'!B:T,9,0)</f>
        <v xml:space="preserve">Simona de la Barra Cruzat
Rafael Mella Gallegos.
Podrán actuar conjunta o separadamente.
</v>
      </c>
      <c r="N248" s="6" t="str">
        <f>VLOOKUP(C248,'AUD NOV'!B:T,10,0)</f>
        <v>Exeter Nº 540-D, Concepción.</v>
      </c>
      <c r="O248" s="6" t="str">
        <f>VLOOKUP(C248,'AUD NOV'!B:T,11,0)</f>
        <v>VIII</v>
      </c>
      <c r="P248" s="6" t="str">
        <f>VLOOKUP(C248,'AUD NOV'!B:T,12,0)</f>
        <v>Concepción.</v>
      </c>
      <c r="Q248" s="6" t="str">
        <f>VLOOKUP(C248,'AUD NOV'!B:T,13,0)</f>
        <v xml:space="preserve"> 41-2106-850
</v>
      </c>
      <c r="R248" s="6" t="str">
        <f>VLOOKUP(C248,'AUD NOV'!B:T,14,0)</f>
        <v>contacto@tdesperanza.cl</v>
      </c>
      <c r="S248" s="6">
        <f>VLOOKUP(C248,'AUD NOV'!B:T,15,0)</f>
        <v>0</v>
      </c>
      <c r="T248" s="6" t="str">
        <f>VLOOKUP(C248,'AUD NOV'!B:T,16,0)</f>
        <v>93401.</v>
      </c>
      <c r="U248" s="6" t="str">
        <f>VLOOKUP(C248,'AUD NOV'!B:T,17,0)</f>
        <v xml:space="preserve">Certificado de antecedentes financieros, correspondientes al año 2021, aprobados por el Subdepartamento de Supervisión Financiera Nacional. </v>
      </c>
      <c r="V248" s="7">
        <f>VLOOKUP(C248,'AUD NOV'!B:T,18,0)</f>
        <v>37970</v>
      </c>
      <c r="W248" s="8">
        <f>VLOOKUP(C248,'AUD NOV'!B:T,19,0)</f>
        <v>6979</v>
      </c>
      <c r="X248" s="9">
        <v>2794176</v>
      </c>
      <c r="Y248" s="9">
        <v>26408776</v>
      </c>
      <c r="Z248" s="7">
        <v>44895</v>
      </c>
      <c r="AA248" s="6" t="s">
        <v>6271</v>
      </c>
      <c r="AB248" s="6" t="s">
        <v>6272</v>
      </c>
      <c r="AC248" s="6" t="s">
        <v>6607</v>
      </c>
    </row>
    <row r="249" spans="2:29" x14ac:dyDescent="0.2">
      <c r="B249" s="6" t="s">
        <v>6419</v>
      </c>
      <c r="C249" s="6">
        <v>738689003</v>
      </c>
      <c r="D249" s="6">
        <v>1051177</v>
      </c>
      <c r="E249" s="6">
        <v>5</v>
      </c>
      <c r="F249" s="6" t="str">
        <f>VLOOKUP(C249,'AUD NOV'!B:T,2,0)</f>
        <v>Fundación de Derecho Privado.</v>
      </c>
      <c r="G249" s="6" t="str">
        <f>VLOOKUP(C249,'AUD NOV'!B:T,3,0)</f>
        <v>Otorgado por Decreto Supremo Nº 262, de fecha 2 de abril de 1997, por el Ministerio de Justicia. Publicado en el Diario Oficial con fecha 24 de abril de 1997.</v>
      </c>
      <c r="H249" s="6" t="str">
        <f>VLOOKUP(C249,'AUD NOV'!B:T,4,0)</f>
        <v>Certificado de Vigencia inscripción Nº7421 de fecha 02 de abril de 1997. Folio N° 5500448399370 emitido por el Servicio de Registro Civil e Identificación, de fecha 10 de mayo de 2022.</v>
      </c>
      <c r="I249" s="6" t="str">
        <f>VLOOKUP(C249,'AUD NOV'!B:T,5,0)</f>
        <v xml:space="preserve">Ayudar a la infancia desvalida sin distinción de sexo, sin distinción racial, creencia religiosa o política.
</v>
      </c>
      <c r="J249" s="6" t="str">
        <f>VLOOKUP(C249,'AUD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49" s="6" t="str">
        <f>VLOOKUP(C249,'AUD NOV'!B:T,7,0)</f>
        <v>El Consejo durará tres años en sus cargos y se renovará tácita y sucesivamente cada tres años, salvo que la mayoría absoluta de los demás consejeros, resuelva su exclusión.</v>
      </c>
      <c r="L249" s="6" t="str">
        <f>VLOOKUP(C249,'AUD NOV'!B:T,8,0)</f>
        <v>Nombramiento 12 de diciembre de 2019 y cesación 12 de diciembre de 2022.</v>
      </c>
      <c r="M249" s="6" t="str">
        <f>VLOOKUP(C249,'AUD NOV'!B:T,9,0)</f>
        <v xml:space="preserve">Simona de la Barra Cruzat
Rafael Mella Gallegos.
Podrán actuar conjunta o separadamente.
</v>
      </c>
      <c r="N249" s="6" t="str">
        <f>VLOOKUP(C249,'AUD NOV'!B:T,10,0)</f>
        <v>Exeter Nº 540-D, Concepción.</v>
      </c>
      <c r="O249" s="6" t="str">
        <f>VLOOKUP(C249,'AUD NOV'!B:T,11,0)</f>
        <v>VIII</v>
      </c>
      <c r="P249" s="6" t="str">
        <f>VLOOKUP(C249,'AUD NOV'!B:T,12,0)</f>
        <v>Concepción.</v>
      </c>
      <c r="Q249" s="6" t="str">
        <f>VLOOKUP(C249,'AUD NOV'!B:T,13,0)</f>
        <v xml:space="preserve"> 41-2106-850
</v>
      </c>
      <c r="R249" s="6" t="str">
        <f>VLOOKUP(C249,'AUD NOV'!B:T,14,0)</f>
        <v>contacto@tdesperanza.cl</v>
      </c>
      <c r="S249" s="6">
        <f>VLOOKUP(C249,'AUD NOV'!B:T,15,0)</f>
        <v>0</v>
      </c>
      <c r="T249" s="6" t="str">
        <f>VLOOKUP(C249,'AUD NOV'!B:T,16,0)</f>
        <v>93401.</v>
      </c>
      <c r="U249" s="6" t="str">
        <f>VLOOKUP(C249,'AUD NOV'!B:T,17,0)</f>
        <v xml:space="preserve">Certificado de antecedentes financieros, correspondientes al año 2021, aprobados por el Subdepartamento de Supervisión Financiera Nacional. </v>
      </c>
      <c r="V249" s="7">
        <f>VLOOKUP(C249,'AUD NOV'!B:T,18,0)</f>
        <v>37970</v>
      </c>
      <c r="W249" s="8">
        <f>VLOOKUP(C249,'AUD NOV'!B:T,19,0)</f>
        <v>6979</v>
      </c>
      <c r="X249" s="9">
        <v>2759249</v>
      </c>
      <c r="Y249" s="9">
        <v>28643631</v>
      </c>
      <c r="Z249" s="7">
        <v>44895</v>
      </c>
      <c r="AA249" s="6" t="s">
        <v>6271</v>
      </c>
      <c r="AB249" s="6" t="s">
        <v>6272</v>
      </c>
      <c r="AC249" s="6" t="s">
        <v>6607</v>
      </c>
    </row>
    <row r="250" spans="2:29" x14ac:dyDescent="0.2">
      <c r="B250" s="6" t="s">
        <v>6419</v>
      </c>
      <c r="C250" s="6">
        <v>738689003</v>
      </c>
      <c r="D250" s="6">
        <v>1051355</v>
      </c>
      <c r="E250" s="6">
        <v>5</v>
      </c>
      <c r="F250" s="6" t="str">
        <f>VLOOKUP(C250,'AUD NOV'!B:T,2,0)</f>
        <v>Fundación de Derecho Privado.</v>
      </c>
      <c r="G250" s="6" t="str">
        <f>VLOOKUP(C250,'AUD NOV'!B:T,3,0)</f>
        <v>Otorgado por Decreto Supremo Nº 262, de fecha 2 de abril de 1997, por el Ministerio de Justicia. Publicado en el Diario Oficial con fecha 24 de abril de 1997.</v>
      </c>
      <c r="H250" s="6" t="str">
        <f>VLOOKUP(C250,'AUD NOV'!B:T,4,0)</f>
        <v>Certificado de Vigencia inscripción Nº7421 de fecha 02 de abril de 1997. Folio N° 5500448399370 emitido por el Servicio de Registro Civil e Identificación, de fecha 10 de mayo de 2022.</v>
      </c>
      <c r="I250" s="6" t="str">
        <f>VLOOKUP(C250,'AUD NOV'!B:T,5,0)</f>
        <v xml:space="preserve">Ayudar a la infancia desvalida sin distinción de sexo, sin distinción racial, creencia religiosa o política.
</v>
      </c>
      <c r="J250" s="6" t="str">
        <f>VLOOKUP(C250,'AUD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50" s="6" t="str">
        <f>VLOOKUP(C250,'AUD NOV'!B:T,7,0)</f>
        <v>El Consejo durará tres años en sus cargos y se renovará tácita y sucesivamente cada tres años, salvo que la mayoría absoluta de los demás consejeros, resuelva su exclusión.</v>
      </c>
      <c r="L250" s="6" t="str">
        <f>VLOOKUP(C250,'AUD NOV'!B:T,8,0)</f>
        <v>Nombramiento 12 de diciembre de 2019 y cesación 12 de diciembre de 2022.</v>
      </c>
      <c r="M250" s="6" t="str">
        <f>VLOOKUP(C250,'AUD NOV'!B:T,9,0)</f>
        <v xml:space="preserve">Simona de la Barra Cruzat
Rafael Mella Gallegos.
Podrán actuar conjunta o separadamente.
</v>
      </c>
      <c r="N250" s="6" t="str">
        <f>VLOOKUP(C250,'AUD NOV'!B:T,10,0)</f>
        <v>Exeter Nº 540-D, Concepción.</v>
      </c>
      <c r="O250" s="6" t="str">
        <f>VLOOKUP(C250,'AUD NOV'!B:T,11,0)</f>
        <v>VIII</v>
      </c>
      <c r="P250" s="6" t="str">
        <f>VLOOKUP(C250,'AUD NOV'!B:T,12,0)</f>
        <v>Concepción.</v>
      </c>
      <c r="Q250" s="6" t="str">
        <f>VLOOKUP(C250,'AUD NOV'!B:T,13,0)</f>
        <v xml:space="preserve"> 41-2106-850
</v>
      </c>
      <c r="R250" s="6" t="str">
        <f>VLOOKUP(C250,'AUD NOV'!B:T,14,0)</f>
        <v>contacto@tdesperanza.cl</v>
      </c>
      <c r="S250" s="6">
        <f>VLOOKUP(C250,'AUD NOV'!B:T,15,0)</f>
        <v>0</v>
      </c>
      <c r="T250" s="6" t="str">
        <f>VLOOKUP(C250,'AUD NOV'!B:T,16,0)</f>
        <v>93401.</v>
      </c>
      <c r="U250" s="6" t="str">
        <f>VLOOKUP(C250,'AUD NOV'!B:T,17,0)</f>
        <v xml:space="preserve">Certificado de antecedentes financieros, correspondientes al año 2021, aprobados por el Subdepartamento de Supervisión Financiera Nacional. </v>
      </c>
      <c r="V250" s="7">
        <f>VLOOKUP(C250,'AUD NOV'!B:T,18,0)</f>
        <v>37970</v>
      </c>
      <c r="W250" s="8">
        <f>VLOOKUP(C250,'AUD NOV'!B:T,19,0)</f>
        <v>6979</v>
      </c>
      <c r="X250" s="9">
        <v>6496829</v>
      </c>
      <c r="Y250" s="9">
        <v>66106217</v>
      </c>
      <c r="Z250" s="7">
        <v>44895</v>
      </c>
      <c r="AA250" s="6" t="s">
        <v>6271</v>
      </c>
      <c r="AB250" s="6" t="s">
        <v>6272</v>
      </c>
      <c r="AC250" s="6" t="s">
        <v>6607</v>
      </c>
    </row>
    <row r="251" spans="2:29" x14ac:dyDescent="0.2">
      <c r="B251" s="6" t="s">
        <v>6419</v>
      </c>
      <c r="C251" s="6">
        <v>738689003</v>
      </c>
      <c r="D251" s="6">
        <v>1080944</v>
      </c>
      <c r="E251" s="6">
        <v>8</v>
      </c>
      <c r="F251" s="6" t="str">
        <f>VLOOKUP(C251,'AUD NOV'!B:T,2,0)</f>
        <v>Fundación de Derecho Privado.</v>
      </c>
      <c r="G251" s="6" t="str">
        <f>VLOOKUP(C251,'AUD NOV'!B:T,3,0)</f>
        <v>Otorgado por Decreto Supremo Nº 262, de fecha 2 de abril de 1997, por el Ministerio de Justicia. Publicado en el Diario Oficial con fecha 24 de abril de 1997.</v>
      </c>
      <c r="H251" s="6" t="str">
        <f>VLOOKUP(C251,'AUD NOV'!B:T,4,0)</f>
        <v>Certificado de Vigencia inscripción Nº7421 de fecha 02 de abril de 1997. Folio N° 5500448399370 emitido por el Servicio de Registro Civil e Identificación, de fecha 10 de mayo de 2022.</v>
      </c>
      <c r="I251" s="6" t="str">
        <f>VLOOKUP(C251,'AUD NOV'!B:T,5,0)</f>
        <v xml:space="preserve">Ayudar a la infancia desvalida sin distinción de sexo, sin distinción racial, creencia religiosa o política.
</v>
      </c>
      <c r="J251" s="6" t="str">
        <f>VLOOKUP(C251,'AUD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51" s="6" t="str">
        <f>VLOOKUP(C251,'AUD NOV'!B:T,7,0)</f>
        <v>El Consejo durará tres años en sus cargos y se renovará tácita y sucesivamente cada tres años, salvo que la mayoría absoluta de los demás consejeros, resuelva su exclusión.</v>
      </c>
      <c r="L251" s="6" t="str">
        <f>VLOOKUP(C251,'AUD NOV'!B:T,8,0)</f>
        <v>Nombramiento 12 de diciembre de 2019 y cesación 12 de diciembre de 2022.</v>
      </c>
      <c r="M251" s="6" t="str">
        <f>VLOOKUP(C251,'AUD NOV'!B:T,9,0)</f>
        <v xml:space="preserve">Simona de la Barra Cruzat
Rafael Mella Gallegos.
Podrán actuar conjunta o separadamente.
</v>
      </c>
      <c r="N251" s="6" t="str">
        <f>VLOOKUP(C251,'AUD NOV'!B:T,10,0)</f>
        <v>Exeter Nº 540-D, Concepción.</v>
      </c>
      <c r="O251" s="6" t="str">
        <f>VLOOKUP(C251,'AUD NOV'!B:T,11,0)</f>
        <v>VIII</v>
      </c>
      <c r="P251" s="6" t="str">
        <f>VLOOKUP(C251,'AUD NOV'!B:T,12,0)</f>
        <v>Concepción.</v>
      </c>
      <c r="Q251" s="6" t="str">
        <f>VLOOKUP(C251,'AUD NOV'!B:T,13,0)</f>
        <v xml:space="preserve"> 41-2106-850
</v>
      </c>
      <c r="R251" s="6" t="str">
        <f>VLOOKUP(C251,'AUD NOV'!B:T,14,0)</f>
        <v>contacto@tdesperanza.cl</v>
      </c>
      <c r="S251" s="6">
        <f>VLOOKUP(C251,'AUD NOV'!B:T,15,0)</f>
        <v>0</v>
      </c>
      <c r="T251" s="6" t="str">
        <f>VLOOKUP(C251,'AUD NOV'!B:T,16,0)</f>
        <v>93401.</v>
      </c>
      <c r="U251" s="6" t="str">
        <f>VLOOKUP(C251,'AUD NOV'!B:T,17,0)</f>
        <v xml:space="preserve">Certificado de antecedentes financieros, correspondientes al año 2021, aprobados por el Subdepartamento de Supervisión Financiera Nacional. </v>
      </c>
      <c r="V251" s="7">
        <f>VLOOKUP(C251,'AUD NOV'!B:T,18,0)</f>
        <v>37970</v>
      </c>
      <c r="W251" s="8">
        <f>VLOOKUP(C251,'AUD NOV'!B:T,19,0)</f>
        <v>6979</v>
      </c>
      <c r="X251" s="9"/>
      <c r="Y251" s="9">
        <v>5723116</v>
      </c>
      <c r="Z251" s="7">
        <v>44895</v>
      </c>
      <c r="AA251" s="6" t="s">
        <v>6271</v>
      </c>
      <c r="AB251" s="6" t="s">
        <v>6272</v>
      </c>
      <c r="AC251" s="6" t="s">
        <v>6289</v>
      </c>
    </row>
    <row r="252" spans="2:29" x14ac:dyDescent="0.2">
      <c r="B252" s="6" t="s">
        <v>6419</v>
      </c>
      <c r="C252" s="6">
        <v>738689003</v>
      </c>
      <c r="D252" s="6">
        <v>1080945</v>
      </c>
      <c r="E252" s="6">
        <v>8</v>
      </c>
      <c r="F252" s="6" t="str">
        <f>VLOOKUP(C252,'AUD NOV'!B:T,2,0)</f>
        <v>Fundación de Derecho Privado.</v>
      </c>
      <c r="G252" s="6" t="str">
        <f>VLOOKUP(C252,'AUD NOV'!B:T,3,0)</f>
        <v>Otorgado por Decreto Supremo Nº 262, de fecha 2 de abril de 1997, por el Ministerio de Justicia. Publicado en el Diario Oficial con fecha 24 de abril de 1997.</v>
      </c>
      <c r="H252" s="6" t="str">
        <f>VLOOKUP(C252,'AUD NOV'!B:T,4,0)</f>
        <v>Certificado de Vigencia inscripción Nº7421 de fecha 02 de abril de 1997. Folio N° 5500448399370 emitido por el Servicio de Registro Civil e Identificación, de fecha 10 de mayo de 2022.</v>
      </c>
      <c r="I252" s="6" t="str">
        <f>VLOOKUP(C252,'AUD NOV'!B:T,5,0)</f>
        <v xml:space="preserve">Ayudar a la infancia desvalida sin distinción de sexo, sin distinción racial, creencia religiosa o política.
</v>
      </c>
      <c r="J252" s="6" t="str">
        <f>VLOOKUP(C252,'AUD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52" s="6" t="str">
        <f>VLOOKUP(C252,'AUD NOV'!B:T,7,0)</f>
        <v>El Consejo durará tres años en sus cargos y se renovará tácita y sucesivamente cada tres años, salvo que la mayoría absoluta de los demás consejeros, resuelva su exclusión.</v>
      </c>
      <c r="L252" s="6" t="str">
        <f>VLOOKUP(C252,'AUD NOV'!B:T,8,0)</f>
        <v>Nombramiento 12 de diciembre de 2019 y cesación 12 de diciembre de 2022.</v>
      </c>
      <c r="M252" s="6" t="str">
        <f>VLOOKUP(C252,'AUD NOV'!B:T,9,0)</f>
        <v xml:space="preserve">Simona de la Barra Cruzat
Rafael Mella Gallegos.
Podrán actuar conjunta o separadamente.
</v>
      </c>
      <c r="N252" s="6" t="str">
        <f>VLOOKUP(C252,'AUD NOV'!B:T,10,0)</f>
        <v>Exeter Nº 540-D, Concepción.</v>
      </c>
      <c r="O252" s="6" t="str">
        <f>VLOOKUP(C252,'AUD NOV'!B:T,11,0)</f>
        <v>VIII</v>
      </c>
      <c r="P252" s="6" t="str">
        <f>VLOOKUP(C252,'AUD NOV'!B:T,12,0)</f>
        <v>Concepción.</v>
      </c>
      <c r="Q252" s="6" t="str">
        <f>VLOOKUP(C252,'AUD NOV'!B:T,13,0)</f>
        <v xml:space="preserve"> 41-2106-850
</v>
      </c>
      <c r="R252" s="6" t="str">
        <f>VLOOKUP(C252,'AUD NOV'!B:T,14,0)</f>
        <v>contacto@tdesperanza.cl</v>
      </c>
      <c r="S252" s="6">
        <f>VLOOKUP(C252,'AUD NOV'!B:T,15,0)</f>
        <v>0</v>
      </c>
      <c r="T252" s="6" t="str">
        <f>VLOOKUP(C252,'AUD NOV'!B:T,16,0)</f>
        <v>93401.</v>
      </c>
      <c r="U252" s="6" t="str">
        <f>VLOOKUP(C252,'AUD NOV'!B:T,17,0)</f>
        <v xml:space="preserve">Certificado de antecedentes financieros, correspondientes al año 2021, aprobados por el Subdepartamento de Supervisión Financiera Nacional. </v>
      </c>
      <c r="V252" s="7">
        <f>VLOOKUP(C252,'AUD NOV'!B:T,18,0)</f>
        <v>37970</v>
      </c>
      <c r="W252" s="8">
        <f>VLOOKUP(C252,'AUD NOV'!B:T,19,0)</f>
        <v>6979</v>
      </c>
      <c r="X252" s="9"/>
      <c r="Y252" s="9">
        <v>6564750</v>
      </c>
      <c r="Z252" s="7">
        <v>44895</v>
      </c>
      <c r="AA252" s="6" t="s">
        <v>6271</v>
      </c>
      <c r="AB252" s="6" t="s">
        <v>6272</v>
      </c>
      <c r="AC252" s="6" t="s">
        <v>148</v>
      </c>
    </row>
    <row r="253" spans="2:29" x14ac:dyDescent="0.2">
      <c r="B253" s="6" t="s">
        <v>6419</v>
      </c>
      <c r="C253" s="6">
        <v>738689003</v>
      </c>
      <c r="D253" s="6">
        <v>1081209</v>
      </c>
      <c r="E253" s="6">
        <v>8</v>
      </c>
      <c r="F253" s="6" t="str">
        <f>VLOOKUP(C253,'AUD NOV'!B:T,2,0)</f>
        <v>Fundación de Derecho Privado.</v>
      </c>
      <c r="G253" s="6" t="str">
        <f>VLOOKUP(C253,'AUD NOV'!B:T,3,0)</f>
        <v>Otorgado por Decreto Supremo Nº 262, de fecha 2 de abril de 1997, por el Ministerio de Justicia. Publicado en el Diario Oficial con fecha 24 de abril de 1997.</v>
      </c>
      <c r="H253" s="6" t="str">
        <f>VLOOKUP(C253,'AUD NOV'!B:T,4,0)</f>
        <v>Certificado de Vigencia inscripción Nº7421 de fecha 02 de abril de 1997. Folio N° 5500448399370 emitido por el Servicio de Registro Civil e Identificación, de fecha 10 de mayo de 2022.</v>
      </c>
      <c r="I253" s="6" t="str">
        <f>VLOOKUP(C253,'AUD NOV'!B:T,5,0)</f>
        <v xml:space="preserve">Ayudar a la infancia desvalida sin distinción de sexo, sin distinción racial, creencia religiosa o política.
</v>
      </c>
      <c r="J253" s="6" t="str">
        <f>VLOOKUP(C253,'AUD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53" s="6" t="str">
        <f>VLOOKUP(C253,'AUD NOV'!B:T,7,0)</f>
        <v>El Consejo durará tres años en sus cargos y se renovará tácita y sucesivamente cada tres años, salvo que la mayoría absoluta de los demás consejeros, resuelva su exclusión.</v>
      </c>
      <c r="L253" s="6" t="str">
        <f>VLOOKUP(C253,'AUD NOV'!B:T,8,0)</f>
        <v>Nombramiento 12 de diciembre de 2019 y cesación 12 de diciembre de 2022.</v>
      </c>
      <c r="M253" s="6" t="str">
        <f>VLOOKUP(C253,'AUD NOV'!B:T,9,0)</f>
        <v xml:space="preserve">Simona de la Barra Cruzat
Rafael Mella Gallegos.
Podrán actuar conjunta o separadamente.
</v>
      </c>
      <c r="N253" s="6" t="str">
        <f>VLOOKUP(C253,'AUD NOV'!B:T,10,0)</f>
        <v>Exeter Nº 540-D, Concepción.</v>
      </c>
      <c r="O253" s="6" t="str">
        <f>VLOOKUP(C253,'AUD NOV'!B:T,11,0)</f>
        <v>VIII</v>
      </c>
      <c r="P253" s="6" t="str">
        <f>VLOOKUP(C253,'AUD NOV'!B:T,12,0)</f>
        <v>Concepción.</v>
      </c>
      <c r="Q253" s="6" t="str">
        <f>VLOOKUP(C253,'AUD NOV'!B:T,13,0)</f>
        <v xml:space="preserve"> 41-2106-850
</v>
      </c>
      <c r="R253" s="6" t="str">
        <f>VLOOKUP(C253,'AUD NOV'!B:T,14,0)</f>
        <v>contacto@tdesperanza.cl</v>
      </c>
      <c r="S253" s="6">
        <f>VLOOKUP(C253,'AUD NOV'!B:T,15,0)</f>
        <v>0</v>
      </c>
      <c r="T253" s="6" t="str">
        <f>VLOOKUP(C253,'AUD NOV'!B:T,16,0)</f>
        <v>93401.</v>
      </c>
      <c r="U253" s="6" t="str">
        <f>VLOOKUP(C253,'AUD NOV'!B:T,17,0)</f>
        <v xml:space="preserve">Certificado de antecedentes financieros, correspondientes al año 2021, aprobados por el Subdepartamento de Supervisión Financiera Nacional. </v>
      </c>
      <c r="V253" s="7">
        <f>VLOOKUP(C253,'AUD NOV'!B:T,18,0)</f>
        <v>37970</v>
      </c>
      <c r="W253" s="8">
        <f>VLOOKUP(C253,'AUD NOV'!B:T,19,0)</f>
        <v>6979</v>
      </c>
      <c r="X253" s="9">
        <v>19836875</v>
      </c>
      <c r="Y253" s="9">
        <v>177419527</v>
      </c>
      <c r="Z253" s="7">
        <v>44895</v>
      </c>
      <c r="AA253" s="6" t="s">
        <v>6271</v>
      </c>
      <c r="AB253" s="6" t="s">
        <v>6272</v>
      </c>
      <c r="AC253" s="6" t="s">
        <v>148</v>
      </c>
    </row>
    <row r="254" spans="2:29" x14ac:dyDescent="0.2">
      <c r="B254" s="6" t="s">
        <v>6419</v>
      </c>
      <c r="C254" s="6">
        <v>738689003</v>
      </c>
      <c r="D254" s="6">
        <v>1081221</v>
      </c>
      <c r="E254" s="6">
        <v>8</v>
      </c>
      <c r="F254" s="6" t="str">
        <f>VLOOKUP(C254,'AUD NOV'!B:T,2,0)</f>
        <v>Fundación de Derecho Privado.</v>
      </c>
      <c r="G254" s="6" t="str">
        <f>VLOOKUP(C254,'AUD NOV'!B:T,3,0)</f>
        <v>Otorgado por Decreto Supremo Nº 262, de fecha 2 de abril de 1997, por el Ministerio de Justicia. Publicado en el Diario Oficial con fecha 24 de abril de 1997.</v>
      </c>
      <c r="H254" s="6" t="str">
        <f>VLOOKUP(C254,'AUD NOV'!B:T,4,0)</f>
        <v>Certificado de Vigencia inscripción Nº7421 de fecha 02 de abril de 1997. Folio N° 5500448399370 emitido por el Servicio de Registro Civil e Identificación, de fecha 10 de mayo de 2022.</v>
      </c>
      <c r="I254" s="6" t="str">
        <f>VLOOKUP(C254,'AUD NOV'!B:T,5,0)</f>
        <v xml:space="preserve">Ayudar a la infancia desvalida sin distinción de sexo, sin distinción racial, creencia religiosa o política.
</v>
      </c>
      <c r="J254" s="6" t="str">
        <f>VLOOKUP(C254,'AUD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54" s="6" t="str">
        <f>VLOOKUP(C254,'AUD NOV'!B:T,7,0)</f>
        <v>El Consejo durará tres años en sus cargos y se renovará tácita y sucesivamente cada tres años, salvo que la mayoría absoluta de los demás consejeros, resuelva su exclusión.</v>
      </c>
      <c r="L254" s="6" t="str">
        <f>VLOOKUP(C254,'AUD NOV'!B:T,8,0)</f>
        <v>Nombramiento 12 de diciembre de 2019 y cesación 12 de diciembre de 2022.</v>
      </c>
      <c r="M254" s="6" t="str">
        <f>VLOOKUP(C254,'AUD NOV'!B:T,9,0)</f>
        <v xml:space="preserve">Simona de la Barra Cruzat
Rafael Mella Gallegos.
Podrán actuar conjunta o separadamente.
</v>
      </c>
      <c r="N254" s="6" t="str">
        <f>VLOOKUP(C254,'AUD NOV'!B:T,10,0)</f>
        <v>Exeter Nº 540-D, Concepción.</v>
      </c>
      <c r="O254" s="6" t="str">
        <f>VLOOKUP(C254,'AUD NOV'!B:T,11,0)</f>
        <v>VIII</v>
      </c>
      <c r="P254" s="6" t="str">
        <f>VLOOKUP(C254,'AUD NOV'!B:T,12,0)</f>
        <v>Concepción.</v>
      </c>
      <c r="Q254" s="6" t="str">
        <f>VLOOKUP(C254,'AUD NOV'!B:T,13,0)</f>
        <v xml:space="preserve"> 41-2106-850
</v>
      </c>
      <c r="R254" s="6" t="str">
        <f>VLOOKUP(C254,'AUD NOV'!B:T,14,0)</f>
        <v>contacto@tdesperanza.cl</v>
      </c>
      <c r="S254" s="6">
        <f>VLOOKUP(C254,'AUD NOV'!B:T,15,0)</f>
        <v>0</v>
      </c>
      <c r="T254" s="6" t="str">
        <f>VLOOKUP(C254,'AUD NOV'!B:T,16,0)</f>
        <v>93401.</v>
      </c>
      <c r="U254" s="6" t="str">
        <f>VLOOKUP(C254,'AUD NOV'!B:T,17,0)</f>
        <v xml:space="preserve">Certificado de antecedentes financieros, correspondientes al año 2021, aprobados por el Subdepartamento de Supervisión Financiera Nacional. </v>
      </c>
      <c r="V254" s="7">
        <f>VLOOKUP(C254,'AUD NOV'!B:T,18,0)</f>
        <v>37970</v>
      </c>
      <c r="W254" s="8">
        <f>VLOOKUP(C254,'AUD NOV'!B:T,19,0)</f>
        <v>6979</v>
      </c>
      <c r="X254" s="9">
        <v>8921327</v>
      </c>
      <c r="Y254" s="9">
        <v>76757080</v>
      </c>
      <c r="Z254" s="7">
        <v>44895</v>
      </c>
      <c r="AA254" s="6" t="s">
        <v>6271</v>
      </c>
      <c r="AB254" s="6" t="s">
        <v>6272</v>
      </c>
      <c r="AC254" s="6" t="s">
        <v>148</v>
      </c>
    </row>
    <row r="255" spans="2:29" x14ac:dyDescent="0.2">
      <c r="B255" s="6" t="s">
        <v>6419</v>
      </c>
      <c r="C255" s="6">
        <v>738689003</v>
      </c>
      <c r="D255" s="6">
        <v>1081222</v>
      </c>
      <c r="E255" s="6">
        <v>8</v>
      </c>
      <c r="F255" s="6" t="str">
        <f>VLOOKUP(C255,'AUD NOV'!B:T,2,0)</f>
        <v>Fundación de Derecho Privado.</v>
      </c>
      <c r="G255" s="6" t="str">
        <f>VLOOKUP(C255,'AUD NOV'!B:T,3,0)</f>
        <v>Otorgado por Decreto Supremo Nº 262, de fecha 2 de abril de 1997, por el Ministerio de Justicia. Publicado en el Diario Oficial con fecha 24 de abril de 1997.</v>
      </c>
      <c r="H255" s="6" t="str">
        <f>VLOOKUP(C255,'AUD NOV'!B:T,4,0)</f>
        <v>Certificado de Vigencia inscripción Nº7421 de fecha 02 de abril de 1997. Folio N° 5500448399370 emitido por el Servicio de Registro Civil e Identificación, de fecha 10 de mayo de 2022.</v>
      </c>
      <c r="I255" s="6" t="str">
        <f>VLOOKUP(C255,'AUD NOV'!B:T,5,0)</f>
        <v xml:space="preserve">Ayudar a la infancia desvalida sin distinción de sexo, sin distinción racial, creencia religiosa o política.
</v>
      </c>
      <c r="J255" s="6" t="str">
        <f>VLOOKUP(C255,'AUD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55" s="6" t="str">
        <f>VLOOKUP(C255,'AUD NOV'!B:T,7,0)</f>
        <v>El Consejo durará tres años en sus cargos y se renovará tácita y sucesivamente cada tres años, salvo que la mayoría absoluta de los demás consejeros, resuelva su exclusión.</v>
      </c>
      <c r="L255" s="6" t="str">
        <f>VLOOKUP(C255,'AUD NOV'!B:T,8,0)</f>
        <v>Nombramiento 12 de diciembre de 2019 y cesación 12 de diciembre de 2022.</v>
      </c>
      <c r="M255" s="6" t="str">
        <f>VLOOKUP(C255,'AUD NOV'!B:T,9,0)</f>
        <v xml:space="preserve">Simona de la Barra Cruzat
Rafael Mella Gallegos.
Podrán actuar conjunta o separadamente.
</v>
      </c>
      <c r="N255" s="6" t="str">
        <f>VLOOKUP(C255,'AUD NOV'!B:T,10,0)</f>
        <v>Exeter Nº 540-D, Concepción.</v>
      </c>
      <c r="O255" s="6" t="str">
        <f>VLOOKUP(C255,'AUD NOV'!B:T,11,0)</f>
        <v>VIII</v>
      </c>
      <c r="P255" s="6" t="str">
        <f>VLOOKUP(C255,'AUD NOV'!B:T,12,0)</f>
        <v>Concepción.</v>
      </c>
      <c r="Q255" s="6" t="str">
        <f>VLOOKUP(C255,'AUD NOV'!B:T,13,0)</f>
        <v xml:space="preserve"> 41-2106-850
</v>
      </c>
      <c r="R255" s="6" t="str">
        <f>VLOOKUP(C255,'AUD NOV'!B:T,14,0)</f>
        <v>contacto@tdesperanza.cl</v>
      </c>
      <c r="S255" s="6">
        <f>VLOOKUP(C255,'AUD NOV'!B:T,15,0)</f>
        <v>0</v>
      </c>
      <c r="T255" s="6" t="str">
        <f>VLOOKUP(C255,'AUD NOV'!B:T,16,0)</f>
        <v>93401.</v>
      </c>
      <c r="U255" s="6" t="str">
        <f>VLOOKUP(C255,'AUD NOV'!B:T,17,0)</f>
        <v xml:space="preserve">Certificado de antecedentes financieros, correspondientes al año 2021, aprobados por el Subdepartamento de Supervisión Financiera Nacional. </v>
      </c>
      <c r="V255" s="7">
        <f>VLOOKUP(C255,'AUD NOV'!B:T,18,0)</f>
        <v>37970</v>
      </c>
      <c r="W255" s="8">
        <f>VLOOKUP(C255,'AUD NOV'!B:T,19,0)</f>
        <v>6979</v>
      </c>
      <c r="X255" s="9">
        <v>5891442</v>
      </c>
      <c r="Y255" s="9">
        <v>47636517</v>
      </c>
      <c r="Z255" s="7">
        <v>44895</v>
      </c>
      <c r="AA255" s="6" t="s">
        <v>6271</v>
      </c>
      <c r="AB255" s="6" t="s">
        <v>6272</v>
      </c>
      <c r="AC255" s="6" t="s">
        <v>6289</v>
      </c>
    </row>
    <row r="256" spans="2:29" x14ac:dyDescent="0.2">
      <c r="B256" s="6" t="s">
        <v>6419</v>
      </c>
      <c r="C256" s="6">
        <v>738689003</v>
      </c>
      <c r="D256" s="6">
        <v>1090504</v>
      </c>
      <c r="E256" s="6">
        <v>9</v>
      </c>
      <c r="F256" s="6" t="str">
        <f>VLOOKUP(C256,'AUD NOV'!B:T,2,0)</f>
        <v>Fundación de Derecho Privado.</v>
      </c>
      <c r="G256" s="6" t="str">
        <f>VLOOKUP(C256,'AUD NOV'!B:T,3,0)</f>
        <v>Otorgado por Decreto Supremo Nº 262, de fecha 2 de abril de 1997, por el Ministerio de Justicia. Publicado en el Diario Oficial con fecha 24 de abril de 1997.</v>
      </c>
      <c r="H256" s="6" t="str">
        <f>VLOOKUP(C256,'AUD NOV'!B:T,4,0)</f>
        <v>Certificado de Vigencia inscripción Nº7421 de fecha 02 de abril de 1997. Folio N° 5500448399370 emitido por el Servicio de Registro Civil e Identificación, de fecha 10 de mayo de 2022.</v>
      </c>
      <c r="I256" s="6" t="str">
        <f>VLOOKUP(C256,'AUD NOV'!B:T,5,0)</f>
        <v xml:space="preserve">Ayudar a la infancia desvalida sin distinción de sexo, sin distinción racial, creencia religiosa o política.
</v>
      </c>
      <c r="J256" s="6" t="str">
        <f>VLOOKUP(C256,'AUD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56" s="6" t="str">
        <f>VLOOKUP(C256,'AUD NOV'!B:T,7,0)</f>
        <v>El Consejo durará tres años en sus cargos y se renovará tácita y sucesivamente cada tres años, salvo que la mayoría absoluta de los demás consejeros, resuelva su exclusión.</v>
      </c>
      <c r="L256" s="6" t="str">
        <f>VLOOKUP(C256,'AUD NOV'!B:T,8,0)</f>
        <v>Nombramiento 12 de diciembre de 2019 y cesación 12 de diciembre de 2022.</v>
      </c>
      <c r="M256" s="6" t="str">
        <f>VLOOKUP(C256,'AUD NOV'!B:T,9,0)</f>
        <v xml:space="preserve">Simona de la Barra Cruzat
Rafael Mella Gallegos.
Podrán actuar conjunta o separadamente.
</v>
      </c>
      <c r="N256" s="6" t="str">
        <f>VLOOKUP(C256,'AUD NOV'!B:T,10,0)</f>
        <v>Exeter Nº 540-D, Concepción.</v>
      </c>
      <c r="O256" s="6" t="str">
        <f>VLOOKUP(C256,'AUD NOV'!B:T,11,0)</f>
        <v>VIII</v>
      </c>
      <c r="P256" s="6" t="str">
        <f>VLOOKUP(C256,'AUD NOV'!B:T,12,0)</f>
        <v>Concepción.</v>
      </c>
      <c r="Q256" s="6" t="str">
        <f>VLOOKUP(C256,'AUD NOV'!B:T,13,0)</f>
        <v xml:space="preserve"> 41-2106-850
</v>
      </c>
      <c r="R256" s="6" t="str">
        <f>VLOOKUP(C256,'AUD NOV'!B:T,14,0)</f>
        <v>contacto@tdesperanza.cl</v>
      </c>
      <c r="S256" s="6">
        <f>VLOOKUP(C256,'AUD NOV'!B:T,15,0)</f>
        <v>0</v>
      </c>
      <c r="T256" s="6" t="str">
        <f>VLOOKUP(C256,'AUD NOV'!B:T,16,0)</f>
        <v>93401.</v>
      </c>
      <c r="U256" s="6" t="str">
        <f>VLOOKUP(C256,'AUD NOV'!B:T,17,0)</f>
        <v xml:space="preserve">Certificado de antecedentes financieros, correspondientes al año 2021, aprobados por el Subdepartamento de Supervisión Financiera Nacional. </v>
      </c>
      <c r="V256" s="7">
        <f>VLOOKUP(C256,'AUD NOV'!B:T,18,0)</f>
        <v>37970</v>
      </c>
      <c r="W256" s="8">
        <f>VLOOKUP(C256,'AUD NOV'!B:T,19,0)</f>
        <v>6979</v>
      </c>
      <c r="X256" s="9"/>
      <c r="Y256" s="9">
        <v>15909951</v>
      </c>
      <c r="Z256" s="7">
        <v>44895</v>
      </c>
      <c r="AA256" s="6" t="s">
        <v>6271</v>
      </c>
      <c r="AB256" s="6" t="s">
        <v>6272</v>
      </c>
      <c r="AC256" s="6" t="s">
        <v>179</v>
      </c>
    </row>
    <row r="257" spans="2:29" x14ac:dyDescent="0.2">
      <c r="B257" s="6" t="s">
        <v>6419</v>
      </c>
      <c r="C257" s="6">
        <v>738689003</v>
      </c>
      <c r="D257" s="6">
        <v>1090508</v>
      </c>
      <c r="E257" s="6">
        <v>9</v>
      </c>
      <c r="F257" s="6" t="str">
        <f>VLOOKUP(C257,'AUD NOV'!B:T,2,0)</f>
        <v>Fundación de Derecho Privado.</v>
      </c>
      <c r="G257" s="6" t="str">
        <f>VLOOKUP(C257,'AUD NOV'!B:T,3,0)</f>
        <v>Otorgado por Decreto Supremo Nº 262, de fecha 2 de abril de 1997, por el Ministerio de Justicia. Publicado en el Diario Oficial con fecha 24 de abril de 1997.</v>
      </c>
      <c r="H257" s="6" t="str">
        <f>VLOOKUP(C257,'AUD NOV'!B:T,4,0)</f>
        <v>Certificado de Vigencia inscripción Nº7421 de fecha 02 de abril de 1997. Folio N° 5500448399370 emitido por el Servicio de Registro Civil e Identificación, de fecha 10 de mayo de 2022.</v>
      </c>
      <c r="I257" s="6" t="str">
        <f>VLOOKUP(C257,'AUD NOV'!B:T,5,0)</f>
        <v xml:space="preserve">Ayudar a la infancia desvalida sin distinción de sexo, sin distinción racial, creencia religiosa o política.
</v>
      </c>
      <c r="J257" s="6" t="str">
        <f>VLOOKUP(C257,'AUD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57" s="6" t="str">
        <f>VLOOKUP(C257,'AUD NOV'!B:T,7,0)</f>
        <v>El Consejo durará tres años en sus cargos y se renovará tácita y sucesivamente cada tres años, salvo que la mayoría absoluta de los demás consejeros, resuelva su exclusión.</v>
      </c>
      <c r="L257" s="6" t="str">
        <f>VLOOKUP(C257,'AUD NOV'!B:T,8,0)</f>
        <v>Nombramiento 12 de diciembre de 2019 y cesación 12 de diciembre de 2022.</v>
      </c>
      <c r="M257" s="6" t="str">
        <f>VLOOKUP(C257,'AUD NOV'!B:T,9,0)</f>
        <v xml:space="preserve">Simona de la Barra Cruzat
Rafael Mella Gallegos.
Podrán actuar conjunta o separadamente.
</v>
      </c>
      <c r="N257" s="6" t="str">
        <f>VLOOKUP(C257,'AUD NOV'!B:T,10,0)</f>
        <v>Exeter Nº 540-D, Concepción.</v>
      </c>
      <c r="O257" s="6" t="str">
        <f>VLOOKUP(C257,'AUD NOV'!B:T,11,0)</f>
        <v>VIII</v>
      </c>
      <c r="P257" s="6" t="str">
        <f>VLOOKUP(C257,'AUD NOV'!B:T,12,0)</f>
        <v>Concepción.</v>
      </c>
      <c r="Q257" s="6" t="str">
        <f>VLOOKUP(C257,'AUD NOV'!B:T,13,0)</f>
        <v xml:space="preserve"> 41-2106-850
</v>
      </c>
      <c r="R257" s="6" t="str">
        <f>VLOOKUP(C257,'AUD NOV'!B:T,14,0)</f>
        <v>contacto@tdesperanza.cl</v>
      </c>
      <c r="S257" s="6">
        <f>VLOOKUP(C257,'AUD NOV'!B:T,15,0)</f>
        <v>0</v>
      </c>
      <c r="T257" s="6" t="str">
        <f>VLOOKUP(C257,'AUD NOV'!B:T,16,0)</f>
        <v>93401.</v>
      </c>
      <c r="U257" s="6" t="str">
        <f>VLOOKUP(C257,'AUD NOV'!B:T,17,0)</f>
        <v xml:space="preserve">Certificado de antecedentes financieros, correspondientes al año 2021, aprobados por el Subdepartamento de Supervisión Financiera Nacional. </v>
      </c>
      <c r="V257" s="7">
        <f>VLOOKUP(C257,'AUD NOV'!B:T,18,0)</f>
        <v>37970</v>
      </c>
      <c r="W257" s="8">
        <f>VLOOKUP(C257,'AUD NOV'!B:T,19,0)</f>
        <v>6979</v>
      </c>
      <c r="X257" s="9"/>
      <c r="Y257" s="9">
        <v>7238058</v>
      </c>
      <c r="Z257" s="7">
        <v>44895</v>
      </c>
      <c r="AA257" s="6" t="s">
        <v>6271</v>
      </c>
      <c r="AB257" s="6" t="s">
        <v>6272</v>
      </c>
      <c r="AC257" s="6" t="s">
        <v>179</v>
      </c>
    </row>
    <row r="258" spans="2:29" x14ac:dyDescent="0.2">
      <c r="B258" s="6" t="s">
        <v>6419</v>
      </c>
      <c r="C258" s="6">
        <v>738689003</v>
      </c>
      <c r="D258" s="6">
        <v>1090645</v>
      </c>
      <c r="E258" s="6">
        <v>9</v>
      </c>
      <c r="F258" s="6" t="str">
        <f>VLOOKUP(C258,'AUD NOV'!B:T,2,0)</f>
        <v>Fundación de Derecho Privado.</v>
      </c>
      <c r="G258" s="6" t="str">
        <f>VLOOKUP(C258,'AUD NOV'!B:T,3,0)</f>
        <v>Otorgado por Decreto Supremo Nº 262, de fecha 2 de abril de 1997, por el Ministerio de Justicia. Publicado en el Diario Oficial con fecha 24 de abril de 1997.</v>
      </c>
      <c r="H258" s="6" t="str">
        <f>VLOOKUP(C258,'AUD NOV'!B:T,4,0)</f>
        <v>Certificado de Vigencia inscripción Nº7421 de fecha 02 de abril de 1997. Folio N° 5500448399370 emitido por el Servicio de Registro Civil e Identificación, de fecha 10 de mayo de 2022.</v>
      </c>
      <c r="I258" s="6" t="str">
        <f>VLOOKUP(C258,'AUD NOV'!B:T,5,0)</f>
        <v xml:space="preserve">Ayudar a la infancia desvalida sin distinción de sexo, sin distinción racial, creencia religiosa o política.
</v>
      </c>
      <c r="J258" s="6" t="str">
        <f>VLOOKUP(C258,'AUD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58" s="6" t="str">
        <f>VLOOKUP(C258,'AUD NOV'!B:T,7,0)</f>
        <v>El Consejo durará tres años en sus cargos y se renovará tácita y sucesivamente cada tres años, salvo que la mayoría absoluta de los demás consejeros, resuelva su exclusión.</v>
      </c>
      <c r="L258" s="6" t="str">
        <f>VLOOKUP(C258,'AUD NOV'!B:T,8,0)</f>
        <v>Nombramiento 12 de diciembre de 2019 y cesación 12 de diciembre de 2022.</v>
      </c>
      <c r="M258" s="6" t="str">
        <f>VLOOKUP(C258,'AUD NOV'!B:T,9,0)</f>
        <v xml:space="preserve">Simona de la Barra Cruzat
Rafael Mella Gallegos.
Podrán actuar conjunta o separadamente.
</v>
      </c>
      <c r="N258" s="6" t="str">
        <f>VLOOKUP(C258,'AUD NOV'!B:T,10,0)</f>
        <v>Exeter Nº 540-D, Concepción.</v>
      </c>
      <c r="O258" s="6" t="str">
        <f>VLOOKUP(C258,'AUD NOV'!B:T,11,0)</f>
        <v>VIII</v>
      </c>
      <c r="P258" s="6" t="str">
        <f>VLOOKUP(C258,'AUD NOV'!B:T,12,0)</f>
        <v>Concepción.</v>
      </c>
      <c r="Q258" s="6" t="str">
        <f>VLOOKUP(C258,'AUD NOV'!B:T,13,0)</f>
        <v xml:space="preserve"> 41-2106-850
</v>
      </c>
      <c r="R258" s="6" t="str">
        <f>VLOOKUP(C258,'AUD NOV'!B:T,14,0)</f>
        <v>contacto@tdesperanza.cl</v>
      </c>
      <c r="S258" s="6">
        <f>VLOOKUP(C258,'AUD NOV'!B:T,15,0)</f>
        <v>0</v>
      </c>
      <c r="T258" s="6" t="str">
        <f>VLOOKUP(C258,'AUD NOV'!B:T,16,0)</f>
        <v>93401.</v>
      </c>
      <c r="U258" s="6" t="str">
        <f>VLOOKUP(C258,'AUD NOV'!B:T,17,0)</f>
        <v xml:space="preserve">Certificado de antecedentes financieros, correspondientes al año 2021, aprobados por el Subdepartamento de Supervisión Financiera Nacional. </v>
      </c>
      <c r="V258" s="7">
        <f>VLOOKUP(C258,'AUD NOV'!B:T,18,0)</f>
        <v>37970</v>
      </c>
      <c r="W258" s="8">
        <f>VLOOKUP(C258,'AUD NOV'!B:T,19,0)</f>
        <v>6979</v>
      </c>
      <c r="X258" s="9">
        <v>33983501</v>
      </c>
      <c r="Y258" s="9">
        <v>199454528</v>
      </c>
      <c r="Z258" s="7">
        <v>44895</v>
      </c>
      <c r="AA258" s="6" t="s">
        <v>6271</v>
      </c>
      <c r="AB258" s="6" t="s">
        <v>6272</v>
      </c>
      <c r="AC258" s="6" t="s">
        <v>179</v>
      </c>
    </row>
    <row r="259" spans="2:29" x14ac:dyDescent="0.2">
      <c r="B259" s="6" t="s">
        <v>6419</v>
      </c>
      <c r="C259" s="6">
        <v>738689003</v>
      </c>
      <c r="D259" s="6">
        <v>1090663</v>
      </c>
      <c r="E259" s="6">
        <v>9</v>
      </c>
      <c r="F259" s="6" t="str">
        <f>VLOOKUP(C259,'AUD NOV'!B:T,2,0)</f>
        <v>Fundación de Derecho Privado.</v>
      </c>
      <c r="G259" s="6" t="str">
        <f>VLOOKUP(C259,'AUD NOV'!B:T,3,0)</f>
        <v>Otorgado por Decreto Supremo Nº 262, de fecha 2 de abril de 1997, por el Ministerio de Justicia. Publicado en el Diario Oficial con fecha 24 de abril de 1997.</v>
      </c>
      <c r="H259" s="6" t="str">
        <f>VLOOKUP(C259,'AUD NOV'!B:T,4,0)</f>
        <v>Certificado de Vigencia inscripción Nº7421 de fecha 02 de abril de 1997. Folio N° 5500448399370 emitido por el Servicio de Registro Civil e Identificación, de fecha 10 de mayo de 2022.</v>
      </c>
      <c r="I259" s="6" t="str">
        <f>VLOOKUP(C259,'AUD NOV'!B:T,5,0)</f>
        <v xml:space="preserve">Ayudar a la infancia desvalida sin distinción de sexo, sin distinción racial, creencia religiosa o política.
</v>
      </c>
      <c r="J259" s="6" t="str">
        <f>VLOOKUP(C259,'AUD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59" s="6" t="str">
        <f>VLOOKUP(C259,'AUD NOV'!B:T,7,0)</f>
        <v>El Consejo durará tres años en sus cargos y se renovará tácita y sucesivamente cada tres años, salvo que la mayoría absoluta de los demás consejeros, resuelva su exclusión.</v>
      </c>
      <c r="L259" s="6" t="str">
        <f>VLOOKUP(C259,'AUD NOV'!B:T,8,0)</f>
        <v>Nombramiento 12 de diciembre de 2019 y cesación 12 de diciembre de 2022.</v>
      </c>
      <c r="M259" s="6" t="str">
        <f>VLOOKUP(C259,'AUD NOV'!B:T,9,0)</f>
        <v xml:space="preserve">Simona de la Barra Cruzat
Rafael Mella Gallegos.
Podrán actuar conjunta o separadamente.
</v>
      </c>
      <c r="N259" s="6" t="str">
        <f>VLOOKUP(C259,'AUD NOV'!B:T,10,0)</f>
        <v>Exeter Nº 540-D, Concepción.</v>
      </c>
      <c r="O259" s="6" t="str">
        <f>VLOOKUP(C259,'AUD NOV'!B:T,11,0)</f>
        <v>VIII</v>
      </c>
      <c r="P259" s="6" t="str">
        <f>VLOOKUP(C259,'AUD NOV'!B:T,12,0)</f>
        <v>Concepción.</v>
      </c>
      <c r="Q259" s="6" t="str">
        <f>VLOOKUP(C259,'AUD NOV'!B:T,13,0)</f>
        <v xml:space="preserve"> 41-2106-850
</v>
      </c>
      <c r="R259" s="6" t="str">
        <f>VLOOKUP(C259,'AUD NOV'!B:T,14,0)</f>
        <v>contacto@tdesperanza.cl</v>
      </c>
      <c r="S259" s="6">
        <f>VLOOKUP(C259,'AUD NOV'!B:T,15,0)</f>
        <v>0</v>
      </c>
      <c r="T259" s="6" t="str">
        <f>VLOOKUP(C259,'AUD NOV'!B:T,16,0)</f>
        <v>93401.</v>
      </c>
      <c r="U259" s="6" t="str">
        <f>VLOOKUP(C259,'AUD NOV'!B:T,17,0)</f>
        <v xml:space="preserve">Certificado de antecedentes financieros, correspondientes al año 2021, aprobados por el Subdepartamento de Supervisión Financiera Nacional. </v>
      </c>
      <c r="V259" s="7">
        <f>VLOOKUP(C259,'AUD NOV'!B:T,18,0)</f>
        <v>37970</v>
      </c>
      <c r="W259" s="8">
        <f>VLOOKUP(C259,'AUD NOV'!B:T,19,0)</f>
        <v>6979</v>
      </c>
      <c r="X259" s="9">
        <v>7574712</v>
      </c>
      <c r="Y259" s="9">
        <v>70885727</v>
      </c>
      <c r="Z259" s="7">
        <v>44895</v>
      </c>
      <c r="AA259" s="6" t="s">
        <v>6271</v>
      </c>
      <c r="AB259" s="6" t="s">
        <v>6272</v>
      </c>
      <c r="AC259" s="6" t="s">
        <v>179</v>
      </c>
    </row>
    <row r="260" spans="2:29" x14ac:dyDescent="0.2">
      <c r="B260" s="6" t="s">
        <v>6419</v>
      </c>
      <c r="C260" s="6">
        <v>738689003</v>
      </c>
      <c r="D260" s="6">
        <v>1090666</v>
      </c>
      <c r="E260" s="6">
        <v>9</v>
      </c>
      <c r="F260" s="6" t="str">
        <f>VLOOKUP(C260,'AUD NOV'!B:T,2,0)</f>
        <v>Fundación de Derecho Privado.</v>
      </c>
      <c r="G260" s="6" t="str">
        <f>VLOOKUP(C260,'AUD NOV'!B:T,3,0)</f>
        <v>Otorgado por Decreto Supremo Nº 262, de fecha 2 de abril de 1997, por el Ministerio de Justicia. Publicado en el Diario Oficial con fecha 24 de abril de 1997.</v>
      </c>
      <c r="H260" s="6" t="str">
        <f>VLOOKUP(C260,'AUD NOV'!B:T,4,0)</f>
        <v>Certificado de Vigencia inscripción Nº7421 de fecha 02 de abril de 1997. Folio N° 5500448399370 emitido por el Servicio de Registro Civil e Identificación, de fecha 10 de mayo de 2022.</v>
      </c>
      <c r="I260" s="6" t="str">
        <f>VLOOKUP(C260,'AUD NOV'!B:T,5,0)</f>
        <v xml:space="preserve">Ayudar a la infancia desvalida sin distinción de sexo, sin distinción racial, creencia religiosa o política.
</v>
      </c>
      <c r="J260" s="6" t="str">
        <f>VLOOKUP(C260,'AUD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60" s="6" t="str">
        <f>VLOOKUP(C260,'AUD NOV'!B:T,7,0)</f>
        <v>El Consejo durará tres años en sus cargos y se renovará tácita y sucesivamente cada tres años, salvo que la mayoría absoluta de los demás consejeros, resuelva su exclusión.</v>
      </c>
      <c r="L260" s="6" t="str">
        <f>VLOOKUP(C260,'AUD NOV'!B:T,8,0)</f>
        <v>Nombramiento 12 de diciembre de 2019 y cesación 12 de diciembre de 2022.</v>
      </c>
      <c r="M260" s="6" t="str">
        <f>VLOOKUP(C260,'AUD NOV'!B:T,9,0)</f>
        <v xml:space="preserve">Simona de la Barra Cruzat
Rafael Mella Gallegos.
Podrán actuar conjunta o separadamente.
</v>
      </c>
      <c r="N260" s="6" t="str">
        <f>VLOOKUP(C260,'AUD NOV'!B:T,10,0)</f>
        <v>Exeter Nº 540-D, Concepción.</v>
      </c>
      <c r="O260" s="6" t="str">
        <f>VLOOKUP(C260,'AUD NOV'!B:T,11,0)</f>
        <v>VIII</v>
      </c>
      <c r="P260" s="6" t="str">
        <f>VLOOKUP(C260,'AUD NOV'!B:T,12,0)</f>
        <v>Concepción.</v>
      </c>
      <c r="Q260" s="6" t="str">
        <f>VLOOKUP(C260,'AUD NOV'!B:T,13,0)</f>
        <v xml:space="preserve"> 41-2106-850
</v>
      </c>
      <c r="R260" s="6" t="str">
        <f>VLOOKUP(C260,'AUD NOV'!B:T,14,0)</f>
        <v>contacto@tdesperanza.cl</v>
      </c>
      <c r="S260" s="6">
        <f>VLOOKUP(C260,'AUD NOV'!B:T,15,0)</f>
        <v>0</v>
      </c>
      <c r="T260" s="6" t="str">
        <f>VLOOKUP(C260,'AUD NOV'!B:T,16,0)</f>
        <v>93401.</v>
      </c>
      <c r="U260" s="6" t="str">
        <f>VLOOKUP(C260,'AUD NOV'!B:T,17,0)</f>
        <v xml:space="preserve">Certificado de antecedentes financieros, correspondientes al año 2021, aprobados por el Subdepartamento de Supervisión Financiera Nacional. </v>
      </c>
      <c r="V260" s="7">
        <f>VLOOKUP(C260,'AUD NOV'!B:T,18,0)</f>
        <v>37970</v>
      </c>
      <c r="W260" s="8">
        <f>VLOOKUP(C260,'AUD NOV'!B:T,19,0)</f>
        <v>6979</v>
      </c>
      <c r="X260" s="9">
        <v>4495389</v>
      </c>
      <c r="Y260" s="9">
        <v>26205842</v>
      </c>
      <c r="Z260" s="7">
        <v>44895</v>
      </c>
      <c r="AA260" s="6" t="s">
        <v>6271</v>
      </c>
      <c r="AB260" s="6" t="s">
        <v>6272</v>
      </c>
      <c r="AC260" s="6" t="s">
        <v>179</v>
      </c>
    </row>
    <row r="261" spans="2:29" x14ac:dyDescent="0.2">
      <c r="B261" s="6" t="s">
        <v>6419</v>
      </c>
      <c r="C261" s="6">
        <v>738689003</v>
      </c>
      <c r="D261" s="6">
        <v>1100753</v>
      </c>
      <c r="E261" s="6">
        <v>10</v>
      </c>
      <c r="F261" s="6" t="str">
        <f>VLOOKUP(C261,'AUD NOV'!B:T,2,0)</f>
        <v>Fundación de Derecho Privado.</v>
      </c>
      <c r="G261" s="6" t="str">
        <f>VLOOKUP(C261,'AUD NOV'!B:T,3,0)</f>
        <v>Otorgado por Decreto Supremo Nº 262, de fecha 2 de abril de 1997, por el Ministerio de Justicia. Publicado en el Diario Oficial con fecha 24 de abril de 1997.</v>
      </c>
      <c r="H261" s="6" t="str">
        <f>VLOOKUP(C261,'AUD NOV'!B:T,4,0)</f>
        <v>Certificado de Vigencia inscripción Nº7421 de fecha 02 de abril de 1997. Folio N° 5500448399370 emitido por el Servicio de Registro Civil e Identificación, de fecha 10 de mayo de 2022.</v>
      </c>
      <c r="I261" s="6" t="str">
        <f>VLOOKUP(C261,'AUD NOV'!B:T,5,0)</f>
        <v xml:space="preserve">Ayudar a la infancia desvalida sin distinción de sexo, sin distinción racial, creencia religiosa o política.
</v>
      </c>
      <c r="J261" s="6" t="str">
        <f>VLOOKUP(C261,'AUD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61" s="6" t="str">
        <f>VLOOKUP(C261,'AUD NOV'!B:T,7,0)</f>
        <v>El Consejo durará tres años en sus cargos y se renovará tácita y sucesivamente cada tres años, salvo que la mayoría absoluta de los demás consejeros, resuelva su exclusión.</v>
      </c>
      <c r="L261" s="6" t="str">
        <f>VLOOKUP(C261,'AUD NOV'!B:T,8,0)</f>
        <v>Nombramiento 12 de diciembre de 2019 y cesación 12 de diciembre de 2022.</v>
      </c>
      <c r="M261" s="6" t="str">
        <f>VLOOKUP(C261,'AUD NOV'!B:T,9,0)</f>
        <v xml:space="preserve">Simona de la Barra Cruzat
Rafael Mella Gallegos.
Podrán actuar conjunta o separadamente.
</v>
      </c>
      <c r="N261" s="6" t="str">
        <f>VLOOKUP(C261,'AUD NOV'!B:T,10,0)</f>
        <v>Exeter Nº 540-D, Concepción.</v>
      </c>
      <c r="O261" s="6" t="str">
        <f>VLOOKUP(C261,'AUD NOV'!B:T,11,0)</f>
        <v>VIII</v>
      </c>
      <c r="P261" s="6" t="str">
        <f>VLOOKUP(C261,'AUD NOV'!B:T,12,0)</f>
        <v>Concepción.</v>
      </c>
      <c r="Q261" s="6" t="str">
        <f>VLOOKUP(C261,'AUD NOV'!B:T,13,0)</f>
        <v xml:space="preserve"> 41-2106-850
</v>
      </c>
      <c r="R261" s="6" t="str">
        <f>VLOOKUP(C261,'AUD NOV'!B:T,14,0)</f>
        <v>contacto@tdesperanza.cl</v>
      </c>
      <c r="S261" s="6">
        <f>VLOOKUP(C261,'AUD NOV'!B:T,15,0)</f>
        <v>0</v>
      </c>
      <c r="T261" s="6" t="str">
        <f>VLOOKUP(C261,'AUD NOV'!B:T,16,0)</f>
        <v>93401.</v>
      </c>
      <c r="U261" s="6" t="str">
        <f>VLOOKUP(C261,'AUD NOV'!B:T,17,0)</f>
        <v xml:space="preserve">Certificado de antecedentes financieros, correspondientes al año 2021, aprobados por el Subdepartamento de Supervisión Financiera Nacional. </v>
      </c>
      <c r="V261" s="7">
        <f>VLOOKUP(C261,'AUD NOV'!B:T,18,0)</f>
        <v>37970</v>
      </c>
      <c r="W261" s="8">
        <f>VLOOKUP(C261,'AUD NOV'!B:T,19,0)</f>
        <v>6979</v>
      </c>
      <c r="X261" s="9">
        <v>6228097</v>
      </c>
      <c r="Y261" s="9">
        <v>65142524</v>
      </c>
      <c r="Z261" s="7">
        <v>44895</v>
      </c>
      <c r="AA261" s="6" t="s">
        <v>6271</v>
      </c>
      <c r="AB261" s="6" t="s">
        <v>6272</v>
      </c>
      <c r="AC261" s="6" t="s">
        <v>6295</v>
      </c>
    </row>
    <row r="262" spans="2:29" x14ac:dyDescent="0.2">
      <c r="B262" s="6" t="s">
        <v>6419</v>
      </c>
      <c r="C262" s="6">
        <v>738689003</v>
      </c>
      <c r="D262" s="6">
        <v>1132523</v>
      </c>
      <c r="E262" s="6">
        <v>13</v>
      </c>
      <c r="F262" s="6" t="str">
        <f>VLOOKUP(C262,'AUD NOV'!B:T,2,0)</f>
        <v>Fundación de Derecho Privado.</v>
      </c>
      <c r="G262" s="6" t="str">
        <f>VLOOKUP(C262,'AUD NOV'!B:T,3,0)</f>
        <v>Otorgado por Decreto Supremo Nº 262, de fecha 2 de abril de 1997, por el Ministerio de Justicia. Publicado en el Diario Oficial con fecha 24 de abril de 1997.</v>
      </c>
      <c r="H262" s="6" t="str">
        <f>VLOOKUP(C262,'AUD NOV'!B:T,4,0)</f>
        <v>Certificado de Vigencia inscripción Nº7421 de fecha 02 de abril de 1997. Folio N° 5500448399370 emitido por el Servicio de Registro Civil e Identificación, de fecha 10 de mayo de 2022.</v>
      </c>
      <c r="I262" s="6" t="str">
        <f>VLOOKUP(C262,'AUD NOV'!B:T,5,0)</f>
        <v xml:space="preserve">Ayudar a la infancia desvalida sin distinción de sexo, sin distinción racial, creencia religiosa o política.
</v>
      </c>
      <c r="J262" s="6" t="str">
        <f>VLOOKUP(C262,'AUD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62" s="6" t="str">
        <f>VLOOKUP(C262,'AUD NOV'!B:T,7,0)</f>
        <v>El Consejo durará tres años en sus cargos y se renovará tácita y sucesivamente cada tres años, salvo que la mayoría absoluta de los demás consejeros, resuelva su exclusión.</v>
      </c>
      <c r="L262" s="6" t="str">
        <f>VLOOKUP(C262,'AUD NOV'!B:T,8,0)</f>
        <v>Nombramiento 12 de diciembre de 2019 y cesación 12 de diciembre de 2022.</v>
      </c>
      <c r="M262" s="6" t="str">
        <f>VLOOKUP(C262,'AUD NOV'!B:T,9,0)</f>
        <v xml:space="preserve">Simona de la Barra Cruzat
Rafael Mella Gallegos.
Podrán actuar conjunta o separadamente.
</v>
      </c>
      <c r="N262" s="6" t="str">
        <f>VLOOKUP(C262,'AUD NOV'!B:T,10,0)</f>
        <v>Exeter Nº 540-D, Concepción.</v>
      </c>
      <c r="O262" s="6" t="str">
        <f>VLOOKUP(C262,'AUD NOV'!B:T,11,0)</f>
        <v>VIII</v>
      </c>
      <c r="P262" s="6" t="str">
        <f>VLOOKUP(C262,'AUD NOV'!B:T,12,0)</f>
        <v>Concepción.</v>
      </c>
      <c r="Q262" s="6" t="str">
        <f>VLOOKUP(C262,'AUD NOV'!B:T,13,0)</f>
        <v xml:space="preserve"> 41-2106-850
</v>
      </c>
      <c r="R262" s="6" t="str">
        <f>VLOOKUP(C262,'AUD NOV'!B:T,14,0)</f>
        <v>contacto@tdesperanza.cl</v>
      </c>
      <c r="S262" s="6">
        <f>VLOOKUP(C262,'AUD NOV'!B:T,15,0)</f>
        <v>0</v>
      </c>
      <c r="T262" s="6" t="str">
        <f>VLOOKUP(C262,'AUD NOV'!B:T,16,0)</f>
        <v>93401.</v>
      </c>
      <c r="U262" s="6" t="str">
        <f>VLOOKUP(C262,'AUD NOV'!B:T,17,0)</f>
        <v xml:space="preserve">Certificado de antecedentes financieros, correspondientes al año 2021, aprobados por el Subdepartamento de Supervisión Financiera Nacional. </v>
      </c>
      <c r="V262" s="7">
        <f>VLOOKUP(C262,'AUD NOV'!B:T,18,0)</f>
        <v>37970</v>
      </c>
      <c r="W262" s="8">
        <f>VLOOKUP(C262,'AUD NOV'!B:T,19,0)</f>
        <v>6979</v>
      </c>
      <c r="X262" s="9">
        <v>18409037</v>
      </c>
      <c r="Y262" s="9">
        <v>183901224</v>
      </c>
      <c r="Z262" s="7">
        <v>44895</v>
      </c>
      <c r="AA262" s="6" t="s">
        <v>6271</v>
      </c>
      <c r="AB262" s="6" t="s">
        <v>6272</v>
      </c>
      <c r="AC262" s="6" t="s">
        <v>7898</v>
      </c>
    </row>
    <row r="263" spans="2:29" x14ac:dyDescent="0.2">
      <c r="B263" s="6" t="s">
        <v>6419</v>
      </c>
      <c r="C263" s="6">
        <v>738689003</v>
      </c>
      <c r="D263" s="6">
        <v>1132586</v>
      </c>
      <c r="E263" s="6">
        <v>13</v>
      </c>
      <c r="F263" s="6" t="str">
        <f>VLOOKUP(C263,'AUD NOV'!B:T,2,0)</f>
        <v>Fundación de Derecho Privado.</v>
      </c>
      <c r="G263" s="6" t="str">
        <f>VLOOKUP(C263,'AUD NOV'!B:T,3,0)</f>
        <v>Otorgado por Decreto Supremo Nº 262, de fecha 2 de abril de 1997, por el Ministerio de Justicia. Publicado en el Diario Oficial con fecha 24 de abril de 1997.</v>
      </c>
      <c r="H263" s="6" t="str">
        <f>VLOOKUP(C263,'AUD NOV'!B:T,4,0)</f>
        <v>Certificado de Vigencia inscripción Nº7421 de fecha 02 de abril de 1997. Folio N° 5500448399370 emitido por el Servicio de Registro Civil e Identificación, de fecha 10 de mayo de 2022.</v>
      </c>
      <c r="I263" s="6" t="str">
        <f>VLOOKUP(C263,'AUD NOV'!B:T,5,0)</f>
        <v xml:space="preserve">Ayudar a la infancia desvalida sin distinción de sexo, sin distinción racial, creencia religiosa o política.
</v>
      </c>
      <c r="J263" s="6" t="str">
        <f>VLOOKUP(C263,'AUD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63" s="6" t="str">
        <f>VLOOKUP(C263,'AUD NOV'!B:T,7,0)</f>
        <v>El Consejo durará tres años en sus cargos y se renovará tácita y sucesivamente cada tres años, salvo que la mayoría absoluta de los demás consejeros, resuelva su exclusión.</v>
      </c>
      <c r="L263" s="6" t="str">
        <f>VLOOKUP(C263,'AUD NOV'!B:T,8,0)</f>
        <v>Nombramiento 12 de diciembre de 2019 y cesación 12 de diciembre de 2022.</v>
      </c>
      <c r="M263" s="6" t="str">
        <f>VLOOKUP(C263,'AUD NOV'!B:T,9,0)</f>
        <v xml:space="preserve">Simona de la Barra Cruzat
Rafael Mella Gallegos.
Podrán actuar conjunta o separadamente.
</v>
      </c>
      <c r="N263" s="6" t="str">
        <f>VLOOKUP(C263,'AUD NOV'!B:T,10,0)</f>
        <v>Exeter Nº 540-D, Concepción.</v>
      </c>
      <c r="O263" s="6" t="str">
        <f>VLOOKUP(C263,'AUD NOV'!B:T,11,0)</f>
        <v>VIII</v>
      </c>
      <c r="P263" s="6" t="str">
        <f>VLOOKUP(C263,'AUD NOV'!B:T,12,0)</f>
        <v>Concepción.</v>
      </c>
      <c r="Q263" s="6" t="str">
        <f>VLOOKUP(C263,'AUD NOV'!B:T,13,0)</f>
        <v xml:space="preserve"> 41-2106-850
</v>
      </c>
      <c r="R263" s="6" t="str">
        <f>VLOOKUP(C263,'AUD NOV'!B:T,14,0)</f>
        <v>contacto@tdesperanza.cl</v>
      </c>
      <c r="S263" s="6">
        <f>VLOOKUP(C263,'AUD NOV'!B:T,15,0)</f>
        <v>0</v>
      </c>
      <c r="T263" s="6" t="str">
        <f>VLOOKUP(C263,'AUD NOV'!B:T,16,0)</f>
        <v>93401.</v>
      </c>
      <c r="U263" s="6" t="str">
        <f>VLOOKUP(C263,'AUD NOV'!B:T,17,0)</f>
        <v xml:space="preserve">Certificado de antecedentes financieros, correspondientes al año 2021, aprobados por el Subdepartamento de Supervisión Financiera Nacional. </v>
      </c>
      <c r="V263" s="7">
        <f>VLOOKUP(C263,'AUD NOV'!B:T,18,0)</f>
        <v>37970</v>
      </c>
      <c r="W263" s="8">
        <f>VLOOKUP(C263,'AUD NOV'!B:T,19,0)</f>
        <v>6979</v>
      </c>
      <c r="X263" s="9">
        <v>14765520</v>
      </c>
      <c r="Y263" s="9">
        <v>141010716</v>
      </c>
      <c r="Z263" s="7">
        <v>44895</v>
      </c>
      <c r="AA263" s="6" t="s">
        <v>6271</v>
      </c>
      <c r="AB263" s="6" t="s">
        <v>6272</v>
      </c>
      <c r="AC263" s="6" t="s">
        <v>6303</v>
      </c>
    </row>
    <row r="264" spans="2:29" x14ac:dyDescent="0.2">
      <c r="B264" s="6" t="s">
        <v>6419</v>
      </c>
      <c r="C264" s="6">
        <v>738689003</v>
      </c>
      <c r="D264" s="6">
        <v>1132591</v>
      </c>
      <c r="E264" s="6">
        <v>13</v>
      </c>
      <c r="F264" s="6" t="str">
        <f>VLOOKUP(C264,'AUD NOV'!B:T,2,0)</f>
        <v>Fundación de Derecho Privado.</v>
      </c>
      <c r="G264" s="6" t="str">
        <f>VLOOKUP(C264,'AUD NOV'!B:T,3,0)</f>
        <v>Otorgado por Decreto Supremo Nº 262, de fecha 2 de abril de 1997, por el Ministerio de Justicia. Publicado en el Diario Oficial con fecha 24 de abril de 1997.</v>
      </c>
      <c r="H264" s="6" t="str">
        <f>VLOOKUP(C264,'AUD NOV'!B:T,4,0)</f>
        <v>Certificado de Vigencia inscripción Nº7421 de fecha 02 de abril de 1997. Folio N° 5500448399370 emitido por el Servicio de Registro Civil e Identificación, de fecha 10 de mayo de 2022.</v>
      </c>
      <c r="I264" s="6" t="str">
        <f>VLOOKUP(C264,'AUD NOV'!B:T,5,0)</f>
        <v xml:space="preserve">Ayudar a la infancia desvalida sin distinción de sexo, sin distinción racial, creencia religiosa o política.
</v>
      </c>
      <c r="J264" s="6" t="str">
        <f>VLOOKUP(C264,'AUD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64" s="6" t="str">
        <f>VLOOKUP(C264,'AUD NOV'!B:T,7,0)</f>
        <v>El Consejo durará tres años en sus cargos y se renovará tácita y sucesivamente cada tres años, salvo que la mayoría absoluta de los demás consejeros, resuelva su exclusión.</v>
      </c>
      <c r="L264" s="6" t="str">
        <f>VLOOKUP(C264,'AUD NOV'!B:T,8,0)</f>
        <v>Nombramiento 12 de diciembre de 2019 y cesación 12 de diciembre de 2022.</v>
      </c>
      <c r="M264" s="6" t="str">
        <f>VLOOKUP(C264,'AUD NOV'!B:T,9,0)</f>
        <v xml:space="preserve">Simona de la Barra Cruzat
Rafael Mella Gallegos.
Podrán actuar conjunta o separadamente.
</v>
      </c>
      <c r="N264" s="6" t="str">
        <f>VLOOKUP(C264,'AUD NOV'!B:T,10,0)</f>
        <v>Exeter Nº 540-D, Concepción.</v>
      </c>
      <c r="O264" s="6" t="str">
        <f>VLOOKUP(C264,'AUD NOV'!B:T,11,0)</f>
        <v>VIII</v>
      </c>
      <c r="P264" s="6" t="str">
        <f>VLOOKUP(C264,'AUD NOV'!B:T,12,0)</f>
        <v>Concepción.</v>
      </c>
      <c r="Q264" s="6" t="str">
        <f>VLOOKUP(C264,'AUD NOV'!B:T,13,0)</f>
        <v xml:space="preserve"> 41-2106-850
</v>
      </c>
      <c r="R264" s="6" t="str">
        <f>VLOOKUP(C264,'AUD NOV'!B:T,14,0)</f>
        <v>contacto@tdesperanza.cl</v>
      </c>
      <c r="S264" s="6">
        <f>VLOOKUP(C264,'AUD NOV'!B:T,15,0)</f>
        <v>0</v>
      </c>
      <c r="T264" s="6" t="str">
        <f>VLOOKUP(C264,'AUD NOV'!B:T,16,0)</f>
        <v>93401.</v>
      </c>
      <c r="U264" s="6" t="str">
        <f>VLOOKUP(C264,'AUD NOV'!B:T,17,0)</f>
        <v xml:space="preserve">Certificado de antecedentes financieros, correspondientes al año 2021, aprobados por el Subdepartamento de Supervisión Financiera Nacional. </v>
      </c>
      <c r="V264" s="7">
        <f>VLOOKUP(C264,'AUD NOV'!B:T,18,0)</f>
        <v>37970</v>
      </c>
      <c r="W264" s="8">
        <f>VLOOKUP(C264,'AUD NOV'!B:T,19,0)</f>
        <v>6979</v>
      </c>
      <c r="X264" s="9">
        <v>17718624</v>
      </c>
      <c r="Y264" s="9">
        <v>134661543</v>
      </c>
      <c r="Z264" s="7">
        <v>44895</v>
      </c>
      <c r="AA264" s="6" t="s">
        <v>6271</v>
      </c>
      <c r="AB264" s="6" t="s">
        <v>6272</v>
      </c>
      <c r="AC264" s="6" t="s">
        <v>6304</v>
      </c>
    </row>
    <row r="265" spans="2:29" x14ac:dyDescent="0.2">
      <c r="B265" s="6" t="s">
        <v>6419</v>
      </c>
      <c r="C265" s="6">
        <v>738689003</v>
      </c>
      <c r="D265" s="6">
        <v>1140150</v>
      </c>
      <c r="E265" s="6">
        <v>14</v>
      </c>
      <c r="F265" s="6" t="str">
        <f>VLOOKUP(C265,'AUD NOV'!B:T,2,0)</f>
        <v>Fundación de Derecho Privado.</v>
      </c>
      <c r="G265" s="6" t="str">
        <f>VLOOKUP(C265,'AUD NOV'!B:T,3,0)</f>
        <v>Otorgado por Decreto Supremo Nº 262, de fecha 2 de abril de 1997, por el Ministerio de Justicia. Publicado en el Diario Oficial con fecha 24 de abril de 1997.</v>
      </c>
      <c r="H265" s="6" t="str">
        <f>VLOOKUP(C265,'AUD NOV'!B:T,4,0)</f>
        <v>Certificado de Vigencia inscripción Nº7421 de fecha 02 de abril de 1997. Folio N° 5500448399370 emitido por el Servicio de Registro Civil e Identificación, de fecha 10 de mayo de 2022.</v>
      </c>
      <c r="I265" s="6" t="str">
        <f>VLOOKUP(C265,'AUD NOV'!B:T,5,0)</f>
        <v xml:space="preserve">Ayudar a la infancia desvalida sin distinción de sexo, sin distinción racial, creencia religiosa o política.
</v>
      </c>
      <c r="J265" s="6" t="str">
        <f>VLOOKUP(C265,'AUD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65" s="6" t="str">
        <f>VLOOKUP(C265,'AUD NOV'!B:T,7,0)</f>
        <v>El Consejo durará tres años en sus cargos y se renovará tácita y sucesivamente cada tres años, salvo que la mayoría absoluta de los demás consejeros, resuelva su exclusión.</v>
      </c>
      <c r="L265" s="6" t="str">
        <f>VLOOKUP(C265,'AUD NOV'!B:T,8,0)</f>
        <v>Nombramiento 12 de diciembre de 2019 y cesación 12 de diciembre de 2022.</v>
      </c>
      <c r="M265" s="6" t="str">
        <f>VLOOKUP(C265,'AUD NOV'!B:T,9,0)</f>
        <v xml:space="preserve">Simona de la Barra Cruzat
Rafael Mella Gallegos.
Podrán actuar conjunta o separadamente.
</v>
      </c>
      <c r="N265" s="6" t="str">
        <f>VLOOKUP(C265,'AUD NOV'!B:T,10,0)</f>
        <v>Exeter Nº 540-D, Concepción.</v>
      </c>
      <c r="O265" s="6" t="str">
        <f>VLOOKUP(C265,'AUD NOV'!B:T,11,0)</f>
        <v>VIII</v>
      </c>
      <c r="P265" s="6" t="str">
        <f>VLOOKUP(C265,'AUD NOV'!B:T,12,0)</f>
        <v>Concepción.</v>
      </c>
      <c r="Q265" s="6" t="str">
        <f>VLOOKUP(C265,'AUD NOV'!B:T,13,0)</f>
        <v xml:space="preserve"> 41-2106-850
</v>
      </c>
      <c r="R265" s="6" t="str">
        <f>VLOOKUP(C265,'AUD NOV'!B:T,14,0)</f>
        <v>contacto@tdesperanza.cl</v>
      </c>
      <c r="S265" s="6">
        <f>VLOOKUP(C265,'AUD NOV'!B:T,15,0)</f>
        <v>0</v>
      </c>
      <c r="T265" s="6" t="str">
        <f>VLOOKUP(C265,'AUD NOV'!B:T,16,0)</f>
        <v>93401.</v>
      </c>
      <c r="U265" s="6" t="str">
        <f>VLOOKUP(C265,'AUD NOV'!B:T,17,0)</f>
        <v xml:space="preserve">Certificado de antecedentes financieros, correspondientes al año 2021, aprobados por el Subdepartamento de Supervisión Financiera Nacional. </v>
      </c>
      <c r="V265" s="7">
        <f>VLOOKUP(C265,'AUD NOV'!B:T,18,0)</f>
        <v>37970</v>
      </c>
      <c r="W265" s="8">
        <f>VLOOKUP(C265,'AUD NOV'!B:T,19,0)</f>
        <v>6979</v>
      </c>
      <c r="X265" s="9"/>
      <c r="Y265" s="9">
        <v>4362239</v>
      </c>
      <c r="Z265" s="7">
        <v>44895</v>
      </c>
      <c r="AA265" s="6" t="s">
        <v>6271</v>
      </c>
      <c r="AB265" s="6" t="s">
        <v>6272</v>
      </c>
      <c r="AC265" s="6" t="s">
        <v>6301</v>
      </c>
    </row>
    <row r="266" spans="2:29" x14ac:dyDescent="0.2">
      <c r="B266" s="6" t="s">
        <v>6419</v>
      </c>
      <c r="C266" s="6">
        <v>738689003</v>
      </c>
      <c r="D266" s="6">
        <v>1140221</v>
      </c>
      <c r="E266" s="6">
        <v>14</v>
      </c>
      <c r="F266" s="6" t="str">
        <f>VLOOKUP(C266,'AUD NOV'!B:T,2,0)</f>
        <v>Fundación de Derecho Privado.</v>
      </c>
      <c r="G266" s="6" t="str">
        <f>VLOOKUP(C266,'AUD NOV'!B:T,3,0)</f>
        <v>Otorgado por Decreto Supremo Nº 262, de fecha 2 de abril de 1997, por el Ministerio de Justicia. Publicado en el Diario Oficial con fecha 24 de abril de 1997.</v>
      </c>
      <c r="H266" s="6" t="str">
        <f>VLOOKUP(C266,'AUD NOV'!B:T,4,0)</f>
        <v>Certificado de Vigencia inscripción Nº7421 de fecha 02 de abril de 1997. Folio N° 5500448399370 emitido por el Servicio de Registro Civil e Identificación, de fecha 10 de mayo de 2022.</v>
      </c>
      <c r="I266" s="6" t="str">
        <f>VLOOKUP(C266,'AUD NOV'!B:T,5,0)</f>
        <v xml:space="preserve">Ayudar a la infancia desvalida sin distinción de sexo, sin distinción racial, creencia religiosa o política.
</v>
      </c>
      <c r="J266" s="6" t="str">
        <f>VLOOKUP(C266,'AUD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66" s="6" t="str">
        <f>VLOOKUP(C266,'AUD NOV'!B:T,7,0)</f>
        <v>El Consejo durará tres años en sus cargos y se renovará tácita y sucesivamente cada tres años, salvo que la mayoría absoluta de los demás consejeros, resuelva su exclusión.</v>
      </c>
      <c r="L266" s="6" t="str">
        <f>VLOOKUP(C266,'AUD NOV'!B:T,8,0)</f>
        <v>Nombramiento 12 de diciembre de 2019 y cesación 12 de diciembre de 2022.</v>
      </c>
      <c r="M266" s="6" t="str">
        <f>VLOOKUP(C266,'AUD NOV'!B:T,9,0)</f>
        <v xml:space="preserve">Simona de la Barra Cruzat
Rafael Mella Gallegos.
Podrán actuar conjunta o separadamente.
</v>
      </c>
      <c r="N266" s="6" t="str">
        <f>VLOOKUP(C266,'AUD NOV'!B:T,10,0)</f>
        <v>Exeter Nº 540-D, Concepción.</v>
      </c>
      <c r="O266" s="6" t="str">
        <f>VLOOKUP(C266,'AUD NOV'!B:T,11,0)</f>
        <v>VIII</v>
      </c>
      <c r="P266" s="6" t="str">
        <f>VLOOKUP(C266,'AUD NOV'!B:T,12,0)</f>
        <v>Concepción.</v>
      </c>
      <c r="Q266" s="6" t="str">
        <f>VLOOKUP(C266,'AUD NOV'!B:T,13,0)</f>
        <v xml:space="preserve"> 41-2106-850
</v>
      </c>
      <c r="R266" s="6" t="str">
        <f>VLOOKUP(C266,'AUD NOV'!B:T,14,0)</f>
        <v>contacto@tdesperanza.cl</v>
      </c>
      <c r="S266" s="6">
        <f>VLOOKUP(C266,'AUD NOV'!B:T,15,0)</f>
        <v>0</v>
      </c>
      <c r="T266" s="6" t="str">
        <f>VLOOKUP(C266,'AUD NOV'!B:T,16,0)</f>
        <v>93401.</v>
      </c>
      <c r="U266" s="6" t="str">
        <f>VLOOKUP(C266,'AUD NOV'!B:T,17,0)</f>
        <v xml:space="preserve">Certificado de antecedentes financieros, correspondientes al año 2021, aprobados por el Subdepartamento de Supervisión Financiera Nacional. </v>
      </c>
      <c r="V266" s="7">
        <f>VLOOKUP(C266,'AUD NOV'!B:T,18,0)</f>
        <v>37970</v>
      </c>
      <c r="W266" s="8">
        <f>VLOOKUP(C266,'AUD NOV'!B:T,19,0)</f>
        <v>6979</v>
      </c>
      <c r="X266" s="9">
        <v>4544827</v>
      </c>
      <c r="Y266" s="9">
        <v>40735114</v>
      </c>
      <c r="Z266" s="7">
        <v>44895</v>
      </c>
      <c r="AA266" s="6" t="s">
        <v>6271</v>
      </c>
      <c r="AB266" s="6" t="s">
        <v>6272</v>
      </c>
      <c r="AC266" s="6" t="s">
        <v>6301</v>
      </c>
    </row>
    <row r="267" spans="2:29" x14ac:dyDescent="0.2">
      <c r="B267" s="6" t="s">
        <v>8222</v>
      </c>
      <c r="C267" s="6">
        <v>738689003</v>
      </c>
      <c r="D267" s="6">
        <v>1131966</v>
      </c>
      <c r="E267" s="6">
        <v>13</v>
      </c>
      <c r="F267" s="6" t="str">
        <f>VLOOKUP(C267,'AUD NOV'!B:T,2,0)</f>
        <v>Fundación de Derecho Privado.</v>
      </c>
      <c r="G267" s="6" t="str">
        <f>VLOOKUP(C267,'AUD NOV'!B:T,3,0)</f>
        <v>Otorgado por Decreto Supremo Nº 262, de fecha 2 de abril de 1997, por el Ministerio de Justicia. Publicado en el Diario Oficial con fecha 24 de abril de 1997.</v>
      </c>
      <c r="H267" s="6" t="str">
        <f>VLOOKUP(C267,'AUD NOV'!B:T,4,0)</f>
        <v>Certificado de Vigencia inscripción Nº7421 de fecha 02 de abril de 1997. Folio N° 5500448399370 emitido por el Servicio de Registro Civil e Identificación, de fecha 10 de mayo de 2022.</v>
      </c>
      <c r="I267" s="6" t="str">
        <f>VLOOKUP(C267,'AUD NOV'!B:T,5,0)</f>
        <v xml:space="preserve">Ayudar a la infancia desvalida sin distinción de sexo, sin distinción racial, creencia religiosa o política.
</v>
      </c>
      <c r="J267" s="6" t="str">
        <f>VLOOKUP(C267,'AUD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67" s="6" t="str">
        <f>VLOOKUP(C267,'AUD NOV'!B:T,7,0)</f>
        <v>El Consejo durará tres años en sus cargos y se renovará tácita y sucesivamente cada tres años, salvo que la mayoría absoluta de los demás consejeros, resuelva su exclusión.</v>
      </c>
      <c r="L267" s="6" t="str">
        <f>VLOOKUP(C267,'AUD NOV'!B:T,8,0)</f>
        <v>Nombramiento 12 de diciembre de 2019 y cesación 12 de diciembre de 2022.</v>
      </c>
      <c r="M267" s="6" t="str">
        <f>VLOOKUP(C267,'AUD NOV'!B:T,9,0)</f>
        <v xml:space="preserve">Simona de la Barra Cruzat
Rafael Mella Gallegos.
Podrán actuar conjunta o separadamente.
</v>
      </c>
      <c r="N267" s="6" t="str">
        <f>VLOOKUP(C267,'AUD NOV'!B:T,10,0)</f>
        <v>Exeter Nº 540-D, Concepción.</v>
      </c>
      <c r="O267" s="6" t="str">
        <f>VLOOKUP(C267,'AUD NOV'!B:T,11,0)</f>
        <v>VIII</v>
      </c>
      <c r="P267" s="6" t="str">
        <f>VLOOKUP(C267,'AUD NOV'!B:T,12,0)</f>
        <v>Concepción.</v>
      </c>
      <c r="Q267" s="6" t="str">
        <f>VLOOKUP(C267,'AUD NOV'!B:T,13,0)</f>
        <v xml:space="preserve"> 41-2106-850
</v>
      </c>
      <c r="R267" s="6" t="str">
        <f>VLOOKUP(C267,'AUD NOV'!B:T,14,0)</f>
        <v>contacto@tdesperanza.cl</v>
      </c>
      <c r="S267" s="6">
        <f>VLOOKUP(C267,'AUD NOV'!B:T,15,0)</f>
        <v>0</v>
      </c>
      <c r="T267" s="6" t="str">
        <f>VLOOKUP(C267,'AUD NOV'!B:T,16,0)</f>
        <v>93401.</v>
      </c>
      <c r="U267" s="6" t="str">
        <f>VLOOKUP(C267,'AUD NOV'!B:T,17,0)</f>
        <v xml:space="preserve">Certificado de antecedentes financieros, correspondientes al año 2021, aprobados por el Subdepartamento de Supervisión Financiera Nacional. </v>
      </c>
      <c r="V267" s="7">
        <f>VLOOKUP(C267,'AUD NOV'!B:T,18,0)</f>
        <v>37970</v>
      </c>
      <c r="W267" s="8">
        <f>VLOOKUP(C267,'AUD NOV'!B:T,19,0)</f>
        <v>6979</v>
      </c>
      <c r="X267" s="9"/>
      <c r="Y267" s="9">
        <v>26577936</v>
      </c>
      <c r="Z267" s="7">
        <v>44895</v>
      </c>
      <c r="AA267" s="6" t="s">
        <v>6271</v>
      </c>
      <c r="AB267" s="6" t="s">
        <v>6272</v>
      </c>
      <c r="AC267" s="6" t="s">
        <v>6303</v>
      </c>
    </row>
    <row r="268" spans="2:29" x14ac:dyDescent="0.2">
      <c r="B268" s="6" t="s">
        <v>8222</v>
      </c>
      <c r="C268" s="6">
        <v>738689003</v>
      </c>
      <c r="D268" s="6">
        <v>1131979</v>
      </c>
      <c r="E268" s="6">
        <v>13</v>
      </c>
      <c r="F268" s="6" t="str">
        <f>VLOOKUP(C268,'AUD NOV'!B:T,2,0)</f>
        <v>Fundación de Derecho Privado.</v>
      </c>
      <c r="G268" s="6" t="str">
        <f>VLOOKUP(C268,'AUD NOV'!B:T,3,0)</f>
        <v>Otorgado por Decreto Supremo Nº 262, de fecha 2 de abril de 1997, por el Ministerio de Justicia. Publicado en el Diario Oficial con fecha 24 de abril de 1997.</v>
      </c>
      <c r="H268" s="6" t="str">
        <f>VLOOKUP(C268,'AUD NOV'!B:T,4,0)</f>
        <v>Certificado de Vigencia inscripción Nº7421 de fecha 02 de abril de 1997. Folio N° 5500448399370 emitido por el Servicio de Registro Civil e Identificación, de fecha 10 de mayo de 2022.</v>
      </c>
      <c r="I268" s="6" t="str">
        <f>VLOOKUP(C268,'AUD NOV'!B:T,5,0)</f>
        <v xml:space="preserve">Ayudar a la infancia desvalida sin distinción de sexo, sin distinción racial, creencia religiosa o política.
</v>
      </c>
      <c r="J268" s="6" t="str">
        <f>VLOOKUP(C268,'AUD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68" s="6" t="str">
        <f>VLOOKUP(C268,'AUD NOV'!B:T,7,0)</f>
        <v>El Consejo durará tres años en sus cargos y se renovará tácita y sucesivamente cada tres años, salvo que la mayoría absoluta de los demás consejeros, resuelva su exclusión.</v>
      </c>
      <c r="L268" s="6" t="str">
        <f>VLOOKUP(C268,'AUD NOV'!B:T,8,0)</f>
        <v>Nombramiento 12 de diciembre de 2019 y cesación 12 de diciembre de 2022.</v>
      </c>
      <c r="M268" s="6" t="str">
        <f>VLOOKUP(C268,'AUD NOV'!B:T,9,0)</f>
        <v xml:space="preserve">Simona de la Barra Cruzat
Rafael Mella Gallegos.
Podrán actuar conjunta o separadamente.
</v>
      </c>
      <c r="N268" s="6" t="str">
        <f>VLOOKUP(C268,'AUD NOV'!B:T,10,0)</f>
        <v>Exeter Nº 540-D, Concepción.</v>
      </c>
      <c r="O268" s="6" t="str">
        <f>VLOOKUP(C268,'AUD NOV'!B:T,11,0)</f>
        <v>VIII</v>
      </c>
      <c r="P268" s="6" t="str">
        <f>VLOOKUP(C268,'AUD NOV'!B:T,12,0)</f>
        <v>Concepción.</v>
      </c>
      <c r="Q268" s="6" t="str">
        <f>VLOOKUP(C268,'AUD NOV'!B:T,13,0)</f>
        <v xml:space="preserve"> 41-2106-850
</v>
      </c>
      <c r="R268" s="6" t="str">
        <f>VLOOKUP(C268,'AUD NOV'!B:T,14,0)</f>
        <v>contacto@tdesperanza.cl</v>
      </c>
      <c r="S268" s="6">
        <f>VLOOKUP(C268,'AUD NOV'!B:T,15,0)</f>
        <v>0</v>
      </c>
      <c r="T268" s="6" t="str">
        <f>VLOOKUP(C268,'AUD NOV'!B:T,16,0)</f>
        <v>93401.</v>
      </c>
      <c r="U268" s="6" t="str">
        <f>VLOOKUP(C268,'AUD NOV'!B:T,17,0)</f>
        <v xml:space="preserve">Certificado de antecedentes financieros, correspondientes al año 2021, aprobados por el Subdepartamento de Supervisión Financiera Nacional. </v>
      </c>
      <c r="V268" s="7">
        <f>VLOOKUP(C268,'AUD NOV'!B:T,18,0)</f>
        <v>37970</v>
      </c>
      <c r="W268" s="8">
        <f>VLOOKUP(C268,'AUD NOV'!B:T,19,0)</f>
        <v>6979</v>
      </c>
      <c r="X268" s="9"/>
      <c r="Y268" s="9">
        <v>13584278</v>
      </c>
      <c r="Z268" s="7">
        <v>44895</v>
      </c>
      <c r="AA268" s="6" t="s">
        <v>6271</v>
      </c>
      <c r="AB268" s="6" t="s">
        <v>6272</v>
      </c>
      <c r="AC268" s="6" t="s">
        <v>6304</v>
      </c>
    </row>
    <row r="269" spans="2:29" x14ac:dyDescent="0.2">
      <c r="B269" s="6" t="s">
        <v>8219</v>
      </c>
      <c r="C269" s="6">
        <v>690803003</v>
      </c>
      <c r="D269" s="6">
        <v>1060147</v>
      </c>
      <c r="E269" s="6">
        <v>6</v>
      </c>
      <c r="F269" s="6" t="str">
        <f>VLOOKUP(C269,'AUD NOV'!B:T,2,0)</f>
        <v>Municipalidad</v>
      </c>
      <c r="G269" s="6" t="str">
        <f>VLOOKUP(C269,'AUD NOV'!B:T,3,0)</f>
        <v>Constitución Política de la República, art. 107.</v>
      </c>
      <c r="H269" s="6" t="str">
        <f>VLOOKUP(C269,'AUD NOV'!B:T,4,0)</f>
        <v>Indefinida.</v>
      </c>
      <c r="I269" s="6" t="str">
        <f>VLOOKUP(C269,'AUD NOV'!B:T,5,0)</f>
        <v>Según Ley Orgánica Nº 18.695, arts. 1º al 4º.</v>
      </c>
      <c r="J269" s="6" t="str">
        <f>VLOOKUP(C269,'AUD NOV'!B:T,6,0)</f>
        <v>no tiene</v>
      </c>
      <c r="K269" s="6">
        <f>VLOOKUP(C269,'AUD NOV'!B:T,7,0)</f>
        <v>0</v>
      </c>
      <c r="L269" s="6">
        <f>VLOOKUP(C269,'AUD NOV'!B:T,8,0)</f>
        <v>0</v>
      </c>
      <c r="M269" s="6" t="str">
        <f>VLOOKUP(C269,'AUD NOV'!B:T,9,0)</f>
        <v xml:space="preserve">Claudio Rafael Segovia Cofré </v>
      </c>
      <c r="N269" s="6" t="str">
        <f>VLOOKUP(C269,'AUD NOV'!B:T,10,0)</f>
        <v>Plaza de Armas S/Nº, Graneros, Sexta Región.</v>
      </c>
      <c r="O269" s="6" t="str">
        <f>VLOOKUP(C269,'AUD NOV'!B:T,11,0)</f>
        <v>VI</v>
      </c>
      <c r="P269" s="6" t="str">
        <f>VLOOKUP(C269,'AUD NOV'!B:T,12,0)</f>
        <v xml:space="preserve"> Graneros</v>
      </c>
      <c r="Q269" s="6">
        <f>VLOOKUP(C269,'AUD NOV'!B:T,13,0)</f>
        <v>0</v>
      </c>
      <c r="R269" s="6">
        <f>VLOOKUP(C269,'AUD NOV'!B:T,14,0)</f>
        <v>0</v>
      </c>
      <c r="S269" s="6">
        <f>VLOOKUP(C269,'AUD NOV'!B:T,15,0)</f>
        <v>0</v>
      </c>
      <c r="T269" s="6">
        <f>VLOOKUP(C269,'AUD NOV'!B:T,16,0)</f>
        <v>91001</v>
      </c>
      <c r="U269" s="6" t="str">
        <f>VLOOKUP(C269,'AUD NOV'!B:T,17,0)</f>
        <v xml:space="preserve">No se acompañan. Aplica Informe Jurídico Nº 09, de fecha 14 de marzo de 2011 del Departamento Jurídico y Dictamen Nº 070791, de 2009, de la Contraloría General de la República.  
</v>
      </c>
      <c r="V269" s="7">
        <f>VLOOKUP(C269,'AUD NOV'!B:T,18,0)</f>
        <v>37970</v>
      </c>
      <c r="W269" s="8">
        <f>VLOOKUP(C269,'AUD NOV'!B:T,19,0)</f>
        <v>7091</v>
      </c>
      <c r="X269" s="9"/>
      <c r="Y269" s="9">
        <v>10659264</v>
      </c>
      <c r="Z269" s="7">
        <v>44895</v>
      </c>
      <c r="AA269" s="6" t="s">
        <v>6271</v>
      </c>
      <c r="AB269" s="6" t="s">
        <v>6272</v>
      </c>
      <c r="AC269" s="6" t="s">
        <v>8220</v>
      </c>
    </row>
    <row r="270" spans="2:29" x14ac:dyDescent="0.2">
      <c r="B270" s="6" t="s">
        <v>6414</v>
      </c>
      <c r="C270" s="6">
        <v>713189006</v>
      </c>
      <c r="D270" s="6">
        <v>1080935</v>
      </c>
      <c r="E270" s="6">
        <v>8</v>
      </c>
      <c r="F270" s="6" t="str">
        <f>VLOOKUP(C270,'AUD NOV'!B:T,2,0)</f>
        <v>Corporación de Derecho Público</v>
      </c>
      <c r="G270" s="6" t="str">
        <f>VLOOKUP(C270,'AUD NOV'!B:T,3,0)</f>
        <v>Otorgado por Decreto Supremo Nº 1965, del  17 de marzo de 1960, del Ministerio de Justicia.</v>
      </c>
      <c r="H270" s="6" t="str">
        <f>VLOOKUP(C270,'AUD NOV'!B:T,4,0)</f>
        <v>indefinida</v>
      </c>
      <c r="I270" s="6" t="str">
        <f>VLOOKUP(C270,'AUD NOV'!B:T,5,0)</f>
        <v>Actividad Religiosa</v>
      </c>
      <c r="J270" s="6" t="str">
        <f>VLOOKUP(C270,'AUD NOV'!B:T,6,0)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70" s="6" t="str">
        <f>VLOOKUP(C270,'AUD NOV'!B:T,7,0)</f>
        <v xml:space="preserve">Durarán tres años en sus cargos, pudiendo ser reelegidos de forma indefinida.
</v>
      </c>
      <c r="L270" s="6" t="str">
        <f>VLOOKUP(C270,'AUD NOV'!B:T,8,0)</f>
        <v>Directorio prorrogado por 3 años, a contar del 27 de febrero de 2022 hasta el 27 de febrero de 2025.</v>
      </c>
      <c r="M270" s="6" t="str">
        <f>VLOOKUP(C270,'AUD NOV'!B:T,9,0)</f>
        <v>Julio Salazar Veloso, 
Luis Elías Jara Martínez, 
Marco Durán Roa, 
(Podrán actuar conjunta o indistintamente).</v>
      </c>
      <c r="N270" s="6" t="str">
        <f>VLOOKUP(C270,'AUD NOV'!B:T,10,0)</f>
        <v xml:space="preserve">Cousiño N°137, comuna de Coronel, Región del Biobío
</v>
      </c>
      <c r="O270" s="6" t="str">
        <f>VLOOKUP(C270,'AUD NOV'!B:T,11,0)</f>
        <v>VIII</v>
      </c>
      <c r="P270" s="6" t="str">
        <f>VLOOKUP(C270,'AUD NOV'!B:T,12,0)</f>
        <v>Coronel</v>
      </c>
      <c r="Q270" s="6" t="str">
        <f>VLOOKUP(C270,'AUD NOV'!B:T,13,0)</f>
        <v>Teléfonos:  41 2876235 – 41 2871238</v>
      </c>
      <c r="R270" s="6" t="str">
        <f>VLOOKUP(C270,'AUD NOV'!B:T,14,0)</f>
        <v>director.mesp@gmail.com</v>
      </c>
      <c r="S270" s="6">
        <f>VLOOKUP(C270,'AUD NOV'!B:T,15,0)</f>
        <v>0</v>
      </c>
      <c r="T270" s="6">
        <f>VLOOKUP(C270,'AUD NOV'!B:T,16,0)</f>
        <v>93910</v>
      </c>
      <c r="U270" s="6" t="str">
        <f>VLOOKUP(C270,'AUD NOV'!B:T,17,0)</f>
        <v xml:space="preserve">ANTECEDENTES CORRESPONDIENTES AL AÑO 2021, aprobado por el SUB DEPARTAMENTO DE SUPERVISIÓN FINANCIERA </v>
      </c>
      <c r="V270" s="7">
        <f>VLOOKUP(C270,'AUD NOV'!B:T,18,0)</f>
        <v>37970</v>
      </c>
      <c r="W270" s="8">
        <f>VLOOKUP(C270,'AUD NOV'!B:T,19,0)</f>
        <v>6911</v>
      </c>
      <c r="X270" s="9"/>
      <c r="Y270" s="9">
        <v>6090528</v>
      </c>
      <c r="Z270" s="7">
        <v>44895</v>
      </c>
      <c r="AA270" s="6" t="s">
        <v>6271</v>
      </c>
      <c r="AB270" s="6" t="s">
        <v>6272</v>
      </c>
      <c r="AC270" s="6" t="s">
        <v>148</v>
      </c>
    </row>
    <row r="271" spans="2:29" x14ac:dyDescent="0.2">
      <c r="B271" s="6" t="s">
        <v>6414</v>
      </c>
      <c r="C271" s="6">
        <v>713189006</v>
      </c>
      <c r="D271" s="6">
        <v>1080939</v>
      </c>
      <c r="E271" s="6">
        <v>8</v>
      </c>
      <c r="F271" s="6" t="str">
        <f>VLOOKUP(C271,'AUD NOV'!B:T,2,0)</f>
        <v>Corporación de Derecho Público</v>
      </c>
      <c r="G271" s="6" t="str">
        <f>VLOOKUP(C271,'AUD NOV'!B:T,3,0)</f>
        <v>Otorgado por Decreto Supremo Nº 1965, del  17 de marzo de 1960, del Ministerio de Justicia.</v>
      </c>
      <c r="H271" s="6" t="str">
        <f>VLOOKUP(C271,'AUD NOV'!B:T,4,0)</f>
        <v>indefinida</v>
      </c>
      <c r="I271" s="6" t="str">
        <f>VLOOKUP(C271,'AUD NOV'!B:T,5,0)</f>
        <v>Actividad Religiosa</v>
      </c>
      <c r="J271" s="6" t="str">
        <f>VLOOKUP(C271,'AUD NOV'!B:T,6,0)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71" s="6" t="str">
        <f>VLOOKUP(C271,'AUD NOV'!B:T,7,0)</f>
        <v xml:space="preserve">Durarán tres años en sus cargos, pudiendo ser reelegidos de forma indefinida.
</v>
      </c>
      <c r="L271" s="6" t="str">
        <f>VLOOKUP(C271,'AUD NOV'!B:T,8,0)</f>
        <v>Directorio prorrogado por 3 años, a contar del 27 de febrero de 2022 hasta el 27 de febrero de 2025.</v>
      </c>
      <c r="M271" s="6" t="str">
        <f>VLOOKUP(C271,'AUD NOV'!B:T,9,0)</f>
        <v>Julio Salazar Veloso, 
Luis Elías Jara Martínez, 
Marco Durán Roa, 
(Podrán actuar conjunta o indistintamente).</v>
      </c>
      <c r="N271" s="6" t="str">
        <f>VLOOKUP(C271,'AUD NOV'!B:T,10,0)</f>
        <v xml:space="preserve">Cousiño N°137, comuna de Coronel, Región del Biobío
</v>
      </c>
      <c r="O271" s="6" t="str">
        <f>VLOOKUP(C271,'AUD NOV'!B:T,11,0)</f>
        <v>VIII</v>
      </c>
      <c r="P271" s="6" t="str">
        <f>VLOOKUP(C271,'AUD NOV'!B:T,12,0)</f>
        <v>Coronel</v>
      </c>
      <c r="Q271" s="6" t="str">
        <f>VLOOKUP(C271,'AUD NOV'!B:T,13,0)</f>
        <v>Teléfonos:  41 2876235 – 41 2871238</v>
      </c>
      <c r="R271" s="6" t="str">
        <f>VLOOKUP(C271,'AUD NOV'!B:T,14,0)</f>
        <v>director.mesp@gmail.com</v>
      </c>
      <c r="S271" s="6">
        <f>VLOOKUP(C271,'AUD NOV'!B:T,15,0)</f>
        <v>0</v>
      </c>
      <c r="T271" s="6">
        <f>VLOOKUP(C271,'AUD NOV'!B:T,16,0)</f>
        <v>93910</v>
      </c>
      <c r="U271" s="6" t="str">
        <f>VLOOKUP(C271,'AUD NOV'!B:T,17,0)</f>
        <v xml:space="preserve">ANTECEDENTES CORRESPONDIENTES AL AÑO 2021, aprobado por el SUB DEPARTAMENTO DE SUPERVISIÓN FINANCIERA </v>
      </c>
      <c r="V271" s="7">
        <f>VLOOKUP(C271,'AUD NOV'!B:T,18,0)</f>
        <v>37970</v>
      </c>
      <c r="W271" s="8">
        <f>VLOOKUP(C271,'AUD NOV'!B:T,19,0)</f>
        <v>6911</v>
      </c>
      <c r="X271" s="9"/>
      <c r="Y271" s="9">
        <v>2935925</v>
      </c>
      <c r="Z271" s="7">
        <v>44895</v>
      </c>
      <c r="AA271" s="6" t="s">
        <v>6271</v>
      </c>
      <c r="AB271" s="6" t="s">
        <v>6272</v>
      </c>
      <c r="AC271" s="6" t="s">
        <v>6299</v>
      </c>
    </row>
    <row r="272" spans="2:29" x14ac:dyDescent="0.2">
      <c r="B272" s="6" t="s">
        <v>6414</v>
      </c>
      <c r="C272" s="6">
        <v>713189006</v>
      </c>
      <c r="D272" s="6">
        <v>1080942</v>
      </c>
      <c r="E272" s="6">
        <v>8</v>
      </c>
      <c r="F272" s="6" t="str">
        <f>VLOOKUP(C272,'AUD NOV'!B:T,2,0)</f>
        <v>Corporación de Derecho Público</v>
      </c>
      <c r="G272" s="6" t="str">
        <f>VLOOKUP(C272,'AUD NOV'!B:T,3,0)</f>
        <v>Otorgado por Decreto Supremo Nº 1965, del  17 de marzo de 1960, del Ministerio de Justicia.</v>
      </c>
      <c r="H272" s="6" t="str">
        <f>VLOOKUP(C272,'AUD NOV'!B:T,4,0)</f>
        <v>indefinida</v>
      </c>
      <c r="I272" s="6" t="str">
        <f>VLOOKUP(C272,'AUD NOV'!B:T,5,0)</f>
        <v>Actividad Religiosa</v>
      </c>
      <c r="J272" s="6" t="str">
        <f>VLOOKUP(C272,'AUD NOV'!B:T,6,0)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72" s="6" t="str">
        <f>VLOOKUP(C272,'AUD NOV'!B:T,7,0)</f>
        <v xml:space="preserve">Durarán tres años en sus cargos, pudiendo ser reelegidos de forma indefinida.
</v>
      </c>
      <c r="L272" s="6" t="str">
        <f>VLOOKUP(C272,'AUD NOV'!B:T,8,0)</f>
        <v>Directorio prorrogado por 3 años, a contar del 27 de febrero de 2022 hasta el 27 de febrero de 2025.</v>
      </c>
      <c r="M272" s="6" t="str">
        <f>VLOOKUP(C272,'AUD NOV'!B:T,9,0)</f>
        <v>Julio Salazar Veloso, 
Luis Elías Jara Martínez, 
Marco Durán Roa, 
(Podrán actuar conjunta o indistintamente).</v>
      </c>
      <c r="N272" s="6" t="str">
        <f>VLOOKUP(C272,'AUD NOV'!B:T,10,0)</f>
        <v xml:space="preserve">Cousiño N°137, comuna de Coronel, Región del Biobío
</v>
      </c>
      <c r="O272" s="6" t="str">
        <f>VLOOKUP(C272,'AUD NOV'!B:T,11,0)</f>
        <v>VIII</v>
      </c>
      <c r="P272" s="6" t="str">
        <f>VLOOKUP(C272,'AUD NOV'!B:T,12,0)</f>
        <v>Coronel</v>
      </c>
      <c r="Q272" s="6" t="str">
        <f>VLOOKUP(C272,'AUD NOV'!B:T,13,0)</f>
        <v>Teléfonos:  41 2876235 – 41 2871238</v>
      </c>
      <c r="R272" s="6" t="str">
        <f>VLOOKUP(C272,'AUD NOV'!B:T,14,0)</f>
        <v>director.mesp@gmail.com</v>
      </c>
      <c r="S272" s="6">
        <f>VLOOKUP(C272,'AUD NOV'!B:T,15,0)</f>
        <v>0</v>
      </c>
      <c r="T272" s="6">
        <f>VLOOKUP(C272,'AUD NOV'!B:T,16,0)</f>
        <v>93910</v>
      </c>
      <c r="U272" s="6" t="str">
        <f>VLOOKUP(C272,'AUD NOV'!B:T,17,0)</f>
        <v xml:space="preserve">ANTECEDENTES CORRESPONDIENTES AL AÑO 2021, aprobado por el SUB DEPARTAMENTO DE SUPERVISIÓN FINANCIERA </v>
      </c>
      <c r="V272" s="7">
        <f>VLOOKUP(C272,'AUD NOV'!B:T,18,0)</f>
        <v>37970</v>
      </c>
      <c r="W272" s="8">
        <f>VLOOKUP(C272,'AUD NOV'!B:T,19,0)</f>
        <v>6911</v>
      </c>
      <c r="X272" s="9"/>
      <c r="Y272" s="9">
        <v>4713154</v>
      </c>
      <c r="Z272" s="7">
        <v>44895</v>
      </c>
      <c r="AA272" s="6" t="s">
        <v>6271</v>
      </c>
      <c r="AB272" s="6" t="s">
        <v>6272</v>
      </c>
      <c r="AC272" s="6" t="s">
        <v>6282</v>
      </c>
    </row>
    <row r="273" spans="2:29" x14ac:dyDescent="0.2">
      <c r="B273" s="6" t="s">
        <v>6414</v>
      </c>
      <c r="C273" s="6">
        <v>713189006</v>
      </c>
      <c r="D273" s="6">
        <v>1080943</v>
      </c>
      <c r="E273" s="6">
        <v>16</v>
      </c>
      <c r="F273" s="6" t="str">
        <f>VLOOKUP(C273,'AUD NOV'!B:T,2,0)</f>
        <v>Corporación de Derecho Público</v>
      </c>
      <c r="G273" s="6" t="str">
        <f>VLOOKUP(C273,'AUD NOV'!B:T,3,0)</f>
        <v>Otorgado por Decreto Supremo Nº 1965, del  17 de marzo de 1960, del Ministerio de Justicia.</v>
      </c>
      <c r="H273" s="6" t="str">
        <f>VLOOKUP(C273,'AUD NOV'!B:T,4,0)</f>
        <v>indefinida</v>
      </c>
      <c r="I273" s="6" t="str">
        <f>VLOOKUP(C273,'AUD NOV'!B:T,5,0)</f>
        <v>Actividad Religiosa</v>
      </c>
      <c r="J273" s="6" t="str">
        <f>VLOOKUP(C273,'AUD NOV'!B:T,6,0)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73" s="6" t="str">
        <f>VLOOKUP(C273,'AUD NOV'!B:T,7,0)</f>
        <v xml:space="preserve">Durarán tres años en sus cargos, pudiendo ser reelegidos de forma indefinida.
</v>
      </c>
      <c r="L273" s="6" t="str">
        <f>VLOOKUP(C273,'AUD NOV'!B:T,8,0)</f>
        <v>Directorio prorrogado por 3 años, a contar del 27 de febrero de 2022 hasta el 27 de febrero de 2025.</v>
      </c>
      <c r="M273" s="6" t="str">
        <f>VLOOKUP(C273,'AUD NOV'!B:T,9,0)</f>
        <v>Julio Salazar Veloso, 
Luis Elías Jara Martínez, 
Marco Durán Roa, 
(Podrán actuar conjunta o indistintamente).</v>
      </c>
      <c r="N273" s="6" t="str">
        <f>VLOOKUP(C273,'AUD NOV'!B:T,10,0)</f>
        <v xml:space="preserve">Cousiño N°137, comuna de Coronel, Región del Biobío
</v>
      </c>
      <c r="O273" s="6" t="str">
        <f>VLOOKUP(C273,'AUD NOV'!B:T,11,0)</f>
        <v>VIII</v>
      </c>
      <c r="P273" s="6" t="str">
        <f>VLOOKUP(C273,'AUD NOV'!B:T,12,0)</f>
        <v>Coronel</v>
      </c>
      <c r="Q273" s="6" t="str">
        <f>VLOOKUP(C273,'AUD NOV'!B:T,13,0)</f>
        <v>Teléfonos:  41 2876235 – 41 2871238</v>
      </c>
      <c r="R273" s="6" t="str">
        <f>VLOOKUP(C273,'AUD NOV'!B:T,14,0)</f>
        <v>director.mesp@gmail.com</v>
      </c>
      <c r="S273" s="6">
        <f>VLOOKUP(C273,'AUD NOV'!B:T,15,0)</f>
        <v>0</v>
      </c>
      <c r="T273" s="6">
        <f>VLOOKUP(C273,'AUD NOV'!B:T,16,0)</f>
        <v>93910</v>
      </c>
      <c r="U273" s="6" t="str">
        <f>VLOOKUP(C273,'AUD NOV'!B:T,17,0)</f>
        <v xml:space="preserve">ANTECEDENTES CORRESPONDIENTES AL AÑO 2021, aprobado por el SUB DEPARTAMENTO DE SUPERVISIÓN FINANCIERA </v>
      </c>
      <c r="V273" s="7">
        <f>VLOOKUP(C273,'AUD NOV'!B:T,18,0)</f>
        <v>37970</v>
      </c>
      <c r="W273" s="8">
        <f>VLOOKUP(C273,'AUD NOV'!B:T,19,0)</f>
        <v>6911</v>
      </c>
      <c r="X273" s="9"/>
      <c r="Y273" s="9">
        <v>6059770</v>
      </c>
      <c r="Z273" s="7">
        <v>44895</v>
      </c>
      <c r="AA273" s="6" t="s">
        <v>6271</v>
      </c>
      <c r="AB273" s="6" t="s">
        <v>6272</v>
      </c>
      <c r="AC273" s="6" t="s">
        <v>6288</v>
      </c>
    </row>
    <row r="274" spans="2:29" x14ac:dyDescent="0.2">
      <c r="B274" s="6" t="s">
        <v>6414</v>
      </c>
      <c r="C274" s="6">
        <v>713189006</v>
      </c>
      <c r="D274" s="6">
        <v>1081090</v>
      </c>
      <c r="E274" s="6">
        <v>8</v>
      </c>
      <c r="F274" s="6" t="str">
        <f>VLOOKUP(C274,'AUD NOV'!B:T,2,0)</f>
        <v>Corporación de Derecho Público</v>
      </c>
      <c r="G274" s="6" t="str">
        <f>VLOOKUP(C274,'AUD NOV'!B:T,3,0)</f>
        <v>Otorgado por Decreto Supremo Nº 1965, del  17 de marzo de 1960, del Ministerio de Justicia.</v>
      </c>
      <c r="H274" s="6" t="str">
        <f>VLOOKUP(C274,'AUD NOV'!B:T,4,0)</f>
        <v>indefinida</v>
      </c>
      <c r="I274" s="6" t="str">
        <f>VLOOKUP(C274,'AUD NOV'!B:T,5,0)</f>
        <v>Actividad Religiosa</v>
      </c>
      <c r="J274" s="6" t="str">
        <f>VLOOKUP(C274,'AUD NOV'!B:T,6,0)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74" s="6" t="str">
        <f>VLOOKUP(C274,'AUD NOV'!B:T,7,0)</f>
        <v xml:space="preserve">Durarán tres años en sus cargos, pudiendo ser reelegidos de forma indefinida.
</v>
      </c>
      <c r="L274" s="6" t="str">
        <f>VLOOKUP(C274,'AUD NOV'!B:T,8,0)</f>
        <v>Directorio prorrogado por 3 años, a contar del 27 de febrero de 2022 hasta el 27 de febrero de 2025.</v>
      </c>
      <c r="M274" s="6" t="str">
        <f>VLOOKUP(C274,'AUD NOV'!B:T,9,0)</f>
        <v>Julio Salazar Veloso, 
Luis Elías Jara Martínez, 
Marco Durán Roa, 
(Podrán actuar conjunta o indistintamente).</v>
      </c>
      <c r="N274" s="6" t="str">
        <f>VLOOKUP(C274,'AUD NOV'!B:T,10,0)</f>
        <v xml:space="preserve">Cousiño N°137, comuna de Coronel, Región del Biobío
</v>
      </c>
      <c r="O274" s="6" t="str">
        <f>VLOOKUP(C274,'AUD NOV'!B:T,11,0)</f>
        <v>VIII</v>
      </c>
      <c r="P274" s="6" t="str">
        <f>VLOOKUP(C274,'AUD NOV'!B:T,12,0)</f>
        <v>Coronel</v>
      </c>
      <c r="Q274" s="6" t="str">
        <f>VLOOKUP(C274,'AUD NOV'!B:T,13,0)</f>
        <v>Teléfonos:  41 2876235 – 41 2871238</v>
      </c>
      <c r="R274" s="6" t="str">
        <f>VLOOKUP(C274,'AUD NOV'!B:T,14,0)</f>
        <v>director.mesp@gmail.com</v>
      </c>
      <c r="S274" s="6">
        <f>VLOOKUP(C274,'AUD NOV'!B:T,15,0)</f>
        <v>0</v>
      </c>
      <c r="T274" s="6">
        <f>VLOOKUP(C274,'AUD NOV'!B:T,16,0)</f>
        <v>93910</v>
      </c>
      <c r="U274" s="6" t="str">
        <f>VLOOKUP(C274,'AUD NOV'!B:T,17,0)</f>
        <v xml:space="preserve">ANTECEDENTES CORRESPONDIENTES AL AÑO 2021, aprobado por el SUB DEPARTAMENTO DE SUPERVISIÓN FINANCIERA </v>
      </c>
      <c r="V274" s="7">
        <f>VLOOKUP(C274,'AUD NOV'!B:T,18,0)</f>
        <v>37970</v>
      </c>
      <c r="W274" s="8">
        <f>VLOOKUP(C274,'AUD NOV'!B:T,19,0)</f>
        <v>6911</v>
      </c>
      <c r="X274" s="9">
        <v>2241550</v>
      </c>
      <c r="Y274" s="9">
        <v>24893000</v>
      </c>
      <c r="Z274" s="7">
        <v>44895</v>
      </c>
      <c r="AA274" s="6" t="s">
        <v>6271</v>
      </c>
      <c r="AB274" s="6" t="s">
        <v>6272</v>
      </c>
      <c r="AC274" s="6" t="s">
        <v>6299</v>
      </c>
    </row>
    <row r="275" spans="2:29" x14ac:dyDescent="0.2">
      <c r="B275" s="6" t="s">
        <v>6414</v>
      </c>
      <c r="C275" s="6">
        <v>713189006</v>
      </c>
      <c r="D275" s="6">
        <v>1081091</v>
      </c>
      <c r="E275" s="6">
        <v>8</v>
      </c>
      <c r="F275" s="6" t="str">
        <f>VLOOKUP(C275,'AUD NOV'!B:T,2,0)</f>
        <v>Corporación de Derecho Público</v>
      </c>
      <c r="G275" s="6" t="str">
        <f>VLOOKUP(C275,'AUD NOV'!B:T,3,0)</f>
        <v>Otorgado por Decreto Supremo Nº 1965, del  17 de marzo de 1960, del Ministerio de Justicia.</v>
      </c>
      <c r="H275" s="6" t="str">
        <f>VLOOKUP(C275,'AUD NOV'!B:T,4,0)</f>
        <v>indefinida</v>
      </c>
      <c r="I275" s="6" t="str">
        <f>VLOOKUP(C275,'AUD NOV'!B:T,5,0)</f>
        <v>Actividad Religiosa</v>
      </c>
      <c r="J275" s="6" t="str">
        <f>VLOOKUP(C275,'AUD NOV'!B:T,6,0)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75" s="6" t="str">
        <f>VLOOKUP(C275,'AUD NOV'!B:T,7,0)</f>
        <v xml:space="preserve">Durarán tres años en sus cargos, pudiendo ser reelegidos de forma indefinida.
</v>
      </c>
      <c r="L275" s="6" t="str">
        <f>VLOOKUP(C275,'AUD NOV'!B:T,8,0)</f>
        <v>Directorio prorrogado por 3 años, a contar del 27 de febrero de 2022 hasta el 27 de febrero de 2025.</v>
      </c>
      <c r="M275" s="6" t="str">
        <f>VLOOKUP(C275,'AUD NOV'!B:T,9,0)</f>
        <v>Julio Salazar Veloso, 
Luis Elías Jara Martínez, 
Marco Durán Roa, 
(Podrán actuar conjunta o indistintamente).</v>
      </c>
      <c r="N275" s="6" t="str">
        <f>VLOOKUP(C275,'AUD NOV'!B:T,10,0)</f>
        <v xml:space="preserve">Cousiño N°137, comuna de Coronel, Región del Biobío
</v>
      </c>
      <c r="O275" s="6" t="str">
        <f>VLOOKUP(C275,'AUD NOV'!B:T,11,0)</f>
        <v>VIII</v>
      </c>
      <c r="P275" s="6" t="str">
        <f>VLOOKUP(C275,'AUD NOV'!B:T,12,0)</f>
        <v>Coronel</v>
      </c>
      <c r="Q275" s="6" t="str">
        <f>VLOOKUP(C275,'AUD NOV'!B:T,13,0)</f>
        <v>Teléfonos:  41 2876235 – 41 2871238</v>
      </c>
      <c r="R275" s="6" t="str">
        <f>VLOOKUP(C275,'AUD NOV'!B:T,14,0)</f>
        <v>director.mesp@gmail.com</v>
      </c>
      <c r="S275" s="6">
        <f>VLOOKUP(C275,'AUD NOV'!B:T,15,0)</f>
        <v>0</v>
      </c>
      <c r="T275" s="6">
        <f>VLOOKUP(C275,'AUD NOV'!B:T,16,0)</f>
        <v>93910</v>
      </c>
      <c r="U275" s="6" t="str">
        <f>VLOOKUP(C275,'AUD NOV'!B:T,17,0)</f>
        <v xml:space="preserve">ANTECEDENTES CORRESPONDIENTES AL AÑO 2021, aprobado por el SUB DEPARTAMENTO DE SUPERVISIÓN FINANCIERA </v>
      </c>
      <c r="V275" s="7">
        <f>VLOOKUP(C275,'AUD NOV'!B:T,18,0)</f>
        <v>37970</v>
      </c>
      <c r="W275" s="8">
        <f>VLOOKUP(C275,'AUD NOV'!B:T,19,0)</f>
        <v>6911</v>
      </c>
      <c r="X275" s="9">
        <v>2246817</v>
      </c>
      <c r="Y275" s="9">
        <v>20820505</v>
      </c>
      <c r="Z275" s="7">
        <v>44895</v>
      </c>
      <c r="AA275" s="6" t="s">
        <v>6271</v>
      </c>
      <c r="AB275" s="6" t="s">
        <v>6272</v>
      </c>
      <c r="AC275" s="6" t="s">
        <v>6299</v>
      </c>
    </row>
    <row r="276" spans="2:29" x14ac:dyDescent="0.2">
      <c r="B276" s="6" t="s">
        <v>6414</v>
      </c>
      <c r="C276" s="6">
        <v>713189006</v>
      </c>
      <c r="D276" s="6">
        <v>1081118</v>
      </c>
      <c r="E276" s="6">
        <v>8</v>
      </c>
      <c r="F276" s="6" t="str">
        <f>VLOOKUP(C276,'AUD NOV'!B:T,2,0)</f>
        <v>Corporación de Derecho Público</v>
      </c>
      <c r="G276" s="6" t="str">
        <f>VLOOKUP(C276,'AUD NOV'!B:T,3,0)</f>
        <v>Otorgado por Decreto Supremo Nº 1965, del  17 de marzo de 1960, del Ministerio de Justicia.</v>
      </c>
      <c r="H276" s="6" t="str">
        <f>VLOOKUP(C276,'AUD NOV'!B:T,4,0)</f>
        <v>indefinida</v>
      </c>
      <c r="I276" s="6" t="str">
        <f>VLOOKUP(C276,'AUD NOV'!B:T,5,0)</f>
        <v>Actividad Religiosa</v>
      </c>
      <c r="J276" s="6" t="str">
        <f>VLOOKUP(C276,'AUD NOV'!B:T,6,0)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76" s="6" t="str">
        <f>VLOOKUP(C276,'AUD NOV'!B:T,7,0)</f>
        <v xml:space="preserve">Durarán tres años en sus cargos, pudiendo ser reelegidos de forma indefinida.
</v>
      </c>
      <c r="L276" s="6" t="str">
        <f>VLOOKUP(C276,'AUD NOV'!B:T,8,0)</f>
        <v>Directorio prorrogado por 3 años, a contar del 27 de febrero de 2022 hasta el 27 de febrero de 2025.</v>
      </c>
      <c r="M276" s="6" t="str">
        <f>VLOOKUP(C276,'AUD NOV'!B:T,9,0)</f>
        <v>Julio Salazar Veloso, 
Luis Elías Jara Martínez, 
Marco Durán Roa, 
(Podrán actuar conjunta o indistintamente).</v>
      </c>
      <c r="N276" s="6" t="str">
        <f>VLOOKUP(C276,'AUD NOV'!B:T,10,0)</f>
        <v xml:space="preserve">Cousiño N°137, comuna de Coronel, Región del Biobío
</v>
      </c>
      <c r="O276" s="6" t="str">
        <f>VLOOKUP(C276,'AUD NOV'!B:T,11,0)</f>
        <v>VIII</v>
      </c>
      <c r="P276" s="6" t="str">
        <f>VLOOKUP(C276,'AUD NOV'!B:T,12,0)</f>
        <v>Coronel</v>
      </c>
      <c r="Q276" s="6" t="str">
        <f>VLOOKUP(C276,'AUD NOV'!B:T,13,0)</f>
        <v>Teléfonos:  41 2876235 – 41 2871238</v>
      </c>
      <c r="R276" s="6" t="str">
        <f>VLOOKUP(C276,'AUD NOV'!B:T,14,0)</f>
        <v>director.mesp@gmail.com</v>
      </c>
      <c r="S276" s="6">
        <f>VLOOKUP(C276,'AUD NOV'!B:T,15,0)</f>
        <v>0</v>
      </c>
      <c r="T276" s="6">
        <f>VLOOKUP(C276,'AUD NOV'!B:T,16,0)</f>
        <v>93910</v>
      </c>
      <c r="U276" s="6" t="str">
        <f>VLOOKUP(C276,'AUD NOV'!B:T,17,0)</f>
        <v xml:space="preserve">ANTECEDENTES CORRESPONDIENTES AL AÑO 2021, aprobado por el SUB DEPARTAMENTO DE SUPERVISIÓN FINANCIERA </v>
      </c>
      <c r="V276" s="7">
        <f>VLOOKUP(C276,'AUD NOV'!B:T,18,0)</f>
        <v>37970</v>
      </c>
      <c r="W276" s="8">
        <f>VLOOKUP(C276,'AUD NOV'!B:T,19,0)</f>
        <v>6911</v>
      </c>
      <c r="X276" s="9"/>
      <c r="Y276" s="9">
        <v>133260270</v>
      </c>
      <c r="Z276" s="7">
        <v>44895</v>
      </c>
      <c r="AA276" s="6" t="s">
        <v>6271</v>
      </c>
      <c r="AB276" s="6" t="s">
        <v>6272</v>
      </c>
      <c r="AC276" s="6" t="s">
        <v>6289</v>
      </c>
    </row>
    <row r="277" spans="2:29" x14ac:dyDescent="0.2">
      <c r="B277" s="6" t="s">
        <v>6414</v>
      </c>
      <c r="C277" s="6">
        <v>713189006</v>
      </c>
      <c r="D277" s="6">
        <v>1081119</v>
      </c>
      <c r="E277" s="6">
        <v>8</v>
      </c>
      <c r="F277" s="6" t="str">
        <f>VLOOKUP(C277,'AUD NOV'!B:T,2,0)</f>
        <v>Corporación de Derecho Público</v>
      </c>
      <c r="G277" s="6" t="str">
        <f>VLOOKUP(C277,'AUD NOV'!B:T,3,0)</f>
        <v>Otorgado por Decreto Supremo Nº 1965, del  17 de marzo de 1960, del Ministerio de Justicia.</v>
      </c>
      <c r="H277" s="6" t="str">
        <f>VLOOKUP(C277,'AUD NOV'!B:T,4,0)</f>
        <v>indefinida</v>
      </c>
      <c r="I277" s="6" t="str">
        <f>VLOOKUP(C277,'AUD NOV'!B:T,5,0)</f>
        <v>Actividad Religiosa</v>
      </c>
      <c r="J277" s="6" t="str">
        <f>VLOOKUP(C277,'AUD NOV'!B:T,6,0)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77" s="6" t="str">
        <f>VLOOKUP(C277,'AUD NOV'!B:T,7,0)</f>
        <v xml:space="preserve">Durarán tres años en sus cargos, pudiendo ser reelegidos de forma indefinida.
</v>
      </c>
      <c r="L277" s="6" t="str">
        <f>VLOOKUP(C277,'AUD NOV'!B:T,8,0)</f>
        <v>Directorio prorrogado por 3 años, a contar del 27 de febrero de 2022 hasta el 27 de febrero de 2025.</v>
      </c>
      <c r="M277" s="6" t="str">
        <f>VLOOKUP(C277,'AUD NOV'!B:T,9,0)</f>
        <v>Julio Salazar Veloso, 
Luis Elías Jara Martínez, 
Marco Durán Roa, 
(Podrán actuar conjunta o indistintamente).</v>
      </c>
      <c r="N277" s="6" t="str">
        <f>VLOOKUP(C277,'AUD NOV'!B:T,10,0)</f>
        <v xml:space="preserve">Cousiño N°137, comuna de Coronel, Región del Biobío
</v>
      </c>
      <c r="O277" s="6" t="str">
        <f>VLOOKUP(C277,'AUD NOV'!B:T,11,0)</f>
        <v>VIII</v>
      </c>
      <c r="P277" s="6" t="str">
        <f>VLOOKUP(C277,'AUD NOV'!B:T,12,0)</f>
        <v>Coronel</v>
      </c>
      <c r="Q277" s="6" t="str">
        <f>VLOOKUP(C277,'AUD NOV'!B:T,13,0)</f>
        <v>Teléfonos:  41 2876235 – 41 2871238</v>
      </c>
      <c r="R277" s="6" t="str">
        <f>VLOOKUP(C277,'AUD NOV'!B:T,14,0)</f>
        <v>director.mesp@gmail.com</v>
      </c>
      <c r="S277" s="6">
        <f>VLOOKUP(C277,'AUD NOV'!B:T,15,0)</f>
        <v>0</v>
      </c>
      <c r="T277" s="6">
        <f>VLOOKUP(C277,'AUD NOV'!B:T,16,0)</f>
        <v>93910</v>
      </c>
      <c r="U277" s="6" t="str">
        <f>VLOOKUP(C277,'AUD NOV'!B:T,17,0)</f>
        <v xml:space="preserve">ANTECEDENTES CORRESPONDIENTES AL AÑO 2021, aprobado por el SUB DEPARTAMENTO DE SUPERVISIÓN FINANCIERA </v>
      </c>
      <c r="V277" s="7">
        <f>VLOOKUP(C277,'AUD NOV'!B:T,18,0)</f>
        <v>37970</v>
      </c>
      <c r="W277" s="8">
        <f>VLOOKUP(C277,'AUD NOV'!B:T,19,0)</f>
        <v>6911</v>
      </c>
      <c r="X277" s="9">
        <v>-10752699</v>
      </c>
      <c r="Y277" s="9">
        <v>44453867</v>
      </c>
      <c r="Z277" s="7">
        <v>44895</v>
      </c>
      <c r="AA277" s="6" t="s">
        <v>6271</v>
      </c>
      <c r="AB277" s="6" t="s">
        <v>6272</v>
      </c>
      <c r="AC277" s="6" t="s">
        <v>6282</v>
      </c>
    </row>
    <row r="278" spans="2:29" x14ac:dyDescent="0.2">
      <c r="B278" s="6" t="s">
        <v>6414</v>
      </c>
      <c r="C278" s="6">
        <v>713189006</v>
      </c>
      <c r="D278" s="6">
        <v>1081215</v>
      </c>
      <c r="E278" s="6">
        <v>8</v>
      </c>
      <c r="F278" s="6" t="str">
        <f>VLOOKUP(C278,'AUD NOV'!B:T,2,0)</f>
        <v>Corporación de Derecho Público</v>
      </c>
      <c r="G278" s="6" t="str">
        <f>VLOOKUP(C278,'AUD NOV'!B:T,3,0)</f>
        <v>Otorgado por Decreto Supremo Nº 1965, del  17 de marzo de 1960, del Ministerio de Justicia.</v>
      </c>
      <c r="H278" s="6" t="str">
        <f>VLOOKUP(C278,'AUD NOV'!B:T,4,0)</f>
        <v>indefinida</v>
      </c>
      <c r="I278" s="6" t="str">
        <f>VLOOKUP(C278,'AUD NOV'!B:T,5,0)</f>
        <v>Actividad Religiosa</v>
      </c>
      <c r="J278" s="6" t="str">
        <f>VLOOKUP(C278,'AUD NOV'!B:T,6,0)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78" s="6" t="str">
        <f>VLOOKUP(C278,'AUD NOV'!B:T,7,0)</f>
        <v xml:space="preserve">Durarán tres años en sus cargos, pudiendo ser reelegidos de forma indefinida.
</v>
      </c>
      <c r="L278" s="6" t="str">
        <f>VLOOKUP(C278,'AUD NOV'!B:T,8,0)</f>
        <v>Directorio prorrogado por 3 años, a contar del 27 de febrero de 2022 hasta el 27 de febrero de 2025.</v>
      </c>
      <c r="M278" s="6" t="str">
        <f>VLOOKUP(C278,'AUD NOV'!B:T,9,0)</f>
        <v>Julio Salazar Veloso, 
Luis Elías Jara Martínez, 
Marco Durán Roa, 
(Podrán actuar conjunta o indistintamente).</v>
      </c>
      <c r="N278" s="6" t="str">
        <f>VLOOKUP(C278,'AUD NOV'!B:T,10,0)</f>
        <v xml:space="preserve">Cousiño N°137, comuna de Coronel, Región del Biobío
</v>
      </c>
      <c r="O278" s="6" t="str">
        <f>VLOOKUP(C278,'AUD NOV'!B:T,11,0)</f>
        <v>VIII</v>
      </c>
      <c r="P278" s="6" t="str">
        <f>VLOOKUP(C278,'AUD NOV'!B:T,12,0)</f>
        <v>Coronel</v>
      </c>
      <c r="Q278" s="6" t="str">
        <f>VLOOKUP(C278,'AUD NOV'!B:T,13,0)</f>
        <v>Teléfonos:  41 2876235 – 41 2871238</v>
      </c>
      <c r="R278" s="6" t="str">
        <f>VLOOKUP(C278,'AUD NOV'!B:T,14,0)</f>
        <v>director.mesp@gmail.com</v>
      </c>
      <c r="S278" s="6">
        <f>VLOOKUP(C278,'AUD NOV'!B:T,15,0)</f>
        <v>0</v>
      </c>
      <c r="T278" s="6">
        <f>VLOOKUP(C278,'AUD NOV'!B:T,16,0)</f>
        <v>93910</v>
      </c>
      <c r="U278" s="6" t="str">
        <f>VLOOKUP(C278,'AUD NOV'!B:T,17,0)</f>
        <v xml:space="preserve">ANTECEDENTES CORRESPONDIENTES AL AÑO 2021, aprobado por el SUB DEPARTAMENTO DE SUPERVISIÓN FINANCIERA </v>
      </c>
      <c r="V278" s="7">
        <f>VLOOKUP(C278,'AUD NOV'!B:T,18,0)</f>
        <v>37970</v>
      </c>
      <c r="W278" s="8">
        <f>VLOOKUP(C278,'AUD NOV'!B:T,19,0)</f>
        <v>6911</v>
      </c>
      <c r="X278" s="9">
        <v>15387483</v>
      </c>
      <c r="Y278" s="9">
        <v>149672626</v>
      </c>
      <c r="Z278" s="7">
        <v>44895</v>
      </c>
      <c r="AA278" s="6" t="s">
        <v>6271</v>
      </c>
      <c r="AB278" s="6" t="s">
        <v>6272</v>
      </c>
      <c r="AC278" s="6" t="s">
        <v>6299</v>
      </c>
    </row>
    <row r="279" spans="2:29" x14ac:dyDescent="0.2">
      <c r="B279" s="6" t="s">
        <v>6414</v>
      </c>
      <c r="C279" s="6">
        <v>713189006</v>
      </c>
      <c r="D279" s="6">
        <v>1081223</v>
      </c>
      <c r="E279" s="6">
        <v>8</v>
      </c>
      <c r="F279" s="6" t="str">
        <f>VLOOKUP(C279,'AUD NOV'!B:T,2,0)</f>
        <v>Corporación de Derecho Público</v>
      </c>
      <c r="G279" s="6" t="str">
        <f>VLOOKUP(C279,'AUD NOV'!B:T,3,0)</f>
        <v>Otorgado por Decreto Supremo Nº 1965, del  17 de marzo de 1960, del Ministerio de Justicia.</v>
      </c>
      <c r="H279" s="6" t="str">
        <f>VLOOKUP(C279,'AUD NOV'!B:T,4,0)</f>
        <v>indefinida</v>
      </c>
      <c r="I279" s="6" t="str">
        <f>VLOOKUP(C279,'AUD NOV'!B:T,5,0)</f>
        <v>Actividad Religiosa</v>
      </c>
      <c r="J279" s="6" t="str">
        <f>VLOOKUP(C279,'AUD NOV'!B:T,6,0)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79" s="6" t="str">
        <f>VLOOKUP(C279,'AUD NOV'!B:T,7,0)</f>
        <v xml:space="preserve">Durarán tres años en sus cargos, pudiendo ser reelegidos de forma indefinida.
</v>
      </c>
      <c r="L279" s="6" t="str">
        <f>VLOOKUP(C279,'AUD NOV'!B:T,8,0)</f>
        <v>Directorio prorrogado por 3 años, a contar del 27 de febrero de 2022 hasta el 27 de febrero de 2025.</v>
      </c>
      <c r="M279" s="6" t="str">
        <f>VLOOKUP(C279,'AUD NOV'!B:T,9,0)</f>
        <v>Julio Salazar Veloso, 
Luis Elías Jara Martínez, 
Marco Durán Roa, 
(Podrán actuar conjunta o indistintamente).</v>
      </c>
      <c r="N279" s="6" t="str">
        <f>VLOOKUP(C279,'AUD NOV'!B:T,10,0)</f>
        <v xml:space="preserve">Cousiño N°137, comuna de Coronel, Región del Biobío
</v>
      </c>
      <c r="O279" s="6" t="str">
        <f>VLOOKUP(C279,'AUD NOV'!B:T,11,0)</f>
        <v>VIII</v>
      </c>
      <c r="P279" s="6" t="str">
        <f>VLOOKUP(C279,'AUD NOV'!B:T,12,0)</f>
        <v>Coronel</v>
      </c>
      <c r="Q279" s="6" t="str">
        <f>VLOOKUP(C279,'AUD NOV'!B:T,13,0)</f>
        <v>Teléfonos:  41 2876235 – 41 2871238</v>
      </c>
      <c r="R279" s="6" t="str">
        <f>VLOOKUP(C279,'AUD NOV'!B:T,14,0)</f>
        <v>director.mesp@gmail.com</v>
      </c>
      <c r="S279" s="6">
        <f>VLOOKUP(C279,'AUD NOV'!B:T,15,0)</f>
        <v>0</v>
      </c>
      <c r="T279" s="6">
        <f>VLOOKUP(C279,'AUD NOV'!B:T,16,0)</f>
        <v>93910</v>
      </c>
      <c r="U279" s="6" t="str">
        <f>VLOOKUP(C279,'AUD NOV'!B:T,17,0)</f>
        <v xml:space="preserve">ANTECEDENTES CORRESPONDIENTES AL AÑO 2021, aprobado por el SUB DEPARTAMENTO DE SUPERVISIÓN FINANCIERA </v>
      </c>
      <c r="V279" s="7">
        <f>VLOOKUP(C279,'AUD NOV'!B:T,18,0)</f>
        <v>37970</v>
      </c>
      <c r="W279" s="8">
        <f>VLOOKUP(C279,'AUD NOV'!B:T,19,0)</f>
        <v>6911</v>
      </c>
      <c r="X279" s="9">
        <v>3029884</v>
      </c>
      <c r="Y279" s="9">
        <v>34002034</v>
      </c>
      <c r="Z279" s="7">
        <v>44895</v>
      </c>
      <c r="AA279" s="6" t="s">
        <v>6271</v>
      </c>
      <c r="AB279" s="6" t="s">
        <v>6272</v>
      </c>
      <c r="AC279" s="6" t="s">
        <v>6282</v>
      </c>
    </row>
    <row r="280" spans="2:29" x14ac:dyDescent="0.2">
      <c r="B280" s="6" t="s">
        <v>6414</v>
      </c>
      <c r="C280" s="6">
        <v>713189006</v>
      </c>
      <c r="D280" s="6">
        <v>1081224</v>
      </c>
      <c r="E280" s="6">
        <v>8</v>
      </c>
      <c r="F280" s="6" t="str">
        <f>VLOOKUP(C280,'AUD NOV'!B:T,2,0)</f>
        <v>Corporación de Derecho Público</v>
      </c>
      <c r="G280" s="6" t="str">
        <f>VLOOKUP(C280,'AUD NOV'!B:T,3,0)</f>
        <v>Otorgado por Decreto Supremo Nº 1965, del  17 de marzo de 1960, del Ministerio de Justicia.</v>
      </c>
      <c r="H280" s="6" t="str">
        <f>VLOOKUP(C280,'AUD NOV'!B:T,4,0)</f>
        <v>indefinida</v>
      </c>
      <c r="I280" s="6" t="str">
        <f>VLOOKUP(C280,'AUD NOV'!B:T,5,0)</f>
        <v>Actividad Religiosa</v>
      </c>
      <c r="J280" s="6" t="str">
        <f>VLOOKUP(C280,'AUD NOV'!B:T,6,0)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80" s="6" t="str">
        <f>VLOOKUP(C280,'AUD NOV'!B:T,7,0)</f>
        <v xml:space="preserve">Durarán tres años en sus cargos, pudiendo ser reelegidos de forma indefinida.
</v>
      </c>
      <c r="L280" s="6" t="str">
        <f>VLOOKUP(C280,'AUD NOV'!B:T,8,0)</f>
        <v>Directorio prorrogado por 3 años, a contar del 27 de febrero de 2022 hasta el 27 de febrero de 2025.</v>
      </c>
      <c r="M280" s="6" t="str">
        <f>VLOOKUP(C280,'AUD NOV'!B:T,9,0)</f>
        <v>Julio Salazar Veloso, 
Luis Elías Jara Martínez, 
Marco Durán Roa, 
(Podrán actuar conjunta o indistintamente).</v>
      </c>
      <c r="N280" s="6" t="str">
        <f>VLOOKUP(C280,'AUD NOV'!B:T,10,0)</f>
        <v xml:space="preserve">Cousiño N°137, comuna de Coronel, Región del Biobío
</v>
      </c>
      <c r="O280" s="6" t="str">
        <f>VLOOKUP(C280,'AUD NOV'!B:T,11,0)</f>
        <v>VIII</v>
      </c>
      <c r="P280" s="6" t="str">
        <f>VLOOKUP(C280,'AUD NOV'!B:T,12,0)</f>
        <v>Coronel</v>
      </c>
      <c r="Q280" s="6" t="str">
        <f>VLOOKUP(C280,'AUD NOV'!B:T,13,0)</f>
        <v>Teléfonos:  41 2876235 – 41 2871238</v>
      </c>
      <c r="R280" s="6" t="str">
        <f>VLOOKUP(C280,'AUD NOV'!B:T,14,0)</f>
        <v>director.mesp@gmail.com</v>
      </c>
      <c r="S280" s="6">
        <f>VLOOKUP(C280,'AUD NOV'!B:T,15,0)</f>
        <v>0</v>
      </c>
      <c r="T280" s="6">
        <f>VLOOKUP(C280,'AUD NOV'!B:T,16,0)</f>
        <v>93910</v>
      </c>
      <c r="U280" s="6" t="str">
        <f>VLOOKUP(C280,'AUD NOV'!B:T,17,0)</f>
        <v xml:space="preserve">ANTECEDENTES CORRESPONDIENTES AL AÑO 2021, aprobado por el SUB DEPARTAMENTO DE SUPERVISIÓN FINANCIERA </v>
      </c>
      <c r="V280" s="7">
        <f>VLOOKUP(C280,'AUD NOV'!B:T,18,0)</f>
        <v>37970</v>
      </c>
      <c r="W280" s="8">
        <f>VLOOKUP(C280,'AUD NOV'!B:T,19,0)</f>
        <v>6911</v>
      </c>
      <c r="X280" s="9">
        <v>3460639</v>
      </c>
      <c r="Y280" s="9">
        <v>18106556</v>
      </c>
      <c r="Z280" s="7">
        <v>44895</v>
      </c>
      <c r="AA280" s="6" t="s">
        <v>6271</v>
      </c>
      <c r="AB280" s="6" t="s">
        <v>6272</v>
      </c>
      <c r="AC280" s="6" t="s">
        <v>6282</v>
      </c>
    </row>
    <row r="281" spans="2:29" x14ac:dyDescent="0.2">
      <c r="B281" s="6" t="s">
        <v>6414</v>
      </c>
      <c r="C281" s="6">
        <v>713189006</v>
      </c>
      <c r="D281" s="6">
        <v>1081230</v>
      </c>
      <c r="E281" s="6">
        <v>8</v>
      </c>
      <c r="F281" s="6" t="str">
        <f>VLOOKUP(C281,'AUD NOV'!B:T,2,0)</f>
        <v>Corporación de Derecho Público</v>
      </c>
      <c r="G281" s="6" t="str">
        <f>VLOOKUP(C281,'AUD NOV'!B:T,3,0)</f>
        <v>Otorgado por Decreto Supremo Nº 1965, del  17 de marzo de 1960, del Ministerio de Justicia.</v>
      </c>
      <c r="H281" s="6" t="str">
        <f>VLOOKUP(C281,'AUD NOV'!B:T,4,0)</f>
        <v>indefinida</v>
      </c>
      <c r="I281" s="6" t="str">
        <f>VLOOKUP(C281,'AUD NOV'!B:T,5,0)</f>
        <v>Actividad Religiosa</v>
      </c>
      <c r="J281" s="6" t="str">
        <f>VLOOKUP(C281,'AUD NOV'!B:T,6,0)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81" s="6" t="str">
        <f>VLOOKUP(C281,'AUD NOV'!B:T,7,0)</f>
        <v xml:space="preserve">Durarán tres años en sus cargos, pudiendo ser reelegidos de forma indefinida.
</v>
      </c>
      <c r="L281" s="6" t="str">
        <f>VLOOKUP(C281,'AUD NOV'!B:T,8,0)</f>
        <v>Directorio prorrogado por 3 años, a contar del 27 de febrero de 2022 hasta el 27 de febrero de 2025.</v>
      </c>
      <c r="M281" s="6" t="str">
        <f>VLOOKUP(C281,'AUD NOV'!B:T,9,0)</f>
        <v>Julio Salazar Veloso, 
Luis Elías Jara Martínez, 
Marco Durán Roa, 
(Podrán actuar conjunta o indistintamente).</v>
      </c>
      <c r="N281" s="6" t="str">
        <f>VLOOKUP(C281,'AUD NOV'!B:T,10,0)</f>
        <v xml:space="preserve">Cousiño N°137, comuna de Coronel, Región del Biobío
</v>
      </c>
      <c r="O281" s="6" t="str">
        <f>VLOOKUP(C281,'AUD NOV'!B:T,11,0)</f>
        <v>VIII</v>
      </c>
      <c r="P281" s="6" t="str">
        <f>VLOOKUP(C281,'AUD NOV'!B:T,12,0)</f>
        <v>Coronel</v>
      </c>
      <c r="Q281" s="6" t="str">
        <f>VLOOKUP(C281,'AUD NOV'!B:T,13,0)</f>
        <v>Teléfonos:  41 2876235 – 41 2871238</v>
      </c>
      <c r="R281" s="6" t="str">
        <f>VLOOKUP(C281,'AUD NOV'!B:T,14,0)</f>
        <v>director.mesp@gmail.com</v>
      </c>
      <c r="S281" s="6">
        <f>VLOOKUP(C281,'AUD NOV'!B:T,15,0)</f>
        <v>0</v>
      </c>
      <c r="T281" s="6">
        <f>VLOOKUP(C281,'AUD NOV'!B:T,16,0)</f>
        <v>93910</v>
      </c>
      <c r="U281" s="6" t="str">
        <f>VLOOKUP(C281,'AUD NOV'!B:T,17,0)</f>
        <v xml:space="preserve">ANTECEDENTES CORRESPONDIENTES AL AÑO 2021, aprobado por el SUB DEPARTAMENTO DE SUPERVISIÓN FINANCIERA </v>
      </c>
      <c r="V281" s="7">
        <f>VLOOKUP(C281,'AUD NOV'!B:T,18,0)</f>
        <v>37970</v>
      </c>
      <c r="W281" s="8">
        <f>VLOOKUP(C281,'AUD NOV'!B:T,19,0)</f>
        <v>6911</v>
      </c>
      <c r="X281" s="9">
        <v>12235830</v>
      </c>
      <c r="Y281" s="9">
        <v>44123143</v>
      </c>
      <c r="Z281" s="7">
        <v>44895</v>
      </c>
      <c r="AA281" s="6" t="s">
        <v>6271</v>
      </c>
      <c r="AB281" s="6" t="s">
        <v>6272</v>
      </c>
      <c r="AC281" s="6" t="s">
        <v>6289</v>
      </c>
    </row>
    <row r="282" spans="2:29" x14ac:dyDescent="0.2">
      <c r="B282" s="6" t="s">
        <v>6417</v>
      </c>
      <c r="C282" s="6">
        <v>728623004</v>
      </c>
      <c r="D282" s="6">
        <v>1050963</v>
      </c>
      <c r="E282" s="6">
        <v>5</v>
      </c>
      <c r="F282" s="6" t="str">
        <f>VLOOKUP(C282,'AUD NOV'!B:T,2,0)</f>
        <v>Organización Comunitaria Funcional.</v>
      </c>
      <c r="G282" s="6" t="str">
        <f>VLOOKUP(C282,'AUD NOV'!B:T,3,0)</f>
        <v>Regida por la Ley 19.418, registrada en el Folio 180 Libro 02 del Registro O.C.F.T. de la I. Municipalidad de San Antonio, con fecha 16  de marzo de 1995.</v>
      </c>
      <c r="H282" s="6" t="str">
        <f>VLOOKUP(C282,'AUD NOV'!B:T,4,0)</f>
        <v>Certificado de vigencia N° 500446920404, de 01 de mayo de 2022, del SRC.</v>
      </c>
      <c r="I282" s="6" t="str">
        <f>VLOOKUP(C282,'AUD NOV'!B:T,5,0)</f>
        <v xml:space="preserve">1. La elevación y perfeccionamiento intelectual de sus asociados.
2. La satisfacción y realización artística, cultural y educacional en sus distintas manifestaciones.
</v>
      </c>
      <c r="J282" s="6" t="str">
        <f>VLOOKUP(C282,'AUD NOV'!B:T,6,0)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282" s="6" t="str">
        <f>VLOOKUP(C282,'AUD NOV'!B:T,7,0)</f>
        <v>Durarán tres años en sus cargos.</v>
      </c>
      <c r="L282" s="6" t="str">
        <f>VLOOKUP(C282,'AUD NOV'!B:T,8,0)</f>
        <v xml:space="preserve">28 de marzo de 2018 al 28 de marzo del 2021
</v>
      </c>
      <c r="M282" s="6" t="str">
        <f>VLOOKUP(C282,'AUD NOV'!B:T,9,0)</f>
        <v xml:space="preserve">Miguel Huerta Ortiz                                             
</v>
      </c>
      <c r="N282" s="6" t="str">
        <f>VLOOKUP(C282,'AUD NOV'!B:T,10,0)</f>
        <v xml:space="preserve">Calle Sanfuentes Nº 2271, San Antonio. Región de Valparaíso
</v>
      </c>
      <c r="O282" s="6" t="str">
        <f>VLOOKUP(C282,'AUD NOV'!B:T,11,0)</f>
        <v>V</v>
      </c>
      <c r="P282" s="6" t="str">
        <f>VLOOKUP(C282,'AUD NOV'!B:T,12,0)</f>
        <v>San Antonio</v>
      </c>
      <c r="Q282" s="6" t="str">
        <f>VLOOKUP(C282,'AUD NOV'!B:T,13,0)</f>
        <v xml:space="preserve">F: 35-2285651
</v>
      </c>
      <c r="R282" s="6">
        <f>VLOOKUP(C282,'AUD NOV'!B:T,14,0)</f>
        <v>0</v>
      </c>
      <c r="S282" s="6">
        <f>VLOOKUP(C282,'AUD NOV'!B:T,15,0)</f>
        <v>0</v>
      </c>
      <c r="T282" s="6" t="str">
        <f>VLOOKUP(C282,'AUD NOV'!B:T,16,0)</f>
        <v>93401: Institución de Asistencia Social</v>
      </c>
      <c r="U282" s="6" t="str">
        <f>VLOOKUP(C282,'AUD NOV'!B:T,17,0)</f>
        <v xml:space="preserve"> Certificado de Antecedentes Financieros del año 2021, aprobados por el Subdepartamento de Supervisión Financiera Nacional</v>
      </c>
      <c r="V282" s="7">
        <f>VLOOKUP(C282,'AUD NOV'!B:T,18,0)</f>
        <v>37970</v>
      </c>
      <c r="W282" s="8">
        <f>VLOOKUP(C282,'AUD NOV'!B:T,19,0)</f>
        <v>6931</v>
      </c>
      <c r="X282" s="9">
        <v>5648227</v>
      </c>
      <c r="Y282" s="9">
        <v>63715058</v>
      </c>
      <c r="Z282" s="7">
        <v>44895</v>
      </c>
      <c r="AA282" s="6" t="s">
        <v>6271</v>
      </c>
      <c r="AB282" s="6" t="s">
        <v>6272</v>
      </c>
      <c r="AC282" s="6" t="s">
        <v>6297</v>
      </c>
    </row>
    <row r="283" spans="2:29" x14ac:dyDescent="0.2">
      <c r="B283" s="6" t="s">
        <v>6417</v>
      </c>
      <c r="C283" s="6">
        <v>728623004</v>
      </c>
      <c r="D283" s="6">
        <v>1050980</v>
      </c>
      <c r="E283" s="6">
        <v>5</v>
      </c>
      <c r="F283" s="6" t="str">
        <f>VLOOKUP(C283,'AUD NOV'!B:T,2,0)</f>
        <v>Organización Comunitaria Funcional.</v>
      </c>
      <c r="G283" s="6" t="str">
        <f>VLOOKUP(C283,'AUD NOV'!B:T,3,0)</f>
        <v>Regida por la Ley 19.418, registrada en el Folio 180 Libro 02 del Registro O.C.F.T. de la I. Municipalidad de San Antonio, con fecha 16  de marzo de 1995.</v>
      </c>
      <c r="H283" s="6" t="str">
        <f>VLOOKUP(C283,'AUD NOV'!B:T,4,0)</f>
        <v>Certificado de vigencia N° 500446920404, de 01 de mayo de 2022, del SRC.</v>
      </c>
      <c r="I283" s="6" t="str">
        <f>VLOOKUP(C283,'AUD NOV'!B:T,5,0)</f>
        <v xml:space="preserve">1. La elevación y perfeccionamiento intelectual de sus asociados.
2. La satisfacción y realización artística, cultural y educacional en sus distintas manifestaciones.
</v>
      </c>
      <c r="J283" s="6" t="str">
        <f>VLOOKUP(C283,'AUD NOV'!B:T,6,0)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283" s="6" t="str">
        <f>VLOOKUP(C283,'AUD NOV'!B:T,7,0)</f>
        <v>Durarán tres años en sus cargos.</v>
      </c>
      <c r="L283" s="6" t="str">
        <f>VLOOKUP(C283,'AUD NOV'!B:T,8,0)</f>
        <v xml:space="preserve">28 de marzo de 2018 al 28 de marzo del 2021
</v>
      </c>
      <c r="M283" s="6" t="str">
        <f>VLOOKUP(C283,'AUD NOV'!B:T,9,0)</f>
        <v xml:space="preserve">Miguel Huerta Ortiz                                             
</v>
      </c>
      <c r="N283" s="6" t="str">
        <f>VLOOKUP(C283,'AUD NOV'!B:T,10,0)</f>
        <v xml:space="preserve">Calle Sanfuentes Nº 2271, San Antonio. Región de Valparaíso
</v>
      </c>
      <c r="O283" s="6" t="str">
        <f>VLOOKUP(C283,'AUD NOV'!B:T,11,0)</f>
        <v>V</v>
      </c>
      <c r="P283" s="6" t="str">
        <f>VLOOKUP(C283,'AUD NOV'!B:T,12,0)</f>
        <v>San Antonio</v>
      </c>
      <c r="Q283" s="6" t="str">
        <f>VLOOKUP(C283,'AUD NOV'!B:T,13,0)</f>
        <v xml:space="preserve">F: 35-2285651
</v>
      </c>
      <c r="R283" s="6">
        <f>VLOOKUP(C283,'AUD NOV'!B:T,14,0)</f>
        <v>0</v>
      </c>
      <c r="S283" s="6">
        <f>VLOOKUP(C283,'AUD NOV'!B:T,15,0)</f>
        <v>0</v>
      </c>
      <c r="T283" s="6" t="str">
        <f>VLOOKUP(C283,'AUD NOV'!B:T,16,0)</f>
        <v>93401: Institución de Asistencia Social</v>
      </c>
      <c r="U283" s="6" t="str">
        <f>VLOOKUP(C283,'AUD NOV'!B:T,17,0)</f>
        <v xml:space="preserve"> Certificado de Antecedentes Financieros del año 2021, aprobados por el Subdepartamento de Supervisión Financiera Nacional</v>
      </c>
      <c r="V283" s="7">
        <f>VLOOKUP(C283,'AUD NOV'!B:T,18,0)</f>
        <v>37970</v>
      </c>
      <c r="W283" s="8">
        <f>VLOOKUP(C283,'AUD NOV'!B:T,19,0)</f>
        <v>6931</v>
      </c>
      <c r="X283" s="9">
        <v>-26388</v>
      </c>
      <c r="Y283" s="9">
        <v>6515532</v>
      </c>
      <c r="Z283" s="7">
        <v>44895</v>
      </c>
      <c r="AA283" s="6" t="s">
        <v>6271</v>
      </c>
      <c r="AB283" s="6" t="s">
        <v>6272</v>
      </c>
      <c r="AC283" s="6" t="s">
        <v>6297</v>
      </c>
    </row>
    <row r="284" spans="2:29" x14ac:dyDescent="0.2">
      <c r="B284" s="6" t="s">
        <v>6417</v>
      </c>
      <c r="C284" s="6">
        <v>728623004</v>
      </c>
      <c r="D284" s="6">
        <v>1050984</v>
      </c>
      <c r="E284" s="6">
        <v>5</v>
      </c>
      <c r="F284" s="6" t="str">
        <f>VLOOKUP(C284,'AUD NOV'!B:T,2,0)</f>
        <v>Organización Comunitaria Funcional.</v>
      </c>
      <c r="G284" s="6" t="str">
        <f>VLOOKUP(C284,'AUD NOV'!B:T,3,0)</f>
        <v>Regida por la Ley 19.418, registrada en el Folio 180 Libro 02 del Registro O.C.F.T. de la I. Municipalidad de San Antonio, con fecha 16  de marzo de 1995.</v>
      </c>
      <c r="H284" s="6" t="str">
        <f>VLOOKUP(C284,'AUD NOV'!B:T,4,0)</f>
        <v>Certificado de vigencia N° 500446920404, de 01 de mayo de 2022, del SRC.</v>
      </c>
      <c r="I284" s="6" t="str">
        <f>VLOOKUP(C284,'AUD NOV'!B:T,5,0)</f>
        <v xml:space="preserve">1. La elevación y perfeccionamiento intelectual de sus asociados.
2. La satisfacción y realización artística, cultural y educacional en sus distintas manifestaciones.
</v>
      </c>
      <c r="J284" s="6" t="str">
        <f>VLOOKUP(C284,'AUD NOV'!B:T,6,0)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284" s="6" t="str">
        <f>VLOOKUP(C284,'AUD NOV'!B:T,7,0)</f>
        <v>Durarán tres años en sus cargos.</v>
      </c>
      <c r="L284" s="6" t="str">
        <f>VLOOKUP(C284,'AUD NOV'!B:T,8,0)</f>
        <v xml:space="preserve">28 de marzo de 2018 al 28 de marzo del 2021
</v>
      </c>
      <c r="M284" s="6" t="str">
        <f>VLOOKUP(C284,'AUD NOV'!B:T,9,0)</f>
        <v xml:space="preserve">Miguel Huerta Ortiz                                             
</v>
      </c>
      <c r="N284" s="6" t="str">
        <f>VLOOKUP(C284,'AUD NOV'!B:T,10,0)</f>
        <v xml:space="preserve">Calle Sanfuentes Nº 2271, San Antonio. Región de Valparaíso
</v>
      </c>
      <c r="O284" s="6" t="str">
        <f>VLOOKUP(C284,'AUD NOV'!B:T,11,0)</f>
        <v>V</v>
      </c>
      <c r="P284" s="6" t="str">
        <f>VLOOKUP(C284,'AUD NOV'!B:T,12,0)</f>
        <v>San Antonio</v>
      </c>
      <c r="Q284" s="6" t="str">
        <f>VLOOKUP(C284,'AUD NOV'!B:T,13,0)</f>
        <v xml:space="preserve">F: 35-2285651
</v>
      </c>
      <c r="R284" s="6">
        <f>VLOOKUP(C284,'AUD NOV'!B:T,14,0)</f>
        <v>0</v>
      </c>
      <c r="S284" s="6">
        <f>VLOOKUP(C284,'AUD NOV'!B:T,15,0)</f>
        <v>0</v>
      </c>
      <c r="T284" s="6" t="str">
        <f>VLOOKUP(C284,'AUD NOV'!B:T,16,0)</f>
        <v>93401: Institución de Asistencia Social</v>
      </c>
      <c r="U284" s="6" t="str">
        <f>VLOOKUP(C284,'AUD NOV'!B:T,17,0)</f>
        <v xml:space="preserve"> Certificado de Antecedentes Financieros del año 2021, aprobados por el Subdepartamento de Supervisión Financiera Nacional</v>
      </c>
      <c r="V284" s="7">
        <f>VLOOKUP(C284,'AUD NOV'!B:T,18,0)</f>
        <v>37970</v>
      </c>
      <c r="W284" s="8">
        <f>VLOOKUP(C284,'AUD NOV'!B:T,19,0)</f>
        <v>6931</v>
      </c>
      <c r="X284" s="9">
        <v>-218502</v>
      </c>
      <c r="Y284" s="9">
        <v>10082991</v>
      </c>
      <c r="Z284" s="7">
        <v>44895</v>
      </c>
      <c r="AA284" s="6" t="s">
        <v>6271</v>
      </c>
      <c r="AB284" s="6" t="s">
        <v>6272</v>
      </c>
      <c r="AC284" s="6" t="s">
        <v>6297</v>
      </c>
    </row>
    <row r="285" spans="2:29" x14ac:dyDescent="0.2">
      <c r="B285" s="6" t="s">
        <v>6417</v>
      </c>
      <c r="C285" s="6">
        <v>728623004</v>
      </c>
      <c r="D285" s="6">
        <v>1051296</v>
      </c>
      <c r="E285" s="6">
        <v>5</v>
      </c>
      <c r="F285" s="6" t="str">
        <f>VLOOKUP(C285,'AUD NOV'!B:T,2,0)</f>
        <v>Organización Comunitaria Funcional.</v>
      </c>
      <c r="G285" s="6" t="str">
        <f>VLOOKUP(C285,'AUD NOV'!B:T,3,0)</f>
        <v>Regida por la Ley 19.418, registrada en el Folio 180 Libro 02 del Registro O.C.F.T. de la I. Municipalidad de San Antonio, con fecha 16  de marzo de 1995.</v>
      </c>
      <c r="H285" s="6" t="str">
        <f>VLOOKUP(C285,'AUD NOV'!B:T,4,0)</f>
        <v>Certificado de vigencia N° 500446920404, de 01 de mayo de 2022, del SRC.</v>
      </c>
      <c r="I285" s="6" t="str">
        <f>VLOOKUP(C285,'AUD NOV'!B:T,5,0)</f>
        <v xml:space="preserve">1. La elevación y perfeccionamiento intelectual de sus asociados.
2. La satisfacción y realización artística, cultural y educacional en sus distintas manifestaciones.
</v>
      </c>
      <c r="J285" s="6" t="str">
        <f>VLOOKUP(C285,'AUD NOV'!B:T,6,0)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285" s="6" t="str">
        <f>VLOOKUP(C285,'AUD NOV'!B:T,7,0)</f>
        <v>Durarán tres años en sus cargos.</v>
      </c>
      <c r="L285" s="6" t="str">
        <f>VLOOKUP(C285,'AUD NOV'!B:T,8,0)</f>
        <v xml:space="preserve">28 de marzo de 2018 al 28 de marzo del 2021
</v>
      </c>
      <c r="M285" s="6" t="str">
        <f>VLOOKUP(C285,'AUD NOV'!B:T,9,0)</f>
        <v xml:space="preserve">Miguel Huerta Ortiz                                             
</v>
      </c>
      <c r="N285" s="6" t="str">
        <f>VLOOKUP(C285,'AUD NOV'!B:T,10,0)</f>
        <v xml:space="preserve">Calle Sanfuentes Nº 2271, San Antonio. Región de Valparaíso
</v>
      </c>
      <c r="O285" s="6" t="str">
        <f>VLOOKUP(C285,'AUD NOV'!B:T,11,0)</f>
        <v>V</v>
      </c>
      <c r="P285" s="6" t="str">
        <f>VLOOKUP(C285,'AUD NOV'!B:T,12,0)</f>
        <v>San Antonio</v>
      </c>
      <c r="Q285" s="6" t="str">
        <f>VLOOKUP(C285,'AUD NOV'!B:T,13,0)</f>
        <v xml:space="preserve">F: 35-2285651
</v>
      </c>
      <c r="R285" s="6">
        <f>VLOOKUP(C285,'AUD NOV'!B:T,14,0)</f>
        <v>0</v>
      </c>
      <c r="S285" s="6">
        <f>VLOOKUP(C285,'AUD NOV'!B:T,15,0)</f>
        <v>0</v>
      </c>
      <c r="T285" s="6" t="str">
        <f>VLOOKUP(C285,'AUD NOV'!B:T,16,0)</f>
        <v>93401: Institución de Asistencia Social</v>
      </c>
      <c r="U285" s="6" t="str">
        <f>VLOOKUP(C285,'AUD NOV'!B:T,17,0)</f>
        <v xml:space="preserve"> Certificado de Antecedentes Financieros del año 2021, aprobados por el Subdepartamento de Supervisión Financiera Nacional</v>
      </c>
      <c r="V285" s="7">
        <f>VLOOKUP(C285,'AUD NOV'!B:T,18,0)</f>
        <v>37970</v>
      </c>
      <c r="W285" s="8">
        <f>VLOOKUP(C285,'AUD NOV'!B:T,19,0)</f>
        <v>6931</v>
      </c>
      <c r="X285" s="9">
        <v>1565256</v>
      </c>
      <c r="Y285" s="9">
        <v>18862946</v>
      </c>
      <c r="Z285" s="7">
        <v>44895</v>
      </c>
      <c r="AA285" s="6" t="s">
        <v>6271</v>
      </c>
      <c r="AB285" s="6" t="s">
        <v>6272</v>
      </c>
      <c r="AC285" s="6" t="s">
        <v>6297</v>
      </c>
    </row>
    <row r="286" spans="2:29" x14ac:dyDescent="0.2">
      <c r="B286" s="6" t="s">
        <v>8422</v>
      </c>
      <c r="C286" s="6">
        <v>728623004</v>
      </c>
      <c r="D286" s="6">
        <v>1051360</v>
      </c>
      <c r="E286" s="6">
        <v>5</v>
      </c>
      <c r="F286" s="6" t="str">
        <f>VLOOKUP(C286,'AUD NOV'!B:T,2,0)</f>
        <v>Organización Comunitaria Funcional.</v>
      </c>
      <c r="G286" s="6" t="str">
        <f>VLOOKUP(C286,'AUD NOV'!B:T,3,0)</f>
        <v>Regida por la Ley 19.418, registrada en el Folio 180 Libro 02 del Registro O.C.F.T. de la I. Municipalidad de San Antonio, con fecha 16  de marzo de 1995.</v>
      </c>
      <c r="H286" s="6" t="str">
        <f>VLOOKUP(C286,'AUD NOV'!B:T,4,0)</f>
        <v>Certificado de vigencia N° 500446920404, de 01 de mayo de 2022, del SRC.</v>
      </c>
      <c r="I286" s="6" t="str">
        <f>VLOOKUP(C286,'AUD NOV'!B:T,5,0)</f>
        <v xml:space="preserve">1. La elevación y perfeccionamiento intelectual de sus asociados.
2. La satisfacción y realización artística, cultural y educacional en sus distintas manifestaciones.
</v>
      </c>
      <c r="J286" s="6" t="str">
        <f>VLOOKUP(C286,'AUD NOV'!B:T,6,0)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286" s="6" t="str">
        <f>VLOOKUP(C286,'AUD NOV'!B:T,7,0)</f>
        <v>Durarán tres años en sus cargos.</v>
      </c>
      <c r="L286" s="6" t="str">
        <f>VLOOKUP(C286,'AUD NOV'!B:T,8,0)</f>
        <v xml:space="preserve">28 de marzo de 2018 al 28 de marzo del 2021
</v>
      </c>
      <c r="M286" s="6" t="str">
        <f>VLOOKUP(C286,'AUD NOV'!B:T,9,0)</f>
        <v xml:space="preserve">Miguel Huerta Ortiz                                             
</v>
      </c>
      <c r="N286" s="6" t="str">
        <f>VLOOKUP(C286,'AUD NOV'!B:T,10,0)</f>
        <v xml:space="preserve">Calle Sanfuentes Nº 2271, San Antonio. Región de Valparaíso
</v>
      </c>
      <c r="O286" s="6" t="str">
        <f>VLOOKUP(C286,'AUD NOV'!B:T,11,0)</f>
        <v>V</v>
      </c>
      <c r="P286" s="6" t="str">
        <f>VLOOKUP(C286,'AUD NOV'!B:T,12,0)</f>
        <v>San Antonio</v>
      </c>
      <c r="Q286" s="6" t="str">
        <f>VLOOKUP(C286,'AUD NOV'!B:T,13,0)</f>
        <v xml:space="preserve">F: 35-2285651
</v>
      </c>
      <c r="R286" s="6">
        <f>VLOOKUP(C286,'AUD NOV'!B:T,14,0)</f>
        <v>0</v>
      </c>
      <c r="S286" s="6">
        <f>VLOOKUP(C286,'AUD NOV'!B:T,15,0)</f>
        <v>0</v>
      </c>
      <c r="T286" s="6" t="str">
        <f>VLOOKUP(C286,'AUD NOV'!B:T,16,0)</f>
        <v>93401: Institución de Asistencia Social</v>
      </c>
      <c r="U286" s="6" t="str">
        <f>VLOOKUP(C286,'AUD NOV'!B:T,17,0)</f>
        <v xml:space="preserve"> Certificado de Antecedentes Financieros del año 2021, aprobados por el Subdepartamento de Supervisión Financiera Nacional</v>
      </c>
      <c r="V286" s="7">
        <f>VLOOKUP(C286,'AUD NOV'!B:T,18,0)</f>
        <v>37970</v>
      </c>
      <c r="W286" s="8">
        <f>VLOOKUP(C286,'AUD NOV'!B:T,19,0)</f>
        <v>6931</v>
      </c>
      <c r="X286" s="9">
        <v>1019418</v>
      </c>
      <c r="Y286" s="9">
        <v>9981170</v>
      </c>
      <c r="Z286" s="7">
        <v>44895</v>
      </c>
      <c r="AA286" s="6" t="s">
        <v>6271</v>
      </c>
      <c r="AB286" s="6" t="s">
        <v>6272</v>
      </c>
      <c r="AC286" s="6" t="s">
        <v>6297</v>
      </c>
    </row>
    <row r="287" spans="2:29" x14ac:dyDescent="0.2">
      <c r="B287" s="6" t="s">
        <v>8422</v>
      </c>
      <c r="C287" s="6">
        <v>728623004</v>
      </c>
      <c r="D287" s="6">
        <v>1051361</v>
      </c>
      <c r="E287" s="6">
        <v>5</v>
      </c>
      <c r="F287" s="6" t="str">
        <f>VLOOKUP(C287,'AUD NOV'!B:T,2,0)</f>
        <v>Organización Comunitaria Funcional.</v>
      </c>
      <c r="G287" s="6" t="str">
        <f>VLOOKUP(C287,'AUD NOV'!B:T,3,0)</f>
        <v>Regida por la Ley 19.418, registrada en el Folio 180 Libro 02 del Registro O.C.F.T. de la I. Municipalidad de San Antonio, con fecha 16  de marzo de 1995.</v>
      </c>
      <c r="H287" s="6" t="str">
        <f>VLOOKUP(C287,'AUD NOV'!B:T,4,0)</f>
        <v>Certificado de vigencia N° 500446920404, de 01 de mayo de 2022, del SRC.</v>
      </c>
      <c r="I287" s="6" t="str">
        <f>VLOOKUP(C287,'AUD NOV'!B:T,5,0)</f>
        <v xml:space="preserve">1. La elevación y perfeccionamiento intelectual de sus asociados.
2. La satisfacción y realización artística, cultural y educacional en sus distintas manifestaciones.
</v>
      </c>
      <c r="J287" s="6" t="str">
        <f>VLOOKUP(C287,'AUD NOV'!B:T,6,0)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287" s="6" t="str">
        <f>VLOOKUP(C287,'AUD NOV'!B:T,7,0)</f>
        <v>Durarán tres años en sus cargos.</v>
      </c>
      <c r="L287" s="6" t="str">
        <f>VLOOKUP(C287,'AUD NOV'!B:T,8,0)</f>
        <v xml:space="preserve">28 de marzo de 2018 al 28 de marzo del 2021
</v>
      </c>
      <c r="M287" s="6" t="str">
        <f>VLOOKUP(C287,'AUD NOV'!B:T,9,0)</f>
        <v xml:space="preserve">Miguel Huerta Ortiz                                             
</v>
      </c>
      <c r="N287" s="6" t="str">
        <f>VLOOKUP(C287,'AUD NOV'!B:T,10,0)</f>
        <v xml:space="preserve">Calle Sanfuentes Nº 2271, San Antonio. Región de Valparaíso
</v>
      </c>
      <c r="O287" s="6" t="str">
        <f>VLOOKUP(C287,'AUD NOV'!B:T,11,0)</f>
        <v>V</v>
      </c>
      <c r="P287" s="6" t="str">
        <f>VLOOKUP(C287,'AUD NOV'!B:T,12,0)</f>
        <v>San Antonio</v>
      </c>
      <c r="Q287" s="6" t="str">
        <f>VLOOKUP(C287,'AUD NOV'!B:T,13,0)</f>
        <v xml:space="preserve">F: 35-2285651
</v>
      </c>
      <c r="R287" s="6">
        <f>VLOOKUP(C287,'AUD NOV'!B:T,14,0)</f>
        <v>0</v>
      </c>
      <c r="S287" s="6">
        <f>VLOOKUP(C287,'AUD NOV'!B:T,15,0)</f>
        <v>0</v>
      </c>
      <c r="T287" s="6" t="str">
        <f>VLOOKUP(C287,'AUD NOV'!B:T,16,0)</f>
        <v>93401: Institución de Asistencia Social</v>
      </c>
      <c r="U287" s="6" t="str">
        <f>VLOOKUP(C287,'AUD NOV'!B:T,17,0)</f>
        <v xml:space="preserve"> Certificado de Antecedentes Financieros del año 2021, aprobados por el Subdepartamento de Supervisión Financiera Nacional</v>
      </c>
      <c r="V287" s="7">
        <f>VLOOKUP(C287,'AUD NOV'!B:T,18,0)</f>
        <v>37970</v>
      </c>
      <c r="W287" s="8">
        <f>VLOOKUP(C287,'AUD NOV'!B:T,19,0)</f>
        <v>6931</v>
      </c>
      <c r="X287" s="9">
        <v>1508276</v>
      </c>
      <c r="Y287" s="9">
        <v>10830512</v>
      </c>
      <c r="Z287" s="7">
        <v>44895</v>
      </c>
      <c r="AA287" s="6" t="s">
        <v>6271</v>
      </c>
      <c r="AB287" s="6" t="s">
        <v>6272</v>
      </c>
      <c r="AC287" s="6" t="s">
        <v>6297</v>
      </c>
    </row>
    <row r="288" spans="2:29" x14ac:dyDescent="0.2">
      <c r="B288" s="6" t="s">
        <v>6420</v>
      </c>
      <c r="C288" s="6">
        <v>741504006</v>
      </c>
      <c r="D288" s="6">
        <v>1100542</v>
      </c>
      <c r="E288" s="6">
        <v>10</v>
      </c>
      <c r="F288" s="6" t="str">
        <f>VLOOKUP(C288,'AUD NOV'!B:T,2,0)</f>
        <v>Corporación de Derecho Privado.</v>
      </c>
      <c r="G288" s="6" t="str">
        <f>VLOOKUP(C288,'AUD NOV'!B:T,3,0)</f>
        <v>Otorgado por Decreto Supremo Nº 241, de fecha 31 de marzo de 1997, del Ministerio de Justicia.</v>
      </c>
      <c r="H288" s="6" t="str">
        <f>VLOOKUP(C288,'AUD NOV'!B:T,4,0)</f>
        <v>Certificado de Vigencia de personas jurídicas sin fines de lucro folio Nº 500457868412, del 06 de julio de 2022, emitido por SRCeI.</v>
      </c>
      <c r="I288" s="6" t="str">
        <f>VLOOKUP(C288,'AUD NOV'!B:T,5,0)</f>
        <v>93401: Institución de Asistencia Social</v>
      </c>
      <c r="J288" s="6" t="str">
        <f>VLOOKUP(C288,'AUD NOV'!B:T,6,0)</f>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v>
      </c>
      <c r="K288" s="6" t="str">
        <f>VLOOKUP(C288,'AUD NOV'!B:T,7,0)</f>
        <v xml:space="preserve">Durarán dos años en sus cargos.
</v>
      </c>
      <c r="L288" s="6" t="str">
        <f>VLOOKUP(C288,'AUD NOV'!B:T,8,0)</f>
        <v>De 02 de abril de 2022 al 22 de abril de 2024</v>
      </c>
      <c r="M288" s="6" t="str">
        <f>VLOOKUP(C288,'AUD NOV'!B:T,9,0)</f>
        <v xml:space="preserve">Presidenta:  Magdalena Toro Montecino 
Representante de la Presidenta y el Directorio: María Alejandra Paulina Ríos Toro, (Coordinadora Institucional)
En la región de Los Lagos: Carlos Eduardo Vargas Rodríguez, 
</v>
      </c>
      <c r="N288" s="6" t="str">
        <f>VLOOKUP(C288,'AUD NOV'!B:T,10,0)</f>
        <v xml:space="preserve">Puren Nº 541, comuna de Angol, IX Región de La Araucanía.
</v>
      </c>
      <c r="O288" s="6" t="str">
        <f>VLOOKUP(C288,'AUD NOV'!B:T,11,0)</f>
        <v>IX</v>
      </c>
      <c r="P288" s="6" t="str">
        <f>VLOOKUP(C288,'AUD NOV'!B:T,12,0)</f>
        <v xml:space="preserve"> Angol</v>
      </c>
      <c r="Q288" s="6">
        <f>VLOOKUP(C288,'AUD NOV'!B:T,13,0)</f>
        <v>0</v>
      </c>
      <c r="R288" s="6" t="str">
        <f>VLOOKUP(C288,'AUD NOV'!B:T,14,0)</f>
        <v xml:space="preserve"> ongproyecta@yahoo.es</v>
      </c>
      <c r="S288" s="6">
        <f>VLOOKUP(C288,'AUD NOV'!B:T,15,0)</f>
        <v>0</v>
      </c>
      <c r="T288" s="6" t="str">
        <f>VLOOKUP(C288,'AUD NOV'!B:T,16,0)</f>
        <v>93401: Institución de Asistencia Social</v>
      </c>
      <c r="U288" s="6" t="str">
        <f>VLOOKUP(C288,'AUD NOV'!B:T,17,0)</f>
        <v>Recepción de antecedentes financieros del año 2021, aprobados por el Subdepartamento de Supervisión Financiera Nacional.</v>
      </c>
      <c r="V288" s="7">
        <f>VLOOKUP(C288,'AUD NOV'!B:T,18,0)</f>
        <v>37970</v>
      </c>
      <c r="W288" s="8">
        <f>VLOOKUP(C288,'AUD NOV'!B:T,19,0)</f>
        <v>6999</v>
      </c>
      <c r="X288" s="9"/>
      <c r="Y288" s="9">
        <v>4284285</v>
      </c>
      <c r="Z288" s="7">
        <v>44895</v>
      </c>
      <c r="AA288" s="6" t="s">
        <v>6271</v>
      </c>
      <c r="AB288" s="6" t="s">
        <v>6272</v>
      </c>
      <c r="AC288" s="6" t="s">
        <v>6286</v>
      </c>
    </row>
    <row r="289" spans="2:29" x14ac:dyDescent="0.2">
      <c r="B289" s="6" t="s">
        <v>6420</v>
      </c>
      <c r="C289" s="6">
        <v>741504006</v>
      </c>
      <c r="D289" s="6">
        <v>1100548</v>
      </c>
      <c r="E289" s="6">
        <v>10</v>
      </c>
      <c r="F289" s="6" t="str">
        <f>VLOOKUP(C289,'AUD NOV'!B:T,2,0)</f>
        <v>Corporación de Derecho Privado.</v>
      </c>
      <c r="G289" s="6" t="str">
        <f>VLOOKUP(C289,'AUD NOV'!B:T,3,0)</f>
        <v>Otorgado por Decreto Supremo Nº 241, de fecha 31 de marzo de 1997, del Ministerio de Justicia.</v>
      </c>
      <c r="H289" s="6" t="str">
        <f>VLOOKUP(C289,'AUD NOV'!B:T,4,0)</f>
        <v>Certificado de Vigencia de personas jurídicas sin fines de lucro folio Nº 500457868412, del 06 de julio de 2022, emitido por SRCeI.</v>
      </c>
      <c r="I289" s="6" t="str">
        <f>VLOOKUP(C289,'AUD NOV'!B:T,5,0)</f>
        <v>93401: Institución de Asistencia Social</v>
      </c>
      <c r="J289" s="6" t="str">
        <f>VLOOKUP(C289,'AUD NOV'!B:T,6,0)</f>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v>
      </c>
      <c r="K289" s="6" t="str">
        <f>VLOOKUP(C289,'AUD NOV'!B:T,7,0)</f>
        <v xml:space="preserve">Durarán dos años en sus cargos.
</v>
      </c>
      <c r="L289" s="6" t="str">
        <f>VLOOKUP(C289,'AUD NOV'!B:T,8,0)</f>
        <v>De 02 de abril de 2022 al 22 de abril de 2024</v>
      </c>
      <c r="M289" s="6" t="str">
        <f>VLOOKUP(C289,'AUD NOV'!B:T,9,0)</f>
        <v xml:space="preserve">Presidenta:  Magdalena Toro Montecino 
Representante de la Presidenta y el Directorio: María Alejandra Paulina Ríos Toro, (Coordinadora Institucional)
En la región de Los Lagos: Carlos Eduardo Vargas Rodríguez, 
</v>
      </c>
      <c r="N289" s="6" t="str">
        <f>VLOOKUP(C289,'AUD NOV'!B:T,10,0)</f>
        <v xml:space="preserve">Puren Nº 541, comuna de Angol, IX Región de La Araucanía.
</v>
      </c>
      <c r="O289" s="6" t="str">
        <f>VLOOKUP(C289,'AUD NOV'!B:T,11,0)</f>
        <v>IX</v>
      </c>
      <c r="P289" s="6" t="str">
        <f>VLOOKUP(C289,'AUD NOV'!B:T,12,0)</f>
        <v xml:space="preserve"> Angol</v>
      </c>
      <c r="Q289" s="6">
        <f>VLOOKUP(C289,'AUD NOV'!B:T,13,0)</f>
        <v>0</v>
      </c>
      <c r="R289" s="6" t="str">
        <f>VLOOKUP(C289,'AUD NOV'!B:T,14,0)</f>
        <v xml:space="preserve"> ongproyecta@yahoo.es</v>
      </c>
      <c r="S289" s="6">
        <f>VLOOKUP(C289,'AUD NOV'!B:T,15,0)</f>
        <v>0</v>
      </c>
      <c r="T289" s="6" t="str">
        <f>VLOOKUP(C289,'AUD NOV'!B:T,16,0)</f>
        <v>93401: Institución de Asistencia Social</v>
      </c>
      <c r="U289" s="6" t="str">
        <f>VLOOKUP(C289,'AUD NOV'!B:T,17,0)</f>
        <v>Recepción de antecedentes financieros del año 2021, aprobados por el Subdepartamento de Supervisión Financiera Nacional.</v>
      </c>
      <c r="V289" s="7">
        <f>VLOOKUP(C289,'AUD NOV'!B:T,18,0)</f>
        <v>37970</v>
      </c>
      <c r="W289" s="8">
        <f>VLOOKUP(C289,'AUD NOV'!B:T,19,0)</f>
        <v>6999</v>
      </c>
      <c r="X289" s="9"/>
      <c r="Y289" s="9">
        <v>366991</v>
      </c>
      <c r="Z289" s="7">
        <v>44895</v>
      </c>
      <c r="AA289" s="6" t="s">
        <v>6271</v>
      </c>
      <c r="AB289" s="6" t="s">
        <v>6272</v>
      </c>
      <c r="AC289" s="6" t="s">
        <v>6286</v>
      </c>
    </row>
    <row r="290" spans="2:29" x14ac:dyDescent="0.2">
      <c r="B290" s="6" t="s">
        <v>6420</v>
      </c>
      <c r="C290" s="6">
        <v>741504006</v>
      </c>
      <c r="D290" s="6">
        <v>1100549</v>
      </c>
      <c r="E290" s="6">
        <v>10</v>
      </c>
      <c r="F290" s="6" t="str">
        <f>VLOOKUP(C290,'AUD NOV'!B:T,2,0)</f>
        <v>Corporación de Derecho Privado.</v>
      </c>
      <c r="G290" s="6" t="str">
        <f>VLOOKUP(C290,'AUD NOV'!B:T,3,0)</f>
        <v>Otorgado por Decreto Supremo Nº 241, de fecha 31 de marzo de 1997, del Ministerio de Justicia.</v>
      </c>
      <c r="H290" s="6" t="str">
        <f>VLOOKUP(C290,'AUD NOV'!B:T,4,0)</f>
        <v>Certificado de Vigencia de personas jurídicas sin fines de lucro folio Nº 500457868412, del 06 de julio de 2022, emitido por SRCeI.</v>
      </c>
      <c r="I290" s="6" t="str">
        <f>VLOOKUP(C290,'AUD NOV'!B:T,5,0)</f>
        <v>93401: Institución de Asistencia Social</v>
      </c>
      <c r="J290" s="6" t="str">
        <f>VLOOKUP(C290,'AUD NOV'!B:T,6,0)</f>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v>
      </c>
      <c r="K290" s="6" t="str">
        <f>VLOOKUP(C290,'AUD NOV'!B:T,7,0)</f>
        <v xml:space="preserve">Durarán dos años en sus cargos.
</v>
      </c>
      <c r="L290" s="6" t="str">
        <f>VLOOKUP(C290,'AUD NOV'!B:T,8,0)</f>
        <v>De 02 de abril de 2022 al 22 de abril de 2024</v>
      </c>
      <c r="M290" s="6" t="str">
        <f>VLOOKUP(C290,'AUD NOV'!B:T,9,0)</f>
        <v xml:space="preserve">Presidenta:  Magdalena Toro Montecino 
Representante de la Presidenta y el Directorio: María Alejandra Paulina Ríos Toro, (Coordinadora Institucional)
En la región de Los Lagos: Carlos Eduardo Vargas Rodríguez, 
</v>
      </c>
      <c r="N290" s="6" t="str">
        <f>VLOOKUP(C290,'AUD NOV'!B:T,10,0)</f>
        <v xml:space="preserve">Puren Nº 541, comuna de Angol, IX Región de La Araucanía.
</v>
      </c>
      <c r="O290" s="6" t="str">
        <f>VLOOKUP(C290,'AUD NOV'!B:T,11,0)</f>
        <v>IX</v>
      </c>
      <c r="P290" s="6" t="str">
        <f>VLOOKUP(C290,'AUD NOV'!B:T,12,0)</f>
        <v xml:space="preserve"> Angol</v>
      </c>
      <c r="Q290" s="6">
        <f>VLOOKUP(C290,'AUD NOV'!B:T,13,0)</f>
        <v>0</v>
      </c>
      <c r="R290" s="6" t="str">
        <f>VLOOKUP(C290,'AUD NOV'!B:T,14,0)</f>
        <v xml:space="preserve"> ongproyecta@yahoo.es</v>
      </c>
      <c r="S290" s="6">
        <f>VLOOKUP(C290,'AUD NOV'!B:T,15,0)</f>
        <v>0</v>
      </c>
      <c r="T290" s="6" t="str">
        <f>VLOOKUP(C290,'AUD NOV'!B:T,16,0)</f>
        <v>93401: Institución de Asistencia Social</v>
      </c>
      <c r="U290" s="6" t="str">
        <f>VLOOKUP(C290,'AUD NOV'!B:T,17,0)</f>
        <v>Recepción de antecedentes financieros del año 2021, aprobados por el Subdepartamento de Supervisión Financiera Nacional.</v>
      </c>
      <c r="V290" s="7">
        <f>VLOOKUP(C290,'AUD NOV'!B:T,18,0)</f>
        <v>37970</v>
      </c>
      <c r="W290" s="8">
        <f>VLOOKUP(C290,'AUD NOV'!B:T,19,0)</f>
        <v>6999</v>
      </c>
      <c r="X290" s="9"/>
      <c r="Y290" s="9">
        <v>372889</v>
      </c>
      <c r="Z290" s="7">
        <v>44895</v>
      </c>
      <c r="AA290" s="6" t="s">
        <v>6271</v>
      </c>
      <c r="AB290" s="6" t="s">
        <v>6272</v>
      </c>
      <c r="AC290" s="6" t="s">
        <v>6286</v>
      </c>
    </row>
    <row r="291" spans="2:29" x14ac:dyDescent="0.2">
      <c r="B291" s="6" t="s">
        <v>6420</v>
      </c>
      <c r="C291" s="6">
        <v>741504006</v>
      </c>
      <c r="D291" s="6">
        <v>1100761</v>
      </c>
      <c r="E291" s="6">
        <v>10</v>
      </c>
      <c r="F291" s="6" t="str">
        <f>VLOOKUP(C291,'AUD NOV'!B:T,2,0)</f>
        <v>Corporación de Derecho Privado.</v>
      </c>
      <c r="G291" s="6" t="str">
        <f>VLOOKUP(C291,'AUD NOV'!B:T,3,0)</f>
        <v>Otorgado por Decreto Supremo Nº 241, de fecha 31 de marzo de 1997, del Ministerio de Justicia.</v>
      </c>
      <c r="H291" s="6" t="str">
        <f>VLOOKUP(C291,'AUD NOV'!B:T,4,0)</f>
        <v>Certificado de Vigencia de personas jurídicas sin fines de lucro folio Nº 500457868412, del 06 de julio de 2022, emitido por SRCeI.</v>
      </c>
      <c r="I291" s="6" t="str">
        <f>VLOOKUP(C291,'AUD NOV'!B:T,5,0)</f>
        <v>93401: Institución de Asistencia Social</v>
      </c>
      <c r="J291" s="6" t="str">
        <f>VLOOKUP(C291,'AUD NOV'!B:T,6,0)</f>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v>
      </c>
      <c r="K291" s="6" t="str">
        <f>VLOOKUP(C291,'AUD NOV'!B:T,7,0)</f>
        <v xml:space="preserve">Durarán dos años en sus cargos.
</v>
      </c>
      <c r="L291" s="6" t="str">
        <f>VLOOKUP(C291,'AUD NOV'!B:T,8,0)</f>
        <v>De 02 de abril de 2022 al 22 de abril de 2024</v>
      </c>
      <c r="M291" s="6" t="str">
        <f>VLOOKUP(C291,'AUD NOV'!B:T,9,0)</f>
        <v xml:space="preserve">Presidenta:  Magdalena Toro Montecino 
Representante de la Presidenta y el Directorio: María Alejandra Paulina Ríos Toro, (Coordinadora Institucional)
En la región de Los Lagos: Carlos Eduardo Vargas Rodríguez, 
</v>
      </c>
      <c r="N291" s="6" t="str">
        <f>VLOOKUP(C291,'AUD NOV'!B:T,10,0)</f>
        <v xml:space="preserve">Puren Nº 541, comuna de Angol, IX Región de La Araucanía.
</v>
      </c>
      <c r="O291" s="6" t="str">
        <f>VLOOKUP(C291,'AUD NOV'!B:T,11,0)</f>
        <v>IX</v>
      </c>
      <c r="P291" s="6" t="str">
        <f>VLOOKUP(C291,'AUD NOV'!B:T,12,0)</f>
        <v xml:space="preserve"> Angol</v>
      </c>
      <c r="Q291" s="6">
        <f>VLOOKUP(C291,'AUD NOV'!B:T,13,0)</f>
        <v>0</v>
      </c>
      <c r="R291" s="6" t="str">
        <f>VLOOKUP(C291,'AUD NOV'!B:T,14,0)</f>
        <v xml:space="preserve"> ongproyecta@yahoo.es</v>
      </c>
      <c r="S291" s="6">
        <f>VLOOKUP(C291,'AUD NOV'!B:T,15,0)</f>
        <v>0</v>
      </c>
      <c r="T291" s="6" t="str">
        <f>VLOOKUP(C291,'AUD NOV'!B:T,16,0)</f>
        <v>93401: Institución de Asistencia Social</v>
      </c>
      <c r="U291" s="6" t="str">
        <f>VLOOKUP(C291,'AUD NOV'!B:T,17,0)</f>
        <v>Recepción de antecedentes financieros del año 2021, aprobados por el Subdepartamento de Supervisión Financiera Nacional.</v>
      </c>
      <c r="V291" s="7">
        <f>VLOOKUP(C291,'AUD NOV'!B:T,18,0)</f>
        <v>37970</v>
      </c>
      <c r="W291" s="8">
        <f>VLOOKUP(C291,'AUD NOV'!B:T,19,0)</f>
        <v>6999</v>
      </c>
      <c r="X291" s="9">
        <v>1450853</v>
      </c>
      <c r="Y291" s="9">
        <v>66423369</v>
      </c>
      <c r="Z291" s="7">
        <v>44895</v>
      </c>
      <c r="AA291" s="6" t="s">
        <v>6271</v>
      </c>
      <c r="AB291" s="6" t="s">
        <v>6272</v>
      </c>
      <c r="AC291" s="6" t="s">
        <v>6286</v>
      </c>
    </row>
    <row r="292" spans="2:29" x14ac:dyDescent="0.2">
      <c r="B292" s="6" t="s">
        <v>6409</v>
      </c>
      <c r="C292" s="6">
        <v>800665612</v>
      </c>
      <c r="D292" s="6">
        <v>1080708</v>
      </c>
      <c r="E292" s="6">
        <v>8</v>
      </c>
      <c r="F292" s="6" t="str">
        <f>VLOOKUP(C292,'AUD NOV'!B:T,2,0)</f>
        <v>Institución eclesiástica</v>
      </c>
      <c r="G292" s="6" t="str">
        <f>VLOOKUP(C292,'AUD NOV'!B:T,3,0)</f>
        <v>Erigida de acuerdo al Derecho Canónico, por Decreto S/N, de 1954, de la Autoridad Eclesiástica hoy del Arzobispado de Concepción.</v>
      </c>
      <c r="H292" s="6" t="str">
        <f>VLOOKUP(C292,'AUD NOV'!B:T,4,0)</f>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
      <c r="I292" s="6" t="str">
        <f>VLOOKUP(C292,'AUD NOV'!B:T,5,0)</f>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
      <c r="J292" s="6" t="str">
        <f>VLOOKUP(C292,'AUD NOV'!B:T,6,0)</f>
        <v>no tiene</v>
      </c>
      <c r="K292" s="6">
        <f>VLOOKUP(C292,'AUD NOV'!B:T,7,0)</f>
        <v>0</v>
      </c>
      <c r="L292" s="6">
        <f>VLOOKUP(C292,'AUD NOV'!B:T,8,0)</f>
        <v>0</v>
      </c>
      <c r="M292" s="6" t="str">
        <f>VLOOKUP(C292,'AUD NOV'!B:T,9,0)</f>
        <v xml:space="preserve">Pbro. Ricardo Andrés Oliva Salazar, 
</v>
      </c>
      <c r="N292" s="6" t="str">
        <f>VLOOKUP(C292,'AUD NOV'!B:T,10,0)</f>
        <v xml:space="preserve">Manuel Montt N° 01180, Villa Mora, comuna de Coronel, Octava Región
</v>
      </c>
      <c r="O292" s="6" t="str">
        <f>VLOOKUP(C292,'AUD NOV'!B:T,11,0)</f>
        <v>VIII</v>
      </c>
      <c r="P292" s="6" t="str">
        <f>VLOOKUP(C292,'AUD NOV'!B:T,12,0)</f>
        <v>Coronel</v>
      </c>
      <c r="Q292" s="6" t="str">
        <f>VLOOKUP(C292,'AUD NOV'!B:T,13,0)</f>
        <v>. Fono: 41-2711094.</v>
      </c>
      <c r="R292" s="6">
        <f>VLOOKUP(C292,'AUD NOV'!B:T,14,0)</f>
        <v>0</v>
      </c>
      <c r="S292" s="6">
        <f>VLOOKUP(C292,'AUD NOV'!B:T,15,0)</f>
        <v>0</v>
      </c>
      <c r="T292" s="6" t="str">
        <f>VLOOKUP(C292,'AUD NOV'!B:T,16,0)</f>
        <v>93910: Organizaciones Religiosas</v>
      </c>
      <c r="U292" s="6" t="str">
        <f>VLOOKUP(C292,'AUD NOV'!B:T,17,0)</f>
        <v>Se acompaña Certificado de Antecedentes Financieros, correspondiente al año 2020, aprobados por el Departamento de Administración y Finanzas.</v>
      </c>
      <c r="V292" s="7">
        <f>VLOOKUP(C292,'AUD NOV'!B:T,18,0)</f>
        <v>37970</v>
      </c>
      <c r="W292" s="8">
        <f>VLOOKUP(C292,'AUD NOV'!B:T,19,0)</f>
        <v>3846</v>
      </c>
      <c r="X292" s="9"/>
      <c r="Y292" s="9">
        <v>4292653</v>
      </c>
      <c r="Z292" s="7">
        <v>44895</v>
      </c>
      <c r="AA292" s="6" t="s">
        <v>6271</v>
      </c>
      <c r="AB292" s="6" t="s">
        <v>6272</v>
      </c>
      <c r="AC292" s="6" t="s">
        <v>6289</v>
      </c>
    </row>
  </sheetData>
  <autoFilter ref="A7:AC289"/>
  <mergeCells count="4">
    <mergeCell ref="B1:O1"/>
    <mergeCell ref="B2:O2"/>
    <mergeCell ref="B3:O3"/>
    <mergeCell ref="B4:O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J893"/>
  <sheetViews>
    <sheetView workbookViewId="0">
      <selection activeCell="B894" sqref="B894"/>
    </sheetView>
  </sheetViews>
  <sheetFormatPr baseColWidth="10" defaultColWidth="9.140625" defaultRowHeight="44.25" customHeight="1" x14ac:dyDescent="0.2"/>
  <cols>
    <col min="1" max="1" width="26.28515625" customWidth="1"/>
    <col min="2" max="2" width="12.5703125" bestFit="1" customWidth="1"/>
    <col min="8" max="8" width="9.28515625" bestFit="1" customWidth="1"/>
    <col min="9" max="9" width="10.42578125" bestFit="1" customWidth="1"/>
    <col min="14" max="14" width="12" bestFit="1" customWidth="1"/>
    <col min="17" max="17" width="9.28515625" bestFit="1" customWidth="1"/>
    <col min="19" max="20" width="10.42578125" bestFit="1" customWidth="1"/>
  </cols>
  <sheetData>
    <row r="1" spans="1:36" s="2" customFormat="1" ht="12.75" x14ac:dyDescent="0.2">
      <c r="B1" s="2">
        <v>1</v>
      </c>
      <c r="C1" s="15">
        <v>2</v>
      </c>
      <c r="D1" s="2">
        <v>3</v>
      </c>
      <c r="E1" s="15">
        <v>4</v>
      </c>
      <c r="F1" s="2">
        <v>5</v>
      </c>
      <c r="G1" s="15">
        <v>6</v>
      </c>
      <c r="H1" s="2">
        <v>7</v>
      </c>
      <c r="I1" s="15">
        <v>8</v>
      </c>
      <c r="J1" s="2">
        <v>9</v>
      </c>
      <c r="K1" s="15">
        <v>10</v>
      </c>
      <c r="L1" s="2">
        <v>11</v>
      </c>
      <c r="M1" s="15">
        <v>12</v>
      </c>
      <c r="N1" s="2">
        <v>13</v>
      </c>
      <c r="O1" s="15">
        <v>14</v>
      </c>
      <c r="P1" s="2">
        <v>15</v>
      </c>
      <c r="Q1" s="15">
        <v>16</v>
      </c>
      <c r="R1" s="2">
        <v>17</v>
      </c>
      <c r="S1" s="15">
        <v>18</v>
      </c>
      <c r="T1" s="2">
        <v>19</v>
      </c>
      <c r="U1" s="15">
        <v>20</v>
      </c>
      <c r="V1" s="2">
        <v>21</v>
      </c>
      <c r="W1" s="15">
        <v>22</v>
      </c>
      <c r="X1" s="2">
        <v>23</v>
      </c>
      <c r="Y1" s="15">
        <v>24</v>
      </c>
      <c r="Z1" s="2">
        <v>25</v>
      </c>
      <c r="AA1" s="15">
        <v>26</v>
      </c>
      <c r="AB1" s="2">
        <v>27</v>
      </c>
      <c r="AC1" s="15">
        <v>28</v>
      </c>
      <c r="AD1" s="2">
        <v>29</v>
      </c>
      <c r="AE1" s="15">
        <v>30</v>
      </c>
      <c r="AF1" s="2">
        <v>31</v>
      </c>
      <c r="AG1" s="15">
        <v>32</v>
      </c>
      <c r="AH1" s="2">
        <v>33</v>
      </c>
      <c r="AI1" s="15">
        <v>34</v>
      </c>
      <c r="AJ1" s="2">
        <v>35</v>
      </c>
    </row>
    <row r="2" spans="1:36" s="2" customFormat="1" ht="44.25" customHeight="1" x14ac:dyDescent="0.2">
      <c r="A2" s="55" t="s">
        <v>2</v>
      </c>
      <c r="B2" s="10" t="s">
        <v>8579</v>
      </c>
      <c r="C2" s="55" t="s">
        <v>4</v>
      </c>
      <c r="D2" s="10" t="s">
        <v>5</v>
      </c>
      <c r="E2" s="10" t="s">
        <v>6</v>
      </c>
      <c r="F2" s="10" t="s">
        <v>7</v>
      </c>
      <c r="G2" s="10" t="s">
        <v>8</v>
      </c>
      <c r="H2" s="10" t="s">
        <v>10</v>
      </c>
      <c r="I2" s="10" t="s">
        <v>22</v>
      </c>
      <c r="J2" s="10" t="s">
        <v>9</v>
      </c>
      <c r="K2" s="10" t="s">
        <v>11</v>
      </c>
      <c r="L2" s="10" t="s">
        <v>12</v>
      </c>
      <c r="M2" s="10" t="s">
        <v>13</v>
      </c>
      <c r="N2" s="10" t="s">
        <v>23</v>
      </c>
      <c r="O2" s="11" t="s">
        <v>14</v>
      </c>
      <c r="P2" s="11" t="s">
        <v>0</v>
      </c>
      <c r="Q2" s="10" t="s">
        <v>15</v>
      </c>
      <c r="R2" s="10" t="s">
        <v>16</v>
      </c>
      <c r="S2" s="10" t="s">
        <v>17</v>
      </c>
      <c r="T2" s="10" t="s">
        <v>18</v>
      </c>
      <c r="U2" s="12" t="s">
        <v>6430</v>
      </c>
      <c r="V2" s="12" t="s">
        <v>19</v>
      </c>
      <c r="W2" s="13" t="s">
        <v>20</v>
      </c>
      <c r="X2" s="12" t="s">
        <v>21</v>
      </c>
      <c r="Y2" s="12" t="s">
        <v>6431</v>
      </c>
      <c r="Z2" s="14" t="s">
        <v>6432</v>
      </c>
      <c r="AA2" s="12" t="s">
        <v>6430</v>
      </c>
      <c r="AB2" s="12" t="s">
        <v>19</v>
      </c>
      <c r="AC2" s="13" t="s">
        <v>20</v>
      </c>
      <c r="AD2" s="12" t="s">
        <v>21</v>
      </c>
      <c r="AE2" s="12" t="s">
        <v>6431</v>
      </c>
      <c r="AF2" s="14" t="s">
        <v>6432</v>
      </c>
    </row>
    <row r="3" spans="1:36" s="34" customFormat="1" ht="44.25" hidden="1" customHeight="1" x14ac:dyDescent="0.2">
      <c r="A3" s="56" t="s">
        <v>6609</v>
      </c>
      <c r="B3" s="53">
        <v>650548949</v>
      </c>
      <c r="C3" s="53" t="s">
        <v>24</v>
      </c>
      <c r="D3" s="57" t="s">
        <v>25</v>
      </c>
      <c r="E3" s="53" t="s">
        <v>6433</v>
      </c>
      <c r="F3" s="57" t="s">
        <v>27</v>
      </c>
      <c r="G3" s="57" t="s">
        <v>28</v>
      </c>
      <c r="H3" s="53" t="s">
        <v>28</v>
      </c>
      <c r="I3" s="53" t="s">
        <v>28</v>
      </c>
      <c r="J3" s="53" t="s">
        <v>7900</v>
      </c>
      <c r="K3" s="53" t="s">
        <v>31</v>
      </c>
      <c r="L3" s="54" t="s">
        <v>47</v>
      </c>
      <c r="M3" s="58" t="s">
        <v>29</v>
      </c>
      <c r="N3" s="58" t="s">
        <v>30</v>
      </c>
      <c r="O3" s="59" t="s">
        <v>32</v>
      </c>
      <c r="P3" s="58"/>
      <c r="Q3" s="59">
        <v>93401</v>
      </c>
      <c r="R3" s="59" t="s">
        <v>6434</v>
      </c>
      <c r="S3" s="60">
        <v>42772</v>
      </c>
      <c r="T3" s="58">
        <v>7627</v>
      </c>
      <c r="U3" s="61"/>
      <c r="V3" s="62"/>
      <c r="W3" s="61"/>
      <c r="X3" s="61"/>
      <c r="Y3" s="61"/>
      <c r="Z3" s="63"/>
      <c r="AA3" s="52"/>
      <c r="AB3" s="52"/>
      <c r="AC3" s="52"/>
      <c r="AD3" s="52"/>
      <c r="AE3" s="52"/>
      <c r="AF3" s="52"/>
    </row>
    <row r="4" spans="1:36" s="34" customFormat="1" ht="44.25" hidden="1" customHeight="1" x14ac:dyDescent="0.2">
      <c r="A4" s="56" t="s">
        <v>6610</v>
      </c>
      <c r="B4" s="53">
        <v>651677822</v>
      </c>
      <c r="C4" s="53"/>
      <c r="D4" s="57" t="s">
        <v>6435</v>
      </c>
      <c r="E4" s="53" t="s">
        <v>6436</v>
      </c>
      <c r="F4" s="57" t="s">
        <v>6437</v>
      </c>
      <c r="G4" s="57" t="s">
        <v>6438</v>
      </c>
      <c r="H4" s="53" t="s">
        <v>5543</v>
      </c>
      <c r="I4" s="53" t="s">
        <v>6439</v>
      </c>
      <c r="J4" s="53" t="s">
        <v>6440</v>
      </c>
      <c r="K4" s="53" t="s">
        <v>6441</v>
      </c>
      <c r="L4" s="54" t="s">
        <v>306</v>
      </c>
      <c r="M4" s="58" t="s">
        <v>951</v>
      </c>
      <c r="N4" s="58" t="s">
        <v>6442</v>
      </c>
      <c r="O4" s="59" t="s">
        <v>6443</v>
      </c>
      <c r="P4" s="58"/>
      <c r="Q4" s="59">
        <v>93401</v>
      </c>
      <c r="R4" s="59" t="s">
        <v>6444</v>
      </c>
      <c r="S4" s="60">
        <v>44271</v>
      </c>
      <c r="T4" s="58">
        <v>7727</v>
      </c>
      <c r="U4" s="61"/>
      <c r="V4" s="62"/>
      <c r="W4" s="61"/>
      <c r="X4" s="61"/>
      <c r="Y4" s="61"/>
      <c r="Z4" s="63"/>
      <c r="AA4" s="52"/>
      <c r="AB4" s="52"/>
      <c r="AC4" s="52"/>
      <c r="AD4" s="52"/>
      <c r="AE4" s="52"/>
      <c r="AF4" s="52"/>
    </row>
    <row r="5" spans="1:36" s="34" customFormat="1" ht="44.25" hidden="1" customHeight="1" x14ac:dyDescent="0.2">
      <c r="A5" s="56" t="s">
        <v>6611</v>
      </c>
      <c r="B5" s="53">
        <v>754310006</v>
      </c>
      <c r="C5" s="53" t="s">
        <v>33</v>
      </c>
      <c r="D5" s="57" t="s">
        <v>34</v>
      </c>
      <c r="E5" s="53" t="s">
        <v>35</v>
      </c>
      <c r="F5" s="57" t="s">
        <v>36</v>
      </c>
      <c r="G5" s="57" t="s">
        <v>37</v>
      </c>
      <c r="H5" s="53" t="s">
        <v>38</v>
      </c>
      <c r="I5" s="53" t="s">
        <v>39</v>
      </c>
      <c r="J5" s="53" t="s">
        <v>40</v>
      </c>
      <c r="K5" s="53" t="s">
        <v>41</v>
      </c>
      <c r="L5" s="54" t="s">
        <v>48</v>
      </c>
      <c r="M5" s="58" t="s">
        <v>42</v>
      </c>
      <c r="N5" s="58" t="s">
        <v>43</v>
      </c>
      <c r="O5" s="59" t="s">
        <v>44</v>
      </c>
      <c r="P5" s="58"/>
      <c r="Q5" s="59" t="s">
        <v>45</v>
      </c>
      <c r="R5" s="59" t="s">
        <v>46</v>
      </c>
      <c r="S5" s="60">
        <v>39701</v>
      </c>
      <c r="T5" s="58">
        <v>7403</v>
      </c>
      <c r="U5" s="61"/>
      <c r="V5" s="62"/>
      <c r="W5" s="61"/>
      <c r="X5" s="61"/>
      <c r="Y5" s="61"/>
      <c r="Z5" s="63"/>
      <c r="AA5" s="52"/>
      <c r="AB5" s="52"/>
      <c r="AC5" s="52"/>
      <c r="AD5" s="52"/>
      <c r="AE5" s="52"/>
      <c r="AF5" s="52"/>
    </row>
    <row r="6" spans="1:36" s="34" customFormat="1" ht="44.25" hidden="1" customHeight="1" x14ac:dyDescent="0.2">
      <c r="A6" s="56" t="s">
        <v>6612</v>
      </c>
      <c r="B6" s="53">
        <v>651076188</v>
      </c>
      <c r="C6" s="53" t="s">
        <v>49</v>
      </c>
      <c r="D6" s="57" t="s">
        <v>50</v>
      </c>
      <c r="E6" s="53" t="s">
        <v>51</v>
      </c>
      <c r="F6" s="57" t="s">
        <v>52</v>
      </c>
      <c r="G6" s="57" t="s">
        <v>53</v>
      </c>
      <c r="H6" s="53" t="s">
        <v>54</v>
      </c>
      <c r="I6" s="53" t="s">
        <v>55</v>
      </c>
      <c r="J6" s="53" t="s">
        <v>56</v>
      </c>
      <c r="K6" s="53" t="s">
        <v>57</v>
      </c>
      <c r="L6" s="54" t="s">
        <v>5268</v>
      </c>
      <c r="M6" s="58" t="s">
        <v>58</v>
      </c>
      <c r="N6" s="58" t="s">
        <v>59</v>
      </c>
      <c r="O6" s="59" t="s">
        <v>59</v>
      </c>
      <c r="P6" s="58" t="s">
        <v>59</v>
      </c>
      <c r="Q6" s="59">
        <v>93401</v>
      </c>
      <c r="R6" s="59" t="s">
        <v>60</v>
      </c>
      <c r="S6" s="60">
        <v>42352</v>
      </c>
      <c r="T6" s="58">
        <v>7589</v>
      </c>
      <c r="U6" s="61"/>
      <c r="V6" s="62"/>
      <c r="W6" s="61"/>
      <c r="X6" s="61"/>
      <c r="Y6" s="61"/>
      <c r="Z6" s="63"/>
      <c r="AA6" s="52"/>
      <c r="AB6" s="52"/>
      <c r="AC6" s="52"/>
      <c r="AD6" s="52"/>
      <c r="AE6" s="52"/>
      <c r="AF6" s="52"/>
    </row>
    <row r="7" spans="1:36" s="34" customFormat="1" ht="44.25" hidden="1" customHeight="1" x14ac:dyDescent="0.2">
      <c r="A7" s="56" t="s">
        <v>6613</v>
      </c>
      <c r="B7" s="53">
        <v>700516008</v>
      </c>
      <c r="C7" s="53" t="s">
        <v>49</v>
      </c>
      <c r="D7" s="57" t="s">
        <v>61</v>
      </c>
      <c r="E7" s="53" t="s">
        <v>8358</v>
      </c>
      <c r="F7" s="57" t="s">
        <v>62</v>
      </c>
      <c r="G7" s="57" t="s">
        <v>6237</v>
      </c>
      <c r="H7" s="53" t="s">
        <v>63</v>
      </c>
      <c r="I7" s="53" t="s">
        <v>8359</v>
      </c>
      <c r="J7" s="53" t="s">
        <v>6614</v>
      </c>
      <c r="K7" s="53" t="s">
        <v>64</v>
      </c>
      <c r="L7" s="54" t="s">
        <v>47</v>
      </c>
      <c r="M7" s="58" t="s">
        <v>65</v>
      </c>
      <c r="N7" s="58" t="s">
        <v>8360</v>
      </c>
      <c r="O7" s="59" t="s">
        <v>66</v>
      </c>
      <c r="P7" s="58" t="s">
        <v>5318</v>
      </c>
      <c r="Q7" s="59">
        <v>93401</v>
      </c>
      <c r="R7" s="59" t="s">
        <v>8361</v>
      </c>
      <c r="S7" s="60">
        <v>37970</v>
      </c>
      <c r="T7" s="58">
        <v>6902</v>
      </c>
      <c r="U7" s="61"/>
      <c r="V7" s="62"/>
      <c r="W7" s="61"/>
      <c r="X7" s="61"/>
      <c r="Y7" s="61"/>
      <c r="Z7" s="63"/>
      <c r="AA7" s="52"/>
      <c r="AB7" s="52"/>
      <c r="AC7" s="52"/>
      <c r="AD7" s="52"/>
      <c r="AE7" s="52"/>
      <c r="AF7" s="52"/>
    </row>
    <row r="8" spans="1:36" s="34" customFormat="1" ht="44.25" hidden="1" customHeight="1" x14ac:dyDescent="0.2">
      <c r="A8" s="56" t="s">
        <v>67</v>
      </c>
      <c r="B8" s="53">
        <v>735972006</v>
      </c>
      <c r="C8" s="53" t="s">
        <v>49</v>
      </c>
      <c r="D8" s="57" t="s">
        <v>68</v>
      </c>
      <c r="E8" s="53" t="s">
        <v>6445</v>
      </c>
      <c r="F8" s="57" t="s">
        <v>6446</v>
      </c>
      <c r="G8" s="57" t="s">
        <v>6447</v>
      </c>
      <c r="H8" s="53" t="s">
        <v>704</v>
      </c>
      <c r="I8" s="53" t="s">
        <v>6448</v>
      </c>
      <c r="J8" s="53" t="s">
        <v>5813</v>
      </c>
      <c r="K8" s="53" t="s">
        <v>69</v>
      </c>
      <c r="L8" s="54" t="s">
        <v>47</v>
      </c>
      <c r="M8" s="58" t="s">
        <v>70</v>
      </c>
      <c r="N8" s="58">
        <v>228798000</v>
      </c>
      <c r="O8" s="59" t="s">
        <v>6615</v>
      </c>
      <c r="P8" s="58"/>
      <c r="Q8" s="59" t="s">
        <v>71</v>
      </c>
      <c r="R8" s="59" t="s">
        <v>6616</v>
      </c>
      <c r="S8" s="60">
        <v>39381</v>
      </c>
      <c r="T8" s="58">
        <v>7379</v>
      </c>
      <c r="U8" s="61"/>
      <c r="V8" s="62"/>
      <c r="W8" s="61"/>
      <c r="X8" s="61"/>
      <c r="Y8" s="61"/>
      <c r="Z8" s="63"/>
      <c r="AA8" s="52"/>
      <c r="AB8" s="52"/>
      <c r="AC8" s="52"/>
      <c r="AD8" s="52"/>
      <c r="AE8" s="52"/>
      <c r="AF8" s="52"/>
    </row>
    <row r="9" spans="1:36" s="34" customFormat="1" ht="44.25" hidden="1" customHeight="1" x14ac:dyDescent="0.2">
      <c r="A9" s="56" t="s">
        <v>6617</v>
      </c>
      <c r="B9" s="53">
        <v>702783003</v>
      </c>
      <c r="C9" s="53" t="s">
        <v>72</v>
      </c>
      <c r="D9" s="57" t="s">
        <v>73</v>
      </c>
      <c r="E9" s="53" t="s">
        <v>74</v>
      </c>
      <c r="F9" s="57" t="s">
        <v>75</v>
      </c>
      <c r="G9" s="57" t="s">
        <v>76</v>
      </c>
      <c r="H9" s="53" t="s">
        <v>77</v>
      </c>
      <c r="I9" s="53" t="s">
        <v>78</v>
      </c>
      <c r="J9" s="53" t="s">
        <v>79</v>
      </c>
      <c r="K9" s="53" t="s">
        <v>82</v>
      </c>
      <c r="L9" s="54" t="s">
        <v>306</v>
      </c>
      <c r="M9" s="58" t="s">
        <v>70</v>
      </c>
      <c r="N9" s="58" t="s">
        <v>81</v>
      </c>
      <c r="O9" s="59" t="s">
        <v>80</v>
      </c>
      <c r="P9" s="58"/>
      <c r="Q9" s="59" t="s">
        <v>83</v>
      </c>
      <c r="R9" s="59" t="s">
        <v>84</v>
      </c>
      <c r="S9" s="60">
        <v>37970</v>
      </c>
      <c r="T9" s="58">
        <v>1900</v>
      </c>
      <c r="U9" s="61"/>
      <c r="V9" s="62"/>
      <c r="W9" s="61"/>
      <c r="X9" s="61"/>
      <c r="Y9" s="61"/>
      <c r="Z9" s="63"/>
      <c r="AA9" s="52"/>
      <c r="AB9" s="52"/>
      <c r="AC9" s="52"/>
      <c r="AD9" s="52"/>
      <c r="AE9" s="52"/>
      <c r="AF9" s="52"/>
    </row>
    <row r="10" spans="1:36" s="34" customFormat="1" ht="44.25" hidden="1" customHeight="1" x14ac:dyDescent="0.2">
      <c r="A10" s="56" t="s">
        <v>85</v>
      </c>
      <c r="B10" s="53">
        <v>706357009</v>
      </c>
      <c r="C10" s="53" t="s">
        <v>49</v>
      </c>
      <c r="D10" s="57" t="s">
        <v>86</v>
      </c>
      <c r="E10" s="53" t="s">
        <v>87</v>
      </c>
      <c r="F10" s="57" t="s">
        <v>88</v>
      </c>
      <c r="G10" s="57" t="s">
        <v>89</v>
      </c>
      <c r="H10" s="53" t="s">
        <v>90</v>
      </c>
      <c r="I10" s="53" t="s">
        <v>91</v>
      </c>
      <c r="J10" s="53" t="s">
        <v>92</v>
      </c>
      <c r="K10" s="53" t="s">
        <v>94</v>
      </c>
      <c r="L10" s="54" t="s">
        <v>48</v>
      </c>
      <c r="M10" s="58" t="s">
        <v>70</v>
      </c>
      <c r="N10" s="58" t="s">
        <v>93</v>
      </c>
      <c r="O10" s="59" t="s">
        <v>59</v>
      </c>
      <c r="P10" s="58"/>
      <c r="Q10" s="59" t="s">
        <v>45</v>
      </c>
      <c r="R10" s="59" t="s">
        <v>95</v>
      </c>
      <c r="S10" s="60">
        <v>37970</v>
      </c>
      <c r="T10" s="58">
        <v>50</v>
      </c>
      <c r="U10" s="61"/>
      <c r="V10" s="62"/>
      <c r="W10" s="61"/>
      <c r="X10" s="61"/>
      <c r="Y10" s="61"/>
      <c r="Z10" s="63"/>
      <c r="AA10" s="52"/>
      <c r="AB10" s="52"/>
      <c r="AC10" s="52"/>
      <c r="AD10" s="52"/>
      <c r="AE10" s="52"/>
      <c r="AF10" s="52"/>
    </row>
    <row r="11" spans="1:36" s="34" customFormat="1" ht="44.25" hidden="1" customHeight="1" x14ac:dyDescent="0.2">
      <c r="A11" s="56" t="s">
        <v>6618</v>
      </c>
      <c r="B11" s="53">
        <v>710658005</v>
      </c>
      <c r="C11" s="53" t="s">
        <v>72</v>
      </c>
      <c r="D11" s="57" t="s">
        <v>96</v>
      </c>
      <c r="E11" s="53" t="s">
        <v>97</v>
      </c>
      <c r="F11" s="57" t="s">
        <v>98</v>
      </c>
      <c r="G11" s="57" t="s">
        <v>99</v>
      </c>
      <c r="H11" s="53" t="s">
        <v>100</v>
      </c>
      <c r="I11" s="53" t="s">
        <v>101</v>
      </c>
      <c r="J11" s="53" t="s">
        <v>102</v>
      </c>
      <c r="K11" s="53" t="s">
        <v>104</v>
      </c>
      <c r="L11" s="54" t="s">
        <v>5267</v>
      </c>
      <c r="M11" s="58" t="s">
        <v>106</v>
      </c>
      <c r="N11" s="58" t="s">
        <v>103</v>
      </c>
      <c r="O11" s="59" t="s">
        <v>105</v>
      </c>
      <c r="P11" s="58"/>
      <c r="Q11" s="59">
        <v>93401</v>
      </c>
      <c r="R11" s="59" t="s">
        <v>107</v>
      </c>
      <c r="S11" s="60">
        <v>37970</v>
      </c>
      <c r="T11" s="58">
        <v>6490</v>
      </c>
      <c r="U11" s="61"/>
      <c r="V11" s="62"/>
      <c r="W11" s="61"/>
      <c r="X11" s="61"/>
      <c r="Y11" s="61"/>
      <c r="Z11" s="63"/>
      <c r="AA11" s="52"/>
      <c r="AB11" s="52"/>
      <c r="AC11" s="52"/>
      <c r="AD11" s="52"/>
      <c r="AE11" s="52"/>
      <c r="AF11" s="52"/>
    </row>
    <row r="12" spans="1:36" s="34" customFormat="1" ht="44.25" hidden="1" customHeight="1" x14ac:dyDescent="0.2">
      <c r="A12" s="56" t="s">
        <v>6619</v>
      </c>
      <c r="B12" s="53">
        <v>710002002</v>
      </c>
      <c r="C12" s="53" t="s">
        <v>72</v>
      </c>
      <c r="D12" s="57" t="s">
        <v>108</v>
      </c>
      <c r="E12" s="53" t="s">
        <v>109</v>
      </c>
      <c r="F12" s="57" t="s">
        <v>110</v>
      </c>
      <c r="G12" s="57" t="s">
        <v>111</v>
      </c>
      <c r="H12" s="53" t="s">
        <v>112</v>
      </c>
      <c r="I12" s="53" t="s">
        <v>113</v>
      </c>
      <c r="J12" s="53" t="s">
        <v>114</v>
      </c>
      <c r="K12" s="53" t="s">
        <v>116</v>
      </c>
      <c r="L12" s="54" t="s">
        <v>535</v>
      </c>
      <c r="M12" s="58" t="s">
        <v>117</v>
      </c>
      <c r="N12" s="58" t="s">
        <v>115</v>
      </c>
      <c r="O12" s="59" t="s">
        <v>59</v>
      </c>
      <c r="P12" s="58"/>
      <c r="Q12" s="59">
        <v>93401</v>
      </c>
      <c r="R12" s="59" t="s">
        <v>118</v>
      </c>
      <c r="S12" s="60">
        <v>37970</v>
      </c>
      <c r="T12" s="58">
        <v>1910</v>
      </c>
      <c r="U12" s="61"/>
      <c r="V12" s="62"/>
      <c r="W12" s="61"/>
      <c r="X12" s="61"/>
      <c r="Y12" s="61"/>
      <c r="Z12" s="63"/>
      <c r="AA12" s="52"/>
      <c r="AB12" s="52"/>
      <c r="AC12" s="52"/>
      <c r="AD12" s="52"/>
      <c r="AE12" s="52"/>
      <c r="AF12" s="52"/>
    </row>
    <row r="13" spans="1:36" s="34" customFormat="1" ht="44.25" hidden="1" customHeight="1" x14ac:dyDescent="0.2">
      <c r="A13" s="56" t="s">
        <v>6620</v>
      </c>
      <c r="B13" s="53">
        <v>712763000</v>
      </c>
      <c r="C13" s="53" t="s">
        <v>72</v>
      </c>
      <c r="D13" s="57" t="s">
        <v>119</v>
      </c>
      <c r="E13" s="53" t="s">
        <v>120</v>
      </c>
      <c r="F13" s="57" t="s">
        <v>121</v>
      </c>
      <c r="G13" s="57" t="s">
        <v>122</v>
      </c>
      <c r="H13" s="53" t="s">
        <v>123</v>
      </c>
      <c r="I13" s="53" t="s">
        <v>124</v>
      </c>
      <c r="J13" s="53" t="s">
        <v>125</v>
      </c>
      <c r="K13" s="53" t="s">
        <v>126</v>
      </c>
      <c r="L13" s="54" t="s">
        <v>770</v>
      </c>
      <c r="M13" s="58" t="s">
        <v>127</v>
      </c>
      <c r="N13" s="58" t="s">
        <v>59</v>
      </c>
      <c r="O13" s="59" t="s">
        <v>59</v>
      </c>
      <c r="P13" s="58"/>
      <c r="Q13" s="59" t="s">
        <v>83</v>
      </c>
      <c r="R13" s="59" t="s">
        <v>128</v>
      </c>
      <c r="S13" s="60">
        <v>37970</v>
      </c>
      <c r="T13" s="58">
        <v>25</v>
      </c>
      <c r="U13" s="61"/>
      <c r="V13" s="62"/>
      <c r="W13" s="61"/>
      <c r="X13" s="61"/>
      <c r="Y13" s="61"/>
      <c r="Z13" s="63"/>
      <c r="AA13" s="52"/>
      <c r="AB13" s="52"/>
      <c r="AC13" s="52"/>
      <c r="AD13" s="52"/>
      <c r="AE13" s="52"/>
      <c r="AF13" s="52"/>
    </row>
    <row r="14" spans="1:36" s="34" customFormat="1" ht="44.25" hidden="1" customHeight="1" x14ac:dyDescent="0.2">
      <c r="A14" s="56" t="s">
        <v>6621</v>
      </c>
      <c r="B14" s="53">
        <v>820273001</v>
      </c>
      <c r="C14" s="53" t="s">
        <v>49</v>
      </c>
      <c r="D14" s="57" t="s">
        <v>129</v>
      </c>
      <c r="E14" s="53" t="s">
        <v>130</v>
      </c>
      <c r="F14" s="57" t="s">
        <v>131</v>
      </c>
      <c r="G14" s="57" t="s">
        <v>132</v>
      </c>
      <c r="H14" s="53" t="s">
        <v>112</v>
      </c>
      <c r="I14" s="53" t="s">
        <v>133</v>
      </c>
      <c r="J14" s="53" t="s">
        <v>134</v>
      </c>
      <c r="K14" s="53" t="s">
        <v>136</v>
      </c>
      <c r="L14" s="54" t="s">
        <v>47</v>
      </c>
      <c r="M14" s="58" t="s">
        <v>70</v>
      </c>
      <c r="N14" s="58" t="s">
        <v>135</v>
      </c>
      <c r="O14" s="59" t="s">
        <v>80</v>
      </c>
      <c r="P14" s="58"/>
      <c r="Q14" s="59" t="s">
        <v>83</v>
      </c>
      <c r="R14" s="59" t="s">
        <v>137</v>
      </c>
      <c r="S14" s="60">
        <v>37970</v>
      </c>
      <c r="T14" s="58">
        <v>1850</v>
      </c>
      <c r="U14" s="61"/>
      <c r="V14" s="62"/>
      <c r="W14" s="61"/>
      <c r="X14" s="61"/>
      <c r="Y14" s="61"/>
      <c r="Z14" s="63"/>
      <c r="AA14" s="52"/>
      <c r="AB14" s="52"/>
      <c r="AC14" s="52"/>
      <c r="AD14" s="52"/>
      <c r="AE14" s="52"/>
      <c r="AF14" s="52"/>
    </row>
    <row r="15" spans="1:36" s="34" customFormat="1" ht="44.25" hidden="1" customHeight="1" x14ac:dyDescent="0.2">
      <c r="A15" s="56" t="s">
        <v>138</v>
      </c>
      <c r="B15" s="53" t="s">
        <v>8268</v>
      </c>
      <c r="C15" s="53" t="s">
        <v>139</v>
      </c>
      <c r="D15" s="57" t="s">
        <v>140</v>
      </c>
      <c r="E15" s="53" t="s">
        <v>26</v>
      </c>
      <c r="F15" s="57" t="s">
        <v>141</v>
      </c>
      <c r="G15" s="57" t="s">
        <v>28</v>
      </c>
      <c r="H15" s="53" t="s">
        <v>142</v>
      </c>
      <c r="I15" s="53"/>
      <c r="J15" s="53" t="s">
        <v>143</v>
      </c>
      <c r="K15" s="53" t="s">
        <v>144</v>
      </c>
      <c r="L15" s="54" t="s">
        <v>770</v>
      </c>
      <c r="M15" s="58" t="s">
        <v>1579</v>
      </c>
      <c r="N15" s="58"/>
      <c r="O15" s="59"/>
      <c r="P15" s="58" t="s">
        <v>5333</v>
      </c>
      <c r="Q15" s="59">
        <v>93910</v>
      </c>
      <c r="R15" s="59" t="s">
        <v>5497</v>
      </c>
      <c r="S15" s="60">
        <v>37970</v>
      </c>
      <c r="T15" s="58">
        <v>5550</v>
      </c>
      <c r="U15" s="61"/>
      <c r="V15" s="62"/>
      <c r="W15" s="61"/>
      <c r="X15" s="61"/>
      <c r="Y15" s="61"/>
      <c r="Z15" s="63"/>
      <c r="AA15" s="52"/>
      <c r="AB15" s="52"/>
      <c r="AC15" s="52"/>
      <c r="AD15" s="52"/>
      <c r="AE15" s="52"/>
      <c r="AF15" s="52"/>
    </row>
    <row r="16" spans="1:36" s="34" customFormat="1" ht="44.25" hidden="1" customHeight="1" x14ac:dyDescent="0.2">
      <c r="A16" s="56" t="s">
        <v>6622</v>
      </c>
      <c r="B16" s="53">
        <v>800665000</v>
      </c>
      <c r="C16" s="53" t="s">
        <v>141</v>
      </c>
      <c r="D16" s="57" t="s">
        <v>140</v>
      </c>
      <c r="E16" s="53" t="s">
        <v>26</v>
      </c>
      <c r="F16" s="57" t="s">
        <v>141</v>
      </c>
      <c r="G16" s="57" t="s">
        <v>28</v>
      </c>
      <c r="H16" s="53"/>
      <c r="I16" s="53"/>
      <c r="J16" s="53" t="s">
        <v>145</v>
      </c>
      <c r="K16" s="53" t="s">
        <v>147</v>
      </c>
      <c r="L16" s="54" t="s">
        <v>306</v>
      </c>
      <c r="M16" s="58" t="s">
        <v>148</v>
      </c>
      <c r="N16" s="58" t="s">
        <v>146</v>
      </c>
      <c r="O16" s="59"/>
      <c r="P16" s="58"/>
      <c r="Q16" s="59">
        <v>93910</v>
      </c>
      <c r="R16" s="59" t="s">
        <v>149</v>
      </c>
      <c r="S16" s="60">
        <v>37970</v>
      </c>
      <c r="T16" s="58">
        <v>6928</v>
      </c>
      <c r="U16" s="61"/>
      <c r="V16" s="62"/>
      <c r="W16" s="61"/>
      <c r="X16" s="61"/>
      <c r="Y16" s="61"/>
      <c r="Z16" s="63"/>
      <c r="AA16" s="52"/>
      <c r="AB16" s="52"/>
      <c r="AC16" s="52"/>
      <c r="AD16" s="52"/>
      <c r="AE16" s="52"/>
      <c r="AF16" s="52"/>
    </row>
    <row r="17" spans="1:32" s="34" customFormat="1" ht="44.25" hidden="1" customHeight="1" x14ac:dyDescent="0.2">
      <c r="A17" s="56" t="s">
        <v>150</v>
      </c>
      <c r="B17" s="53">
        <v>702085004</v>
      </c>
      <c r="C17" s="53" t="s">
        <v>139</v>
      </c>
      <c r="D17" s="57" t="s">
        <v>140</v>
      </c>
      <c r="E17" s="53" t="s">
        <v>26</v>
      </c>
      <c r="F17" s="57" t="s">
        <v>151</v>
      </c>
      <c r="G17" s="57"/>
      <c r="H17" s="53"/>
      <c r="I17" s="53"/>
      <c r="J17" s="53" t="s">
        <v>152</v>
      </c>
      <c r="K17" s="53" t="s">
        <v>153</v>
      </c>
      <c r="L17" s="54" t="s">
        <v>5267</v>
      </c>
      <c r="M17" s="58" t="s">
        <v>154</v>
      </c>
      <c r="N17" s="58"/>
      <c r="O17" s="59"/>
      <c r="P17" s="58"/>
      <c r="Q17" s="59" t="s">
        <v>155</v>
      </c>
      <c r="R17" s="59" t="s">
        <v>156</v>
      </c>
      <c r="S17" s="60">
        <v>37970</v>
      </c>
      <c r="T17" s="58">
        <v>100</v>
      </c>
      <c r="U17" s="61"/>
      <c r="V17" s="62"/>
      <c r="W17" s="61"/>
      <c r="X17" s="61"/>
      <c r="Y17" s="61"/>
      <c r="Z17" s="63"/>
      <c r="AA17" s="52"/>
      <c r="AB17" s="52"/>
      <c r="AC17" s="52"/>
      <c r="AD17" s="52"/>
      <c r="AE17" s="52"/>
      <c r="AF17" s="52"/>
    </row>
    <row r="18" spans="1:32" s="34" customFormat="1" ht="44.25" hidden="1" customHeight="1" x14ac:dyDescent="0.2">
      <c r="A18" s="56" t="s">
        <v>6623</v>
      </c>
      <c r="B18" s="53">
        <v>700134407</v>
      </c>
      <c r="C18" s="53" t="s">
        <v>72</v>
      </c>
      <c r="D18" s="57" t="s">
        <v>157</v>
      </c>
      <c r="E18" s="53" t="s">
        <v>5608</v>
      </c>
      <c r="F18" s="57" t="s">
        <v>158</v>
      </c>
      <c r="G18" s="57" t="s">
        <v>5609</v>
      </c>
      <c r="H18" s="53" t="s">
        <v>6026</v>
      </c>
      <c r="I18" s="53" t="s">
        <v>5610</v>
      </c>
      <c r="J18" s="53" t="s">
        <v>6624</v>
      </c>
      <c r="K18" s="53" t="s">
        <v>159</v>
      </c>
      <c r="L18" s="54" t="s">
        <v>535</v>
      </c>
      <c r="M18" s="58" t="s">
        <v>184</v>
      </c>
      <c r="N18" s="58" t="s">
        <v>161</v>
      </c>
      <c r="O18" s="59" t="s">
        <v>160</v>
      </c>
      <c r="P18" s="58"/>
      <c r="Q18" s="59">
        <v>93401</v>
      </c>
      <c r="R18" s="59" t="s">
        <v>6625</v>
      </c>
      <c r="S18" s="60">
        <v>37970</v>
      </c>
      <c r="T18" s="58">
        <v>400</v>
      </c>
      <c r="U18" s="61"/>
      <c r="V18" s="62"/>
      <c r="W18" s="61"/>
      <c r="X18" s="61"/>
      <c r="Y18" s="61"/>
      <c r="Z18" s="63"/>
      <c r="AA18" s="52"/>
      <c r="AB18" s="52"/>
      <c r="AC18" s="52"/>
      <c r="AD18" s="52"/>
      <c r="AE18" s="52"/>
      <c r="AF18" s="52"/>
    </row>
    <row r="19" spans="1:32" s="34" customFormat="1" ht="44.25" hidden="1" customHeight="1" x14ac:dyDescent="0.2">
      <c r="A19" s="56" t="s">
        <v>6626</v>
      </c>
      <c r="B19" s="53">
        <v>704164009</v>
      </c>
      <c r="C19" s="53" t="s">
        <v>49</v>
      </c>
      <c r="D19" s="57" t="s">
        <v>162</v>
      </c>
      <c r="E19" s="53" t="s">
        <v>8456</v>
      </c>
      <c r="F19" s="57" t="s">
        <v>162</v>
      </c>
      <c r="G19" s="57" t="s">
        <v>8457</v>
      </c>
      <c r="H19" s="53" t="s">
        <v>8494</v>
      </c>
      <c r="I19" s="53" t="s">
        <v>8458</v>
      </c>
      <c r="J19" s="53" t="s">
        <v>8459</v>
      </c>
      <c r="K19" s="53" t="s">
        <v>8594</v>
      </c>
      <c r="L19" s="54" t="s">
        <v>770</v>
      </c>
      <c r="M19" s="58" t="s">
        <v>164</v>
      </c>
      <c r="N19" s="58" t="s">
        <v>163</v>
      </c>
      <c r="O19" s="59"/>
      <c r="P19" s="58"/>
      <c r="Q19" s="59" t="s">
        <v>71</v>
      </c>
      <c r="R19" s="59" t="s">
        <v>8361</v>
      </c>
      <c r="S19" s="60">
        <v>37970</v>
      </c>
      <c r="T19" s="58">
        <v>225</v>
      </c>
      <c r="U19" s="61"/>
      <c r="V19" s="62"/>
      <c r="W19" s="61"/>
      <c r="X19" s="61"/>
      <c r="Y19" s="61"/>
      <c r="Z19" s="63"/>
      <c r="AA19" s="52"/>
      <c r="AB19" s="52"/>
      <c r="AC19" s="52"/>
      <c r="AD19" s="52"/>
      <c r="AE19" s="52"/>
      <c r="AF19" s="52"/>
    </row>
    <row r="20" spans="1:32" s="34" customFormat="1" ht="44.25" hidden="1" customHeight="1" x14ac:dyDescent="0.2">
      <c r="A20" s="56" t="s">
        <v>6627</v>
      </c>
      <c r="B20" s="53">
        <v>718395003</v>
      </c>
      <c r="C20" s="53" t="s">
        <v>72</v>
      </c>
      <c r="D20" s="57" t="s">
        <v>165</v>
      </c>
      <c r="E20" s="53" t="s">
        <v>166</v>
      </c>
      <c r="F20" s="57" t="s">
        <v>167</v>
      </c>
      <c r="G20" s="57" t="s">
        <v>5341</v>
      </c>
      <c r="H20" s="53" t="s">
        <v>168</v>
      </c>
      <c r="I20" s="53" t="s">
        <v>5342</v>
      </c>
      <c r="J20" s="53" t="s">
        <v>5343</v>
      </c>
      <c r="K20" s="53" t="s">
        <v>5344</v>
      </c>
      <c r="L20" s="54" t="s">
        <v>524</v>
      </c>
      <c r="M20" s="58" t="s">
        <v>169</v>
      </c>
      <c r="N20" s="58" t="s">
        <v>5345</v>
      </c>
      <c r="O20" s="59" t="s">
        <v>5346</v>
      </c>
      <c r="P20" s="58"/>
      <c r="Q20" s="59">
        <v>93401</v>
      </c>
      <c r="R20" s="59" t="s">
        <v>5456</v>
      </c>
      <c r="S20" s="60">
        <v>37970</v>
      </c>
      <c r="T20" s="58">
        <v>7070</v>
      </c>
      <c r="U20" s="61"/>
      <c r="V20" s="62"/>
      <c r="W20" s="61"/>
      <c r="X20" s="61"/>
      <c r="Y20" s="61"/>
      <c r="Z20" s="63"/>
      <c r="AA20" s="52"/>
      <c r="AB20" s="52"/>
      <c r="AC20" s="52"/>
      <c r="AD20" s="52"/>
      <c r="AE20" s="52"/>
      <c r="AF20" s="52"/>
    </row>
    <row r="21" spans="1:32" s="34" customFormat="1" ht="44.25" hidden="1" customHeight="1" x14ac:dyDescent="0.2">
      <c r="A21" s="56" t="s">
        <v>6628</v>
      </c>
      <c r="B21" s="53">
        <v>737319008</v>
      </c>
      <c r="C21" s="53" t="s">
        <v>72</v>
      </c>
      <c r="D21" s="57" t="s">
        <v>170</v>
      </c>
      <c r="E21" s="53" t="s">
        <v>171</v>
      </c>
      <c r="F21" s="57" t="s">
        <v>172</v>
      </c>
      <c r="G21" s="57" t="s">
        <v>173</v>
      </c>
      <c r="H21" s="53" t="s">
        <v>174</v>
      </c>
      <c r="I21" s="53" t="s">
        <v>175</v>
      </c>
      <c r="J21" s="53" t="s">
        <v>176</v>
      </c>
      <c r="K21" s="53" t="s">
        <v>180</v>
      </c>
      <c r="L21" s="54" t="s">
        <v>48</v>
      </c>
      <c r="M21" s="58" t="s">
        <v>179</v>
      </c>
      <c r="N21" s="58" t="s">
        <v>178</v>
      </c>
      <c r="O21" s="59" t="s">
        <v>177</v>
      </c>
      <c r="P21" s="58"/>
      <c r="Q21" s="59" t="s">
        <v>83</v>
      </c>
      <c r="R21" s="59" t="s">
        <v>181</v>
      </c>
      <c r="S21" s="60">
        <v>38950</v>
      </c>
      <c r="T21" s="58">
        <v>7333</v>
      </c>
      <c r="U21" s="61"/>
      <c r="V21" s="62"/>
      <c r="W21" s="61"/>
      <c r="X21" s="61"/>
      <c r="Y21" s="61"/>
      <c r="Z21" s="63"/>
      <c r="AA21" s="52"/>
      <c r="AB21" s="52"/>
      <c r="AC21" s="52"/>
      <c r="AD21" s="52"/>
      <c r="AE21" s="52"/>
      <c r="AF21" s="52"/>
    </row>
    <row r="22" spans="1:32" s="34" customFormat="1" ht="44.25" hidden="1" customHeight="1" x14ac:dyDescent="0.2">
      <c r="A22" s="56" t="s">
        <v>6629</v>
      </c>
      <c r="B22" s="53">
        <v>818329008</v>
      </c>
      <c r="C22" s="53" t="s">
        <v>72</v>
      </c>
      <c r="D22" s="57" t="s">
        <v>182</v>
      </c>
      <c r="E22" s="53" t="s">
        <v>8495</v>
      </c>
      <c r="F22" s="57" t="s">
        <v>183</v>
      </c>
      <c r="G22" s="57" t="s">
        <v>8496</v>
      </c>
      <c r="H22" s="53" t="s">
        <v>8497</v>
      </c>
      <c r="I22" s="53" t="s">
        <v>8498</v>
      </c>
      <c r="J22" s="53" t="s">
        <v>8499</v>
      </c>
      <c r="K22" s="53" t="s">
        <v>5726</v>
      </c>
      <c r="L22" s="54" t="s">
        <v>535</v>
      </c>
      <c r="M22" s="58" t="s">
        <v>184</v>
      </c>
      <c r="N22" s="58" t="s">
        <v>185</v>
      </c>
      <c r="O22" s="59" t="s">
        <v>186</v>
      </c>
      <c r="P22" s="58"/>
      <c r="Q22" s="59">
        <v>93401</v>
      </c>
      <c r="R22" s="59" t="s">
        <v>8595</v>
      </c>
      <c r="S22" s="60">
        <v>37970</v>
      </c>
      <c r="T22" s="58">
        <v>250</v>
      </c>
      <c r="U22" s="61"/>
      <c r="V22" s="62"/>
      <c r="W22" s="61"/>
      <c r="X22" s="61"/>
      <c r="Y22" s="61"/>
      <c r="Z22" s="63"/>
      <c r="AA22" s="52"/>
      <c r="AB22" s="52"/>
      <c r="AC22" s="52"/>
      <c r="AD22" s="52"/>
      <c r="AE22" s="52"/>
      <c r="AF22" s="52"/>
    </row>
    <row r="23" spans="1:32" s="34" customFormat="1" ht="44.25" hidden="1" customHeight="1" x14ac:dyDescent="0.2">
      <c r="A23" s="56" t="s">
        <v>6630</v>
      </c>
      <c r="B23" s="53">
        <v>702265002</v>
      </c>
      <c r="C23" s="53" t="s">
        <v>72</v>
      </c>
      <c r="D23" s="57" t="s">
        <v>187</v>
      </c>
      <c r="E23" s="53" t="s">
        <v>188</v>
      </c>
      <c r="F23" s="57" t="s">
        <v>189</v>
      </c>
      <c r="G23" s="57" t="s">
        <v>190</v>
      </c>
      <c r="H23" s="53" t="s">
        <v>90</v>
      </c>
      <c r="I23" s="53" t="s">
        <v>191</v>
      </c>
      <c r="J23" s="53" t="s">
        <v>192</v>
      </c>
      <c r="K23" s="53" t="s">
        <v>193</v>
      </c>
      <c r="L23" s="54" t="s">
        <v>524</v>
      </c>
      <c r="M23" s="58" t="s">
        <v>196</v>
      </c>
      <c r="N23" s="58" t="s">
        <v>196</v>
      </c>
      <c r="O23" s="59" t="s">
        <v>194</v>
      </c>
      <c r="P23" s="58"/>
      <c r="Q23" s="59">
        <v>93401</v>
      </c>
      <c r="R23" s="59" t="s">
        <v>197</v>
      </c>
      <c r="S23" s="60">
        <v>37970</v>
      </c>
      <c r="T23" s="58">
        <v>450</v>
      </c>
      <c r="U23" s="61"/>
      <c r="V23" s="62"/>
      <c r="W23" s="61"/>
      <c r="X23" s="61"/>
      <c r="Y23" s="61"/>
      <c r="Z23" s="63"/>
      <c r="AA23" s="52"/>
      <c r="AB23" s="52"/>
      <c r="AC23" s="52"/>
      <c r="AD23" s="52"/>
      <c r="AE23" s="52"/>
      <c r="AF23" s="52"/>
    </row>
    <row r="24" spans="1:32" s="34" customFormat="1" ht="44.25" hidden="1" customHeight="1" x14ac:dyDescent="0.2">
      <c r="A24" s="56" t="s">
        <v>198</v>
      </c>
      <c r="B24" s="53">
        <v>712382007</v>
      </c>
      <c r="C24" s="53" t="s">
        <v>49</v>
      </c>
      <c r="D24" s="57" t="s">
        <v>199</v>
      </c>
      <c r="E24" s="53" t="s">
        <v>200</v>
      </c>
      <c r="F24" s="57" t="s">
        <v>201</v>
      </c>
      <c r="G24" s="57" t="s">
        <v>202</v>
      </c>
      <c r="H24" s="53" t="s">
        <v>203</v>
      </c>
      <c r="I24" s="53" t="s">
        <v>204</v>
      </c>
      <c r="J24" s="53" t="s">
        <v>205</v>
      </c>
      <c r="K24" s="53" t="s">
        <v>206</v>
      </c>
      <c r="L24" s="54" t="s">
        <v>48</v>
      </c>
      <c r="M24" s="58" t="s">
        <v>208</v>
      </c>
      <c r="N24" s="58" t="s">
        <v>207</v>
      </c>
      <c r="O24" s="59"/>
      <c r="P24" s="58"/>
      <c r="Q24" s="59" t="s">
        <v>45</v>
      </c>
      <c r="R24" s="59" t="s">
        <v>209</v>
      </c>
      <c r="S24" s="60">
        <v>37970</v>
      </c>
      <c r="T24" s="58">
        <v>870</v>
      </c>
      <c r="U24" s="61"/>
      <c r="V24" s="62"/>
      <c r="W24" s="61"/>
      <c r="X24" s="61"/>
      <c r="Y24" s="61"/>
      <c r="Z24" s="63"/>
      <c r="AA24" s="52"/>
      <c r="AB24" s="52"/>
      <c r="AC24" s="52"/>
      <c r="AD24" s="52"/>
      <c r="AE24" s="52"/>
      <c r="AF24" s="52"/>
    </row>
    <row r="25" spans="1:32" s="34" customFormat="1" ht="44.25" hidden="1" customHeight="1" x14ac:dyDescent="0.2">
      <c r="A25" s="56" t="s">
        <v>6631</v>
      </c>
      <c r="B25" s="53">
        <v>716592006</v>
      </c>
      <c r="C25" s="53" t="s">
        <v>49</v>
      </c>
      <c r="D25" s="57" t="s">
        <v>210</v>
      </c>
      <c r="E25" s="53" t="s">
        <v>211</v>
      </c>
      <c r="F25" s="57" t="s">
        <v>212</v>
      </c>
      <c r="G25" s="57" t="s">
        <v>213</v>
      </c>
      <c r="H25" s="53" t="s">
        <v>214</v>
      </c>
      <c r="I25" s="53" t="s">
        <v>215</v>
      </c>
      <c r="J25" s="53" t="s">
        <v>216</v>
      </c>
      <c r="K25" s="53" t="s">
        <v>219</v>
      </c>
      <c r="L25" s="54" t="s">
        <v>306</v>
      </c>
      <c r="M25" s="58" t="s">
        <v>148</v>
      </c>
      <c r="N25" s="58" t="s">
        <v>217</v>
      </c>
      <c r="O25" s="59" t="s">
        <v>218</v>
      </c>
      <c r="P25" s="58"/>
      <c r="Q25" s="59" t="s">
        <v>45</v>
      </c>
      <c r="R25" s="59" t="s">
        <v>220</v>
      </c>
      <c r="S25" s="60">
        <v>37970</v>
      </c>
      <c r="T25" s="58">
        <v>6540</v>
      </c>
      <c r="U25" s="61"/>
      <c r="V25" s="62"/>
      <c r="W25" s="61"/>
      <c r="X25" s="61"/>
      <c r="Y25" s="61"/>
      <c r="Z25" s="63"/>
      <c r="AA25" s="52"/>
      <c r="AB25" s="52"/>
      <c r="AC25" s="52"/>
      <c r="AD25" s="52"/>
      <c r="AE25" s="52"/>
      <c r="AF25" s="52"/>
    </row>
    <row r="26" spans="1:32" s="34" customFormat="1" ht="44.25" hidden="1" customHeight="1" x14ac:dyDescent="0.2">
      <c r="A26" s="56" t="s">
        <v>6632</v>
      </c>
      <c r="B26" s="53">
        <v>702002001</v>
      </c>
      <c r="C26" s="53" t="s">
        <v>221</v>
      </c>
      <c r="D26" s="57" t="s">
        <v>222</v>
      </c>
      <c r="E26" s="53" t="s">
        <v>26</v>
      </c>
      <c r="F26" s="57" t="s">
        <v>223</v>
      </c>
      <c r="G26" s="57" t="s">
        <v>28</v>
      </c>
      <c r="H26" s="53" t="s">
        <v>28</v>
      </c>
      <c r="I26" s="53" t="s">
        <v>28</v>
      </c>
      <c r="J26" s="53" t="s">
        <v>224</v>
      </c>
      <c r="K26" s="53" t="s">
        <v>225</v>
      </c>
      <c r="L26" s="54" t="s">
        <v>47</v>
      </c>
      <c r="M26" s="58" t="s">
        <v>226</v>
      </c>
      <c r="N26" s="58" t="s">
        <v>5510</v>
      </c>
      <c r="O26" s="59" t="s">
        <v>5509</v>
      </c>
      <c r="P26" s="58"/>
      <c r="Q26" s="59" t="s">
        <v>227</v>
      </c>
      <c r="R26" s="59" t="s">
        <v>6633</v>
      </c>
      <c r="S26" s="60">
        <v>37956</v>
      </c>
      <c r="T26" s="58">
        <v>1200</v>
      </c>
      <c r="U26" s="61"/>
      <c r="V26" s="62"/>
      <c r="W26" s="61"/>
      <c r="X26" s="61"/>
      <c r="Y26" s="61"/>
      <c r="Z26" s="63"/>
      <c r="AA26" s="52"/>
      <c r="AB26" s="52"/>
      <c r="AC26" s="52"/>
      <c r="AD26" s="52"/>
      <c r="AE26" s="52"/>
      <c r="AF26" s="52"/>
    </row>
    <row r="27" spans="1:32" s="34" customFormat="1" ht="44.25" hidden="1" customHeight="1" x14ac:dyDescent="0.2">
      <c r="A27" s="56" t="s">
        <v>6634</v>
      </c>
      <c r="B27" s="53">
        <v>531710509</v>
      </c>
      <c r="C27" s="53" t="s">
        <v>72</v>
      </c>
      <c r="D27" s="57" t="s">
        <v>228</v>
      </c>
      <c r="E27" s="53" t="s">
        <v>229</v>
      </c>
      <c r="F27" s="57" t="s">
        <v>230</v>
      </c>
      <c r="G27" s="57" t="s">
        <v>231</v>
      </c>
      <c r="H27" s="53" t="s">
        <v>232</v>
      </c>
      <c r="I27" s="53" t="s">
        <v>233</v>
      </c>
      <c r="J27" s="53" t="s">
        <v>234</v>
      </c>
      <c r="K27" s="53" t="s">
        <v>235</v>
      </c>
      <c r="L27" s="54" t="s">
        <v>306</v>
      </c>
      <c r="M27" s="58" t="s">
        <v>237</v>
      </c>
      <c r="N27" s="58" t="s">
        <v>236</v>
      </c>
      <c r="O27" s="59"/>
      <c r="P27" s="58"/>
      <c r="Q27" s="59">
        <v>93401</v>
      </c>
      <c r="R27" s="59" t="s">
        <v>238</v>
      </c>
      <c r="S27" s="60">
        <v>37960</v>
      </c>
      <c r="T27" s="58">
        <v>3844</v>
      </c>
      <c r="U27" s="61"/>
      <c r="V27" s="62"/>
      <c r="W27" s="61"/>
      <c r="X27" s="61"/>
      <c r="Y27" s="61"/>
      <c r="Z27" s="63"/>
      <c r="AA27" s="52"/>
      <c r="AB27" s="52"/>
      <c r="AC27" s="52"/>
      <c r="AD27" s="52"/>
      <c r="AE27" s="52"/>
      <c r="AF27" s="52"/>
    </row>
    <row r="28" spans="1:32" s="34" customFormat="1" ht="44.25" hidden="1" customHeight="1" x14ac:dyDescent="0.2">
      <c r="A28" s="56" t="s">
        <v>239</v>
      </c>
      <c r="B28" s="53">
        <v>718362008</v>
      </c>
      <c r="C28" s="53" t="s">
        <v>72</v>
      </c>
      <c r="D28" s="57" t="s">
        <v>240</v>
      </c>
      <c r="E28" s="53" t="s">
        <v>6635</v>
      </c>
      <c r="F28" s="57" t="s">
        <v>241</v>
      </c>
      <c r="G28" s="57" t="s">
        <v>242</v>
      </c>
      <c r="H28" s="53" t="s">
        <v>243</v>
      </c>
      <c r="I28" s="53" t="s">
        <v>6636</v>
      </c>
      <c r="J28" s="53" t="s">
        <v>6248</v>
      </c>
      <c r="K28" s="53" t="s">
        <v>5585</v>
      </c>
      <c r="L28" s="54" t="s">
        <v>535</v>
      </c>
      <c r="M28" s="58" t="s">
        <v>184</v>
      </c>
      <c r="N28" s="58" t="s">
        <v>5583</v>
      </c>
      <c r="O28" s="59" t="s">
        <v>5584</v>
      </c>
      <c r="P28" s="58"/>
      <c r="Q28" s="59" t="s">
        <v>83</v>
      </c>
      <c r="R28" s="59" t="s">
        <v>6637</v>
      </c>
      <c r="S28" s="60">
        <v>37970</v>
      </c>
      <c r="T28" s="58">
        <v>6760</v>
      </c>
      <c r="U28" s="61"/>
      <c r="V28" s="62"/>
      <c r="W28" s="61"/>
      <c r="X28" s="61"/>
      <c r="Y28" s="61"/>
      <c r="Z28" s="63"/>
      <c r="AA28" s="52"/>
      <c r="AB28" s="52"/>
      <c r="AC28" s="52"/>
      <c r="AD28" s="52"/>
      <c r="AE28" s="52"/>
      <c r="AF28" s="52"/>
    </row>
    <row r="29" spans="1:32" s="34" customFormat="1" ht="44.25" hidden="1" customHeight="1" x14ac:dyDescent="0.2">
      <c r="A29" s="56" t="s">
        <v>244</v>
      </c>
      <c r="B29" s="53">
        <v>745046002</v>
      </c>
      <c r="C29" s="53" t="s">
        <v>24</v>
      </c>
      <c r="D29" s="57" t="s">
        <v>245</v>
      </c>
      <c r="E29" s="53" t="s">
        <v>26</v>
      </c>
      <c r="F29" s="57" t="s">
        <v>246</v>
      </c>
      <c r="G29" s="57" t="s">
        <v>28</v>
      </c>
      <c r="H29" s="53"/>
      <c r="I29" s="53"/>
      <c r="J29" s="53" t="s">
        <v>6449</v>
      </c>
      <c r="K29" s="53" t="s">
        <v>31</v>
      </c>
      <c r="L29" s="54" t="s">
        <v>47</v>
      </c>
      <c r="M29" s="58" t="s">
        <v>620</v>
      </c>
      <c r="N29" s="58" t="s">
        <v>247</v>
      </c>
      <c r="O29" s="59" t="s">
        <v>248</v>
      </c>
      <c r="P29" s="58"/>
      <c r="Q29" s="59">
        <v>93401</v>
      </c>
      <c r="R29" s="59" t="s">
        <v>5880</v>
      </c>
      <c r="S29" s="60">
        <v>37970</v>
      </c>
      <c r="T29" s="58">
        <v>7015</v>
      </c>
      <c r="U29" s="61"/>
      <c r="V29" s="62"/>
      <c r="W29" s="61"/>
      <c r="X29" s="61"/>
      <c r="Y29" s="61"/>
      <c r="Z29" s="63"/>
      <c r="AA29" s="52"/>
      <c r="AB29" s="52"/>
      <c r="AC29" s="52"/>
      <c r="AD29" s="52"/>
      <c r="AE29" s="52"/>
      <c r="AF29" s="52"/>
    </row>
    <row r="30" spans="1:32" s="34" customFormat="1" ht="44.25" hidden="1" customHeight="1" x14ac:dyDescent="0.2">
      <c r="A30" s="56" t="s">
        <v>6638</v>
      </c>
      <c r="B30" s="53">
        <v>700156427</v>
      </c>
      <c r="C30" s="53" t="s">
        <v>221</v>
      </c>
      <c r="D30" s="57" t="s">
        <v>222</v>
      </c>
      <c r="E30" s="53" t="s">
        <v>26</v>
      </c>
      <c r="F30" s="57" t="s">
        <v>223</v>
      </c>
      <c r="G30" s="57" t="s">
        <v>28</v>
      </c>
      <c r="H30" s="53"/>
      <c r="I30" s="53"/>
      <c r="J30" s="53" t="s">
        <v>249</v>
      </c>
      <c r="K30" s="53" t="s">
        <v>251</v>
      </c>
      <c r="L30" s="54" t="s">
        <v>47</v>
      </c>
      <c r="M30" s="58" t="s">
        <v>1631</v>
      </c>
      <c r="N30" s="58" t="s">
        <v>252</v>
      </c>
      <c r="O30" s="59" t="s">
        <v>250</v>
      </c>
      <c r="P30" s="58"/>
      <c r="Q30" s="59" t="s">
        <v>254</v>
      </c>
      <c r="R30" s="59" t="s">
        <v>255</v>
      </c>
      <c r="S30" s="60">
        <v>37970</v>
      </c>
      <c r="T30" s="58">
        <v>900</v>
      </c>
      <c r="U30" s="61"/>
      <c r="V30" s="62"/>
      <c r="W30" s="61"/>
      <c r="X30" s="61"/>
      <c r="Y30" s="61"/>
      <c r="Z30" s="63"/>
      <c r="AA30" s="52"/>
      <c r="AB30" s="52"/>
      <c r="AC30" s="52"/>
      <c r="AD30" s="52"/>
      <c r="AE30" s="52"/>
      <c r="AF30" s="52"/>
    </row>
    <row r="31" spans="1:32" s="34" customFormat="1" ht="44.25" hidden="1" customHeight="1" x14ac:dyDescent="0.2">
      <c r="A31" s="56" t="s">
        <v>6639</v>
      </c>
      <c r="B31" s="53">
        <v>703481000</v>
      </c>
      <c r="C31" s="53" t="s">
        <v>221</v>
      </c>
      <c r="D31" s="57" t="s">
        <v>256</v>
      </c>
      <c r="E31" s="53" t="s">
        <v>26</v>
      </c>
      <c r="F31" s="57" t="s">
        <v>223</v>
      </c>
      <c r="G31" s="57" t="s">
        <v>28</v>
      </c>
      <c r="H31" s="53"/>
      <c r="I31" s="53"/>
      <c r="J31" s="53" t="s">
        <v>257</v>
      </c>
      <c r="K31" s="53" t="s">
        <v>259</v>
      </c>
      <c r="L31" s="54" t="s">
        <v>5268</v>
      </c>
      <c r="M31" s="58" t="s">
        <v>261</v>
      </c>
      <c r="N31" s="58" t="s">
        <v>260</v>
      </c>
      <c r="O31" s="59" t="s">
        <v>258</v>
      </c>
      <c r="P31" s="58"/>
      <c r="Q31" s="59">
        <v>93910</v>
      </c>
      <c r="R31" s="59" t="s">
        <v>262</v>
      </c>
      <c r="S31" s="60">
        <v>37970</v>
      </c>
      <c r="T31" s="58">
        <v>950</v>
      </c>
      <c r="U31" s="61"/>
      <c r="V31" s="62"/>
      <c r="W31" s="61"/>
      <c r="X31" s="61"/>
      <c r="Y31" s="61"/>
      <c r="Z31" s="63"/>
      <c r="AA31" s="52"/>
      <c r="AB31" s="52"/>
      <c r="AC31" s="52"/>
      <c r="AD31" s="52"/>
      <c r="AE31" s="52"/>
      <c r="AF31" s="52"/>
    </row>
    <row r="32" spans="1:32" s="34" customFormat="1" ht="44.25" hidden="1" customHeight="1" x14ac:dyDescent="0.2">
      <c r="A32" s="56" t="s">
        <v>263</v>
      </c>
      <c r="B32" s="53">
        <v>825359001</v>
      </c>
      <c r="C32" s="53" t="s">
        <v>221</v>
      </c>
      <c r="D32" s="57" t="s">
        <v>222</v>
      </c>
      <c r="E32" s="53" t="s">
        <v>26</v>
      </c>
      <c r="F32" s="57" t="s">
        <v>223</v>
      </c>
      <c r="G32" s="57" t="s">
        <v>28</v>
      </c>
      <c r="H32" s="53"/>
      <c r="I32" s="53"/>
      <c r="J32" s="53" t="s">
        <v>264</v>
      </c>
      <c r="K32" s="53" t="s">
        <v>266</v>
      </c>
      <c r="L32" s="54" t="s">
        <v>47</v>
      </c>
      <c r="M32" s="58" t="s">
        <v>267</v>
      </c>
      <c r="N32" s="58" t="s">
        <v>265</v>
      </c>
      <c r="O32" s="59"/>
      <c r="P32" s="58"/>
      <c r="Q32" s="59" t="s">
        <v>227</v>
      </c>
      <c r="R32" s="59" t="s">
        <v>268</v>
      </c>
      <c r="S32" s="60">
        <v>37970</v>
      </c>
      <c r="T32" s="58">
        <v>1700</v>
      </c>
      <c r="U32" s="61"/>
      <c r="V32" s="62"/>
      <c r="W32" s="61"/>
      <c r="X32" s="61"/>
      <c r="Y32" s="61"/>
      <c r="Z32" s="63"/>
      <c r="AA32" s="52"/>
      <c r="AB32" s="52"/>
      <c r="AC32" s="52"/>
      <c r="AD32" s="52"/>
      <c r="AE32" s="52"/>
      <c r="AF32" s="52"/>
    </row>
    <row r="33" spans="1:32" s="34" customFormat="1" ht="44.25" hidden="1" customHeight="1" x14ac:dyDescent="0.2">
      <c r="A33" s="56" t="s">
        <v>6640</v>
      </c>
      <c r="B33" s="53">
        <v>700006700</v>
      </c>
      <c r="C33" s="53" t="s">
        <v>269</v>
      </c>
      <c r="D33" s="57" t="s">
        <v>270</v>
      </c>
      <c r="E33" s="53" t="s">
        <v>6641</v>
      </c>
      <c r="F33" s="57" t="s">
        <v>223</v>
      </c>
      <c r="G33" s="57" t="s">
        <v>28</v>
      </c>
      <c r="H33" s="53"/>
      <c r="I33" s="53"/>
      <c r="J33" s="53" t="s">
        <v>6316</v>
      </c>
      <c r="K33" s="53" t="s">
        <v>273</v>
      </c>
      <c r="L33" s="54" t="s">
        <v>47</v>
      </c>
      <c r="M33" s="58" t="s">
        <v>5511</v>
      </c>
      <c r="N33" s="58" t="s">
        <v>272</v>
      </c>
      <c r="O33" s="59" t="s">
        <v>271</v>
      </c>
      <c r="P33" s="58" t="s">
        <v>5512</v>
      </c>
      <c r="Q33" s="59" t="s">
        <v>274</v>
      </c>
      <c r="R33" s="59" t="s">
        <v>6642</v>
      </c>
      <c r="S33" s="60">
        <v>37970</v>
      </c>
      <c r="T33" s="58">
        <v>1050</v>
      </c>
      <c r="U33" s="61"/>
      <c r="V33" s="62"/>
      <c r="W33" s="61"/>
      <c r="X33" s="61"/>
      <c r="Y33" s="61"/>
      <c r="Z33" s="63"/>
      <c r="AA33" s="52"/>
      <c r="AB33" s="52"/>
      <c r="AC33" s="52"/>
      <c r="AD33" s="52"/>
      <c r="AE33" s="52"/>
      <c r="AF33" s="52"/>
    </row>
    <row r="34" spans="1:32" s="34" customFormat="1" ht="44.25" hidden="1" customHeight="1" x14ac:dyDescent="0.2">
      <c r="A34" s="56" t="s">
        <v>6643</v>
      </c>
      <c r="B34" s="53">
        <v>706363009</v>
      </c>
      <c r="C34" s="53" t="s">
        <v>221</v>
      </c>
      <c r="D34" s="57" t="s">
        <v>275</v>
      </c>
      <c r="E34" s="53" t="s">
        <v>26</v>
      </c>
      <c r="F34" s="57" t="s">
        <v>223</v>
      </c>
      <c r="G34" s="57" t="s">
        <v>28</v>
      </c>
      <c r="H34" s="53"/>
      <c r="I34" s="53"/>
      <c r="J34" s="53" t="s">
        <v>276</v>
      </c>
      <c r="K34" s="53" t="s">
        <v>278</v>
      </c>
      <c r="L34" s="54" t="s">
        <v>5269</v>
      </c>
      <c r="M34" s="58" t="s">
        <v>280</v>
      </c>
      <c r="N34" s="58" t="s">
        <v>279</v>
      </c>
      <c r="O34" s="59" t="s">
        <v>277</v>
      </c>
      <c r="P34" s="58"/>
      <c r="Q34" s="59" t="s">
        <v>227</v>
      </c>
      <c r="R34" s="59" t="s">
        <v>281</v>
      </c>
      <c r="S34" s="60">
        <v>37970</v>
      </c>
      <c r="T34" s="58">
        <v>6861</v>
      </c>
      <c r="U34" s="61"/>
      <c r="V34" s="62"/>
      <c r="W34" s="61"/>
      <c r="X34" s="61"/>
      <c r="Y34" s="61"/>
      <c r="Z34" s="63"/>
      <c r="AA34" s="52"/>
      <c r="AB34" s="52"/>
      <c r="AC34" s="52"/>
      <c r="AD34" s="52"/>
      <c r="AE34" s="52"/>
      <c r="AF34" s="52"/>
    </row>
    <row r="35" spans="1:32" s="34" customFormat="1" ht="44.25" hidden="1" customHeight="1" x14ac:dyDescent="0.2">
      <c r="A35" s="56" t="s">
        <v>6644</v>
      </c>
      <c r="B35" s="53">
        <v>813748002</v>
      </c>
      <c r="C35" s="53" t="s">
        <v>221</v>
      </c>
      <c r="D35" s="57" t="s">
        <v>282</v>
      </c>
      <c r="E35" s="53" t="s">
        <v>26</v>
      </c>
      <c r="F35" s="57" t="s">
        <v>223</v>
      </c>
      <c r="G35" s="57" t="s">
        <v>28</v>
      </c>
      <c r="H35" s="53"/>
      <c r="I35" s="53"/>
      <c r="J35" s="53" t="s">
        <v>283</v>
      </c>
      <c r="K35" s="53" t="s">
        <v>284</v>
      </c>
      <c r="L35" s="54" t="s">
        <v>47</v>
      </c>
      <c r="M35" s="58" t="s">
        <v>267</v>
      </c>
      <c r="N35" s="58" t="s">
        <v>285</v>
      </c>
      <c r="O35" s="59" t="s">
        <v>288</v>
      </c>
      <c r="P35" s="58"/>
      <c r="Q35" s="59">
        <v>93910</v>
      </c>
      <c r="R35" s="59" t="s">
        <v>286</v>
      </c>
      <c r="S35" s="60">
        <v>37970</v>
      </c>
      <c r="T35" s="58">
        <v>1100</v>
      </c>
      <c r="U35" s="61"/>
      <c r="V35" s="62"/>
      <c r="W35" s="61"/>
      <c r="X35" s="61"/>
      <c r="Y35" s="61"/>
      <c r="Z35" s="63"/>
      <c r="AA35" s="52"/>
      <c r="AB35" s="52"/>
      <c r="AC35" s="52"/>
      <c r="AD35" s="52"/>
      <c r="AE35" s="52"/>
      <c r="AF35" s="52"/>
    </row>
    <row r="36" spans="1:32" s="34" customFormat="1" ht="44.25" hidden="1" customHeight="1" x14ac:dyDescent="0.2">
      <c r="A36" s="56" t="s">
        <v>6645</v>
      </c>
      <c r="B36" s="53">
        <v>700156303</v>
      </c>
      <c r="C36" s="53" t="s">
        <v>269</v>
      </c>
      <c r="D36" s="57" t="s">
        <v>287</v>
      </c>
      <c r="E36" s="53" t="s">
        <v>26</v>
      </c>
      <c r="F36" s="57" t="s">
        <v>223</v>
      </c>
      <c r="G36" s="57" t="s">
        <v>28</v>
      </c>
      <c r="H36" s="53"/>
      <c r="I36" s="53"/>
      <c r="J36" s="53" t="s">
        <v>4821</v>
      </c>
      <c r="K36" s="53" t="s">
        <v>4822</v>
      </c>
      <c r="L36" s="54" t="s">
        <v>47</v>
      </c>
      <c r="M36" s="58" t="s">
        <v>253</v>
      </c>
      <c r="N36" s="58" t="s">
        <v>4823</v>
      </c>
      <c r="O36" s="59" t="s">
        <v>289</v>
      </c>
      <c r="P36" s="58"/>
      <c r="Q36" s="59">
        <v>93910</v>
      </c>
      <c r="R36" s="59" t="s">
        <v>290</v>
      </c>
      <c r="S36" s="60">
        <v>37970</v>
      </c>
      <c r="T36" s="58">
        <v>1300</v>
      </c>
      <c r="U36" s="61"/>
      <c r="V36" s="62"/>
      <c r="W36" s="61"/>
      <c r="X36" s="61"/>
      <c r="Y36" s="61"/>
      <c r="Z36" s="63"/>
      <c r="AA36" s="52"/>
      <c r="AB36" s="52"/>
      <c r="AC36" s="52"/>
      <c r="AD36" s="52"/>
      <c r="AE36" s="52"/>
      <c r="AF36" s="52"/>
    </row>
    <row r="37" spans="1:32" s="34" customFormat="1" ht="44.25" hidden="1" customHeight="1" x14ac:dyDescent="0.2">
      <c r="A37" s="56" t="s">
        <v>6646</v>
      </c>
      <c r="B37" s="53">
        <v>706724001</v>
      </c>
      <c r="C37" s="53" t="s">
        <v>221</v>
      </c>
      <c r="D37" s="57" t="s">
        <v>291</v>
      </c>
      <c r="E37" s="53" t="s">
        <v>26</v>
      </c>
      <c r="F37" s="57" t="s">
        <v>223</v>
      </c>
      <c r="G37" s="57" t="s">
        <v>28</v>
      </c>
      <c r="H37" s="53"/>
      <c r="I37" s="53"/>
      <c r="J37" s="53" t="s">
        <v>292</v>
      </c>
      <c r="K37" s="53" t="s">
        <v>6647</v>
      </c>
      <c r="L37" s="54" t="s">
        <v>5270</v>
      </c>
      <c r="M37" s="58" t="s">
        <v>293</v>
      </c>
      <c r="N37" s="58" t="s">
        <v>6648</v>
      </c>
      <c r="O37" s="59" t="s">
        <v>6649</v>
      </c>
      <c r="P37" s="58"/>
      <c r="Q37" s="59">
        <v>93910</v>
      </c>
      <c r="R37" s="59" t="s">
        <v>6650</v>
      </c>
      <c r="S37" s="60">
        <v>37970</v>
      </c>
      <c r="T37" s="58">
        <v>1150</v>
      </c>
      <c r="U37" s="61"/>
      <c r="V37" s="62"/>
      <c r="W37" s="61"/>
      <c r="X37" s="61"/>
      <c r="Y37" s="61"/>
      <c r="Z37" s="63"/>
      <c r="AA37" s="52"/>
      <c r="AB37" s="52"/>
      <c r="AC37" s="52"/>
      <c r="AD37" s="52"/>
      <c r="AE37" s="52"/>
      <c r="AF37" s="52"/>
    </row>
    <row r="38" spans="1:32" s="34" customFormat="1" ht="44.25" hidden="1" customHeight="1" x14ac:dyDescent="0.2">
      <c r="A38" s="56" t="s">
        <v>6651</v>
      </c>
      <c r="B38" s="53">
        <v>829024004</v>
      </c>
      <c r="C38" s="53" t="s">
        <v>221</v>
      </c>
      <c r="D38" s="57" t="s">
        <v>275</v>
      </c>
      <c r="E38" s="53" t="s">
        <v>26</v>
      </c>
      <c r="F38" s="57" t="s">
        <v>223</v>
      </c>
      <c r="G38" s="57"/>
      <c r="H38" s="53" t="s">
        <v>28</v>
      </c>
      <c r="I38" s="53"/>
      <c r="J38" s="53" t="s">
        <v>294</v>
      </c>
      <c r="K38" s="53" t="s">
        <v>296</v>
      </c>
      <c r="L38" s="54" t="s">
        <v>47</v>
      </c>
      <c r="M38" s="58" t="s">
        <v>2825</v>
      </c>
      <c r="N38" s="58" t="s">
        <v>297</v>
      </c>
      <c r="O38" s="59" t="s">
        <v>295</v>
      </c>
      <c r="P38" s="58"/>
      <c r="Q38" s="59" t="s">
        <v>227</v>
      </c>
      <c r="R38" s="59" t="s">
        <v>298</v>
      </c>
      <c r="S38" s="60">
        <v>37970</v>
      </c>
      <c r="T38" s="58">
        <v>1350</v>
      </c>
      <c r="U38" s="61"/>
      <c r="V38" s="62"/>
      <c r="W38" s="61"/>
      <c r="X38" s="61"/>
      <c r="Y38" s="61"/>
      <c r="Z38" s="63"/>
      <c r="AA38" s="52"/>
      <c r="AB38" s="52"/>
      <c r="AC38" s="52"/>
      <c r="AD38" s="52"/>
      <c r="AE38" s="52"/>
      <c r="AF38" s="52"/>
    </row>
    <row r="39" spans="1:32" s="34" customFormat="1" ht="44.25" hidden="1" customHeight="1" x14ac:dyDescent="0.2">
      <c r="A39" s="56" t="s">
        <v>6652</v>
      </c>
      <c r="B39" s="53">
        <v>703168000</v>
      </c>
      <c r="C39" s="53" t="s">
        <v>269</v>
      </c>
      <c r="D39" s="57" t="s">
        <v>299</v>
      </c>
      <c r="E39" s="53" t="s">
        <v>300</v>
      </c>
      <c r="F39" s="57" t="s">
        <v>223</v>
      </c>
      <c r="G39" s="57" t="s">
        <v>28</v>
      </c>
      <c r="H39" s="53" t="s">
        <v>2967</v>
      </c>
      <c r="I39" s="53" t="s">
        <v>2967</v>
      </c>
      <c r="J39" s="53" t="s">
        <v>6020</v>
      </c>
      <c r="K39" s="53" t="s">
        <v>5874</v>
      </c>
      <c r="L39" s="54" t="s">
        <v>48</v>
      </c>
      <c r="M39" s="58" t="s">
        <v>301</v>
      </c>
      <c r="N39" s="58" t="s">
        <v>5875</v>
      </c>
      <c r="O39" s="59" t="s">
        <v>5876</v>
      </c>
      <c r="P39" s="58"/>
      <c r="Q39" s="59">
        <v>93910</v>
      </c>
      <c r="R39" s="59" t="s">
        <v>8500</v>
      </c>
      <c r="S39" s="60">
        <v>37970</v>
      </c>
      <c r="T39" s="58">
        <v>1000</v>
      </c>
      <c r="U39" s="61"/>
      <c r="V39" s="62"/>
      <c r="W39" s="61"/>
      <c r="X39" s="61"/>
      <c r="Y39" s="61"/>
      <c r="Z39" s="63"/>
      <c r="AA39" s="52"/>
      <c r="AB39" s="52"/>
      <c r="AC39" s="52"/>
      <c r="AD39" s="52"/>
      <c r="AE39" s="52"/>
      <c r="AF39" s="52"/>
    </row>
    <row r="40" spans="1:32" s="34" customFormat="1" ht="44.25" hidden="1" customHeight="1" x14ac:dyDescent="0.2">
      <c r="A40" s="56" t="s">
        <v>6653</v>
      </c>
      <c r="B40" s="53">
        <v>800665116</v>
      </c>
      <c r="C40" s="53" t="s">
        <v>221</v>
      </c>
      <c r="D40" s="57" t="s">
        <v>140</v>
      </c>
      <c r="E40" s="53" t="s">
        <v>26</v>
      </c>
      <c r="F40" s="57" t="s">
        <v>223</v>
      </c>
      <c r="G40" s="57" t="s">
        <v>28</v>
      </c>
      <c r="H40" s="53"/>
      <c r="I40" s="53"/>
      <c r="J40" s="53" t="s">
        <v>302</v>
      </c>
      <c r="K40" s="53" t="s">
        <v>304</v>
      </c>
      <c r="L40" s="54" t="s">
        <v>306</v>
      </c>
      <c r="M40" s="58" t="s">
        <v>307</v>
      </c>
      <c r="N40" s="58" t="s">
        <v>305</v>
      </c>
      <c r="O40" s="59" t="s">
        <v>303</v>
      </c>
      <c r="P40" s="58"/>
      <c r="Q40" s="59" t="s">
        <v>227</v>
      </c>
      <c r="R40" s="59" t="s">
        <v>308</v>
      </c>
      <c r="S40" s="60">
        <v>37970</v>
      </c>
      <c r="T40" s="58">
        <v>1325</v>
      </c>
      <c r="U40" s="61"/>
      <c r="V40" s="62"/>
      <c r="W40" s="61"/>
      <c r="X40" s="61"/>
      <c r="Y40" s="61"/>
      <c r="Z40" s="63"/>
      <c r="AA40" s="52"/>
      <c r="AB40" s="52"/>
      <c r="AC40" s="52"/>
      <c r="AD40" s="52"/>
      <c r="AE40" s="52"/>
      <c r="AF40" s="52"/>
    </row>
    <row r="41" spans="1:32" s="34" customFormat="1" ht="44.25" hidden="1" customHeight="1" x14ac:dyDescent="0.2">
      <c r="A41" s="56" t="s">
        <v>6654</v>
      </c>
      <c r="B41" s="53">
        <v>700836002</v>
      </c>
      <c r="C41" s="53" t="s">
        <v>221</v>
      </c>
      <c r="D41" s="57" t="s">
        <v>222</v>
      </c>
      <c r="E41" s="53" t="s">
        <v>26</v>
      </c>
      <c r="F41" s="57" t="s">
        <v>223</v>
      </c>
      <c r="G41" s="57" t="s">
        <v>28</v>
      </c>
      <c r="H41" s="53"/>
      <c r="I41" s="53"/>
      <c r="J41" s="53" t="s">
        <v>309</v>
      </c>
      <c r="K41" s="53" t="s">
        <v>310</v>
      </c>
      <c r="L41" s="54" t="s">
        <v>47</v>
      </c>
      <c r="M41" s="58" t="s">
        <v>2957</v>
      </c>
      <c r="N41" s="58" t="s">
        <v>311</v>
      </c>
      <c r="O41" s="59"/>
      <c r="P41" s="58"/>
      <c r="Q41" s="59" t="s">
        <v>254</v>
      </c>
      <c r="R41" s="59" t="s">
        <v>312</v>
      </c>
      <c r="S41" s="60">
        <v>37970</v>
      </c>
      <c r="T41" s="58">
        <v>1225</v>
      </c>
      <c r="U41" s="61"/>
      <c r="V41" s="62"/>
      <c r="W41" s="61"/>
      <c r="X41" s="61"/>
      <c r="Y41" s="61"/>
      <c r="Z41" s="63"/>
      <c r="AA41" s="52"/>
      <c r="AB41" s="52"/>
      <c r="AC41" s="52"/>
      <c r="AD41" s="52"/>
      <c r="AE41" s="52"/>
      <c r="AF41" s="52"/>
    </row>
    <row r="42" spans="1:32" s="34" customFormat="1" ht="44.25" hidden="1" customHeight="1" x14ac:dyDescent="0.2">
      <c r="A42" s="56" t="s">
        <v>6655</v>
      </c>
      <c r="B42" s="53">
        <v>826902000</v>
      </c>
      <c r="C42" s="53" t="s">
        <v>221</v>
      </c>
      <c r="D42" s="57" t="s">
        <v>313</v>
      </c>
      <c r="E42" s="53" t="s">
        <v>26</v>
      </c>
      <c r="F42" s="57" t="s">
        <v>223</v>
      </c>
      <c r="G42" s="57" t="s">
        <v>28</v>
      </c>
      <c r="H42" s="53"/>
      <c r="I42" s="53"/>
      <c r="J42" s="53" t="s">
        <v>314</v>
      </c>
      <c r="K42" s="53" t="s">
        <v>5879</v>
      </c>
      <c r="L42" s="54" t="s">
        <v>47</v>
      </c>
      <c r="M42" s="58" t="s">
        <v>253</v>
      </c>
      <c r="N42" s="58" t="s">
        <v>316</v>
      </c>
      <c r="O42" s="59" t="s">
        <v>315</v>
      </c>
      <c r="P42" s="58"/>
      <c r="Q42" s="59">
        <v>93910</v>
      </c>
      <c r="R42" s="59" t="s">
        <v>6656</v>
      </c>
      <c r="S42" s="60">
        <v>37970</v>
      </c>
      <c r="T42" s="58">
        <v>1250</v>
      </c>
      <c r="U42" s="61"/>
      <c r="V42" s="62"/>
      <c r="W42" s="61"/>
      <c r="X42" s="61"/>
      <c r="Y42" s="61"/>
      <c r="Z42" s="63"/>
      <c r="AA42" s="52"/>
      <c r="AB42" s="52"/>
      <c r="AC42" s="52"/>
      <c r="AD42" s="52"/>
      <c r="AE42" s="52"/>
      <c r="AF42" s="52"/>
    </row>
    <row r="43" spans="1:32" s="34" customFormat="1" ht="44.25" hidden="1" customHeight="1" x14ac:dyDescent="0.2">
      <c r="A43" s="56" t="s">
        <v>6657</v>
      </c>
      <c r="B43" s="53">
        <v>821567009</v>
      </c>
      <c r="C43" s="53" t="s">
        <v>269</v>
      </c>
      <c r="D43" s="57" t="s">
        <v>222</v>
      </c>
      <c r="E43" s="53" t="s">
        <v>6658</v>
      </c>
      <c r="F43" s="57" t="s">
        <v>223</v>
      </c>
      <c r="G43" s="57" t="s">
        <v>6659</v>
      </c>
      <c r="H43" s="53"/>
      <c r="I43" s="53"/>
      <c r="J43" s="53" t="s">
        <v>7901</v>
      </c>
      <c r="K43" s="53" t="s">
        <v>6660</v>
      </c>
      <c r="L43" s="54" t="s">
        <v>6661</v>
      </c>
      <c r="M43" s="58" t="s">
        <v>6662</v>
      </c>
      <c r="N43" s="58" t="s">
        <v>6663</v>
      </c>
      <c r="O43" s="59" t="s">
        <v>6664</v>
      </c>
      <c r="P43" s="58"/>
      <c r="Q43" s="59" t="s">
        <v>227</v>
      </c>
      <c r="R43" s="59" t="s">
        <v>6665</v>
      </c>
      <c r="S43" s="60" t="s">
        <v>6666</v>
      </c>
      <c r="T43" s="58">
        <v>1500</v>
      </c>
      <c r="U43" s="61"/>
      <c r="V43" s="62"/>
      <c r="W43" s="61"/>
      <c r="X43" s="61"/>
      <c r="Y43" s="61"/>
      <c r="Z43" s="63"/>
      <c r="AA43" s="52"/>
      <c r="AB43" s="52"/>
      <c r="AC43" s="52"/>
      <c r="AD43" s="52"/>
      <c r="AE43" s="52"/>
      <c r="AF43" s="52"/>
    </row>
    <row r="44" spans="1:32" s="34" customFormat="1" ht="44.25" hidden="1" customHeight="1" x14ac:dyDescent="0.2">
      <c r="A44" s="56" t="s">
        <v>6667</v>
      </c>
      <c r="B44" s="53">
        <v>700813002</v>
      </c>
      <c r="C44" s="53" t="s">
        <v>221</v>
      </c>
      <c r="D44" s="57" t="s">
        <v>275</v>
      </c>
      <c r="E44" s="53" t="s">
        <v>6221</v>
      </c>
      <c r="F44" s="57" t="s">
        <v>223</v>
      </c>
      <c r="G44" s="57" t="s">
        <v>28</v>
      </c>
      <c r="H44" s="53"/>
      <c r="I44" s="53"/>
      <c r="J44" s="53" t="s">
        <v>6668</v>
      </c>
      <c r="K44" s="53" t="s">
        <v>318</v>
      </c>
      <c r="L44" s="54" t="s">
        <v>47</v>
      </c>
      <c r="M44" s="58" t="s">
        <v>317</v>
      </c>
      <c r="N44" s="58" t="s">
        <v>319</v>
      </c>
      <c r="O44" s="59"/>
      <c r="P44" s="58"/>
      <c r="Q44" s="59" t="s">
        <v>227</v>
      </c>
      <c r="R44" s="59" t="s">
        <v>6669</v>
      </c>
      <c r="S44" s="60">
        <v>37970</v>
      </c>
      <c r="T44" s="58">
        <v>1450</v>
      </c>
      <c r="U44" s="61"/>
      <c r="V44" s="62"/>
      <c r="W44" s="61"/>
      <c r="X44" s="61"/>
      <c r="Y44" s="61"/>
      <c r="Z44" s="63"/>
      <c r="AA44" s="52"/>
      <c r="AB44" s="52"/>
      <c r="AC44" s="52"/>
      <c r="AD44" s="52"/>
      <c r="AE44" s="52"/>
      <c r="AF44" s="52"/>
    </row>
    <row r="45" spans="1:32" s="34" customFormat="1" ht="44.25" hidden="1" customHeight="1" x14ac:dyDescent="0.2">
      <c r="A45" s="56" t="s">
        <v>6670</v>
      </c>
      <c r="B45" s="53">
        <v>700230201</v>
      </c>
      <c r="C45" s="53" t="s">
        <v>221</v>
      </c>
      <c r="D45" s="57" t="s">
        <v>320</v>
      </c>
      <c r="E45" s="53" t="s">
        <v>6671</v>
      </c>
      <c r="F45" s="57" t="s">
        <v>223</v>
      </c>
      <c r="G45" s="57" t="s">
        <v>28</v>
      </c>
      <c r="H45" s="53"/>
      <c r="I45" s="53"/>
      <c r="J45" s="53" t="s">
        <v>321</v>
      </c>
      <c r="K45" s="53" t="s">
        <v>322</v>
      </c>
      <c r="L45" s="54" t="s">
        <v>47</v>
      </c>
      <c r="M45" s="58" t="s">
        <v>323</v>
      </c>
      <c r="N45" s="58" t="s">
        <v>6317</v>
      </c>
      <c r="O45" s="59" t="s">
        <v>6318</v>
      </c>
      <c r="P45" s="58"/>
      <c r="Q45" s="59" t="s">
        <v>324</v>
      </c>
      <c r="R45" s="59" t="s">
        <v>6672</v>
      </c>
      <c r="S45" s="60">
        <v>37970</v>
      </c>
      <c r="T45" s="58">
        <v>1550</v>
      </c>
      <c r="U45" s="61"/>
      <c r="V45" s="62"/>
      <c r="W45" s="61"/>
      <c r="X45" s="61"/>
      <c r="Y45" s="61"/>
      <c r="Z45" s="63"/>
      <c r="AA45" s="52"/>
      <c r="AB45" s="52"/>
      <c r="AC45" s="52"/>
      <c r="AD45" s="52"/>
      <c r="AE45" s="52"/>
      <c r="AF45" s="52"/>
    </row>
    <row r="46" spans="1:32" s="34" customFormat="1" ht="44.25" hidden="1" customHeight="1" x14ac:dyDescent="0.2">
      <c r="A46" s="56" t="s">
        <v>6673</v>
      </c>
      <c r="B46" s="53">
        <v>700218708</v>
      </c>
      <c r="C46" s="53" t="s">
        <v>269</v>
      </c>
      <c r="D46" s="57" t="s">
        <v>313</v>
      </c>
      <c r="E46" s="53" t="s">
        <v>26</v>
      </c>
      <c r="F46" s="57" t="s">
        <v>223</v>
      </c>
      <c r="G46" s="57" t="s">
        <v>28</v>
      </c>
      <c r="H46" s="53"/>
      <c r="I46" s="53"/>
      <c r="J46" s="53" t="s">
        <v>325</v>
      </c>
      <c r="K46" s="53" t="s">
        <v>326</v>
      </c>
      <c r="L46" s="54" t="s">
        <v>47</v>
      </c>
      <c r="M46" s="58" t="s">
        <v>5204</v>
      </c>
      <c r="N46" s="58" t="s">
        <v>327</v>
      </c>
      <c r="O46" s="59"/>
      <c r="P46" s="58"/>
      <c r="Q46" s="59">
        <v>93910</v>
      </c>
      <c r="R46" s="59" t="s">
        <v>328</v>
      </c>
      <c r="S46" s="60">
        <v>37970</v>
      </c>
      <c r="T46" s="58">
        <v>1600</v>
      </c>
      <c r="U46" s="61"/>
      <c r="V46" s="62"/>
      <c r="W46" s="61"/>
      <c r="X46" s="61"/>
      <c r="Y46" s="61"/>
      <c r="Z46" s="63"/>
      <c r="AA46" s="52"/>
      <c r="AB46" s="52"/>
      <c r="AC46" s="52"/>
      <c r="AD46" s="52"/>
      <c r="AE46" s="52"/>
      <c r="AF46" s="52"/>
    </row>
    <row r="47" spans="1:32" s="34" customFormat="1" ht="44.25" hidden="1" customHeight="1" x14ac:dyDescent="0.2">
      <c r="A47" s="56" t="s">
        <v>6674</v>
      </c>
      <c r="B47" s="53" t="s">
        <v>8269</v>
      </c>
      <c r="C47" s="53" t="s">
        <v>221</v>
      </c>
      <c r="D47" s="57" t="s">
        <v>329</v>
      </c>
      <c r="E47" s="53" t="s">
        <v>26</v>
      </c>
      <c r="F47" s="57" t="s">
        <v>223</v>
      </c>
      <c r="G47" s="57" t="s">
        <v>28</v>
      </c>
      <c r="H47" s="53"/>
      <c r="I47" s="53"/>
      <c r="J47" s="53" t="s">
        <v>6021</v>
      </c>
      <c r="K47" s="53" t="s">
        <v>330</v>
      </c>
      <c r="L47" s="54" t="s">
        <v>47</v>
      </c>
      <c r="M47" s="58" t="s">
        <v>1267</v>
      </c>
      <c r="N47" s="58" t="s">
        <v>331</v>
      </c>
      <c r="O47" s="59"/>
      <c r="P47" s="58"/>
      <c r="Q47" s="59" t="s">
        <v>254</v>
      </c>
      <c r="R47" s="59" t="s">
        <v>332</v>
      </c>
      <c r="S47" s="60">
        <v>37970</v>
      </c>
      <c r="T47" s="58">
        <v>1650</v>
      </c>
      <c r="U47" s="61"/>
      <c r="V47" s="62"/>
      <c r="W47" s="61"/>
      <c r="X47" s="61"/>
      <c r="Y47" s="61"/>
      <c r="Z47" s="63"/>
      <c r="AA47" s="52"/>
      <c r="AB47" s="52"/>
      <c r="AC47" s="52"/>
      <c r="AD47" s="52"/>
      <c r="AE47" s="52"/>
      <c r="AF47" s="52"/>
    </row>
    <row r="48" spans="1:32" s="34" customFormat="1" ht="44.25" hidden="1" customHeight="1" x14ac:dyDescent="0.2">
      <c r="A48" s="56" t="s">
        <v>6675</v>
      </c>
      <c r="B48" s="53">
        <v>705171009</v>
      </c>
      <c r="C48" s="53" t="s">
        <v>221</v>
      </c>
      <c r="D48" s="57" t="s">
        <v>333</v>
      </c>
      <c r="E48" s="53" t="s">
        <v>26</v>
      </c>
      <c r="F48" s="57" t="s">
        <v>223</v>
      </c>
      <c r="G48" s="57" t="s">
        <v>28</v>
      </c>
      <c r="H48" s="53"/>
      <c r="I48" s="53"/>
      <c r="J48" s="53" t="s">
        <v>334</v>
      </c>
      <c r="K48" s="53" t="s">
        <v>336</v>
      </c>
      <c r="L48" s="54" t="s">
        <v>763</v>
      </c>
      <c r="M48" s="58" t="s">
        <v>5205</v>
      </c>
      <c r="N48" s="58" t="s">
        <v>337</v>
      </c>
      <c r="O48" s="59" t="s">
        <v>335</v>
      </c>
      <c r="P48" s="58"/>
      <c r="Q48" s="59" t="s">
        <v>254</v>
      </c>
      <c r="R48" s="59" t="s">
        <v>338</v>
      </c>
      <c r="S48" s="60">
        <v>37970</v>
      </c>
      <c r="T48" s="58">
        <v>6909</v>
      </c>
      <c r="U48" s="61"/>
      <c r="V48" s="62"/>
      <c r="W48" s="61"/>
      <c r="X48" s="61"/>
      <c r="Y48" s="61"/>
      <c r="Z48" s="63"/>
      <c r="AA48" s="52"/>
      <c r="AB48" s="52"/>
      <c r="AC48" s="52"/>
      <c r="AD48" s="52"/>
      <c r="AE48" s="52"/>
      <c r="AF48" s="52"/>
    </row>
    <row r="49" spans="1:32" s="34" customFormat="1" ht="44.25" hidden="1" customHeight="1" x14ac:dyDescent="0.2">
      <c r="A49" s="56" t="s">
        <v>6676</v>
      </c>
      <c r="B49" s="53">
        <v>817951724</v>
      </c>
      <c r="C49" s="53" t="s">
        <v>221</v>
      </c>
      <c r="D49" s="57" t="s">
        <v>341</v>
      </c>
      <c r="E49" s="53" t="s">
        <v>26</v>
      </c>
      <c r="F49" s="57" t="s">
        <v>223</v>
      </c>
      <c r="G49" s="57" t="s">
        <v>28</v>
      </c>
      <c r="H49" s="53"/>
      <c r="I49" s="53"/>
      <c r="J49" s="53" t="s">
        <v>7902</v>
      </c>
      <c r="K49" s="53" t="s">
        <v>6677</v>
      </c>
      <c r="L49" s="54" t="s">
        <v>306</v>
      </c>
      <c r="M49" s="58" t="s">
        <v>951</v>
      </c>
      <c r="N49" s="58" t="s">
        <v>6678</v>
      </c>
      <c r="O49" s="59" t="s">
        <v>6679</v>
      </c>
      <c r="P49" s="58"/>
      <c r="Q49" s="59" t="s">
        <v>254</v>
      </c>
      <c r="R49" s="59" t="s">
        <v>6680</v>
      </c>
      <c r="S49" s="60">
        <v>37970</v>
      </c>
      <c r="T49" s="58">
        <v>1750</v>
      </c>
      <c r="U49" s="61"/>
      <c r="V49" s="62"/>
      <c r="W49" s="61"/>
      <c r="X49" s="61"/>
      <c r="Y49" s="61"/>
      <c r="Z49" s="63"/>
      <c r="AA49" s="52"/>
      <c r="AB49" s="52"/>
      <c r="AC49" s="52"/>
      <c r="AD49" s="52"/>
      <c r="AE49" s="52"/>
      <c r="AF49" s="52"/>
    </row>
    <row r="50" spans="1:32" s="34" customFormat="1" ht="44.25" hidden="1" customHeight="1" x14ac:dyDescent="0.2">
      <c r="A50" s="56" t="s">
        <v>6681</v>
      </c>
      <c r="B50" s="53">
        <v>802305002</v>
      </c>
      <c r="C50" s="53" t="s">
        <v>221</v>
      </c>
      <c r="D50" s="57" t="s">
        <v>340</v>
      </c>
      <c r="E50" s="53" t="s">
        <v>26</v>
      </c>
      <c r="F50" s="57" t="s">
        <v>223</v>
      </c>
      <c r="G50" s="57" t="s">
        <v>28</v>
      </c>
      <c r="H50" s="53"/>
      <c r="I50" s="53"/>
      <c r="J50" s="53" t="s">
        <v>342</v>
      </c>
      <c r="K50" s="53" t="s">
        <v>343</v>
      </c>
      <c r="L50" s="54" t="s">
        <v>47</v>
      </c>
      <c r="M50" s="58" t="s">
        <v>345</v>
      </c>
      <c r="N50" s="58" t="s">
        <v>344</v>
      </c>
      <c r="O50" s="59"/>
      <c r="P50" s="58"/>
      <c r="Q50" s="59">
        <v>93910</v>
      </c>
      <c r="R50" s="59" t="s">
        <v>346</v>
      </c>
      <c r="S50" s="60">
        <v>37970</v>
      </c>
      <c r="T50" s="58">
        <v>7063</v>
      </c>
      <c r="U50" s="61"/>
      <c r="V50" s="62"/>
      <c r="W50" s="61"/>
      <c r="X50" s="61"/>
      <c r="Y50" s="61"/>
      <c r="Z50" s="63"/>
      <c r="AA50" s="52"/>
      <c r="AB50" s="52"/>
      <c r="AC50" s="52"/>
      <c r="AD50" s="52"/>
      <c r="AE50" s="52"/>
      <c r="AF50" s="52"/>
    </row>
    <row r="51" spans="1:32" s="34" customFormat="1" ht="44.25" hidden="1" customHeight="1" x14ac:dyDescent="0.2">
      <c r="A51" s="56" t="s">
        <v>6682</v>
      </c>
      <c r="B51" s="53">
        <v>817951511</v>
      </c>
      <c r="C51" s="53" t="s">
        <v>221</v>
      </c>
      <c r="D51" s="57" t="s">
        <v>347</v>
      </c>
      <c r="E51" s="53" t="s">
        <v>26</v>
      </c>
      <c r="F51" s="57" t="s">
        <v>223</v>
      </c>
      <c r="G51" s="57" t="s">
        <v>28</v>
      </c>
      <c r="H51" s="53"/>
      <c r="I51" s="53"/>
      <c r="J51" s="53" t="s">
        <v>348</v>
      </c>
      <c r="K51" s="53" t="s">
        <v>349</v>
      </c>
      <c r="L51" s="54" t="s">
        <v>47</v>
      </c>
      <c r="M51" s="58" t="s">
        <v>352</v>
      </c>
      <c r="N51" s="58" t="s">
        <v>350</v>
      </c>
      <c r="O51" s="59"/>
      <c r="P51" s="58"/>
      <c r="Q51" s="59" t="s">
        <v>227</v>
      </c>
      <c r="R51" s="59" t="s">
        <v>351</v>
      </c>
      <c r="S51" s="60">
        <v>37970</v>
      </c>
      <c r="T51" s="58">
        <v>7013</v>
      </c>
      <c r="U51" s="61"/>
      <c r="V51" s="62"/>
      <c r="W51" s="61"/>
      <c r="X51" s="61"/>
      <c r="Y51" s="61"/>
      <c r="Z51" s="63"/>
      <c r="AA51" s="52"/>
      <c r="AB51" s="52"/>
      <c r="AC51" s="52"/>
      <c r="AD51" s="52"/>
      <c r="AE51" s="52"/>
      <c r="AF51" s="52"/>
    </row>
    <row r="52" spans="1:32" s="34" customFormat="1" ht="44.25" hidden="1" customHeight="1" x14ac:dyDescent="0.2">
      <c r="A52" s="56" t="s">
        <v>6683</v>
      </c>
      <c r="B52" s="53">
        <v>651354765</v>
      </c>
      <c r="C52" s="53" t="s">
        <v>353</v>
      </c>
      <c r="D52" s="57" t="s">
        <v>354</v>
      </c>
      <c r="E52" s="53" t="s">
        <v>5649</v>
      </c>
      <c r="F52" s="57" t="s">
        <v>355</v>
      </c>
      <c r="G52" s="57" t="s">
        <v>6684</v>
      </c>
      <c r="H52" s="53" t="s">
        <v>356</v>
      </c>
      <c r="I52" s="53" t="s">
        <v>6685</v>
      </c>
      <c r="J52" s="53" t="s">
        <v>6686</v>
      </c>
      <c r="K52" s="53" t="s">
        <v>5749</v>
      </c>
      <c r="L52" s="54" t="s">
        <v>535</v>
      </c>
      <c r="M52" s="58" t="s">
        <v>339</v>
      </c>
      <c r="N52" s="58">
        <v>984478316</v>
      </c>
      <c r="O52" s="59" t="s">
        <v>5650</v>
      </c>
      <c r="P52" s="58"/>
      <c r="Q52" s="59" t="s">
        <v>83</v>
      </c>
      <c r="R52" s="59" t="s">
        <v>6687</v>
      </c>
      <c r="S52" s="60">
        <v>43374</v>
      </c>
      <c r="T52" s="58">
        <v>7657</v>
      </c>
      <c r="U52" s="61"/>
      <c r="V52" s="62"/>
      <c r="W52" s="61"/>
      <c r="X52" s="61"/>
      <c r="Y52" s="61"/>
      <c r="Z52" s="63"/>
      <c r="AA52" s="52"/>
      <c r="AB52" s="52"/>
      <c r="AC52" s="52"/>
      <c r="AD52" s="52"/>
      <c r="AE52" s="52"/>
      <c r="AF52" s="52"/>
    </row>
    <row r="53" spans="1:32" s="34" customFormat="1" ht="44.25" hidden="1" customHeight="1" x14ac:dyDescent="0.2">
      <c r="A53" s="56" t="s">
        <v>6688</v>
      </c>
      <c r="B53" s="53">
        <v>650413296</v>
      </c>
      <c r="C53" s="53" t="s">
        <v>72</v>
      </c>
      <c r="D53" s="57" t="s">
        <v>357</v>
      </c>
      <c r="E53" s="53" t="s">
        <v>358</v>
      </c>
      <c r="F53" s="57" t="s">
        <v>359</v>
      </c>
      <c r="G53" s="57" t="s">
        <v>360</v>
      </c>
      <c r="H53" s="53" t="s">
        <v>361</v>
      </c>
      <c r="I53" s="53" t="s">
        <v>127</v>
      </c>
      <c r="J53" s="53" t="s">
        <v>362</v>
      </c>
      <c r="K53" s="53" t="s">
        <v>363</v>
      </c>
      <c r="L53" s="54" t="s">
        <v>535</v>
      </c>
      <c r="M53" s="58" t="s">
        <v>364</v>
      </c>
      <c r="N53" s="58"/>
      <c r="O53" s="59"/>
      <c r="P53" s="58"/>
      <c r="Q53" s="59" t="s">
        <v>365</v>
      </c>
      <c r="R53" s="59" t="s">
        <v>366</v>
      </c>
      <c r="S53" s="60">
        <v>40910</v>
      </c>
      <c r="T53" s="58">
        <v>7461</v>
      </c>
      <c r="U53" s="61"/>
      <c r="V53" s="62"/>
      <c r="W53" s="61"/>
      <c r="X53" s="61"/>
      <c r="Y53" s="61"/>
      <c r="Z53" s="63"/>
      <c r="AA53" s="52"/>
      <c r="AB53" s="52"/>
      <c r="AC53" s="52"/>
      <c r="AD53" s="52"/>
      <c r="AE53" s="52"/>
      <c r="AF53" s="52"/>
    </row>
    <row r="54" spans="1:32" s="34" customFormat="1" ht="44.25" hidden="1" customHeight="1" x14ac:dyDescent="0.2">
      <c r="A54" s="56" t="s">
        <v>6689</v>
      </c>
      <c r="B54" s="53">
        <v>650797612</v>
      </c>
      <c r="C54" s="53" t="s">
        <v>367</v>
      </c>
      <c r="D54" s="57" t="s">
        <v>368</v>
      </c>
      <c r="E54" s="53" t="s">
        <v>6690</v>
      </c>
      <c r="F54" s="57" t="s">
        <v>369</v>
      </c>
      <c r="G54" s="57" t="s">
        <v>6691</v>
      </c>
      <c r="H54" s="53" t="s">
        <v>370</v>
      </c>
      <c r="I54" s="53" t="s">
        <v>6692</v>
      </c>
      <c r="J54" s="53" t="s">
        <v>6693</v>
      </c>
      <c r="K54" s="53" t="s">
        <v>6694</v>
      </c>
      <c r="L54" s="54" t="s">
        <v>5270</v>
      </c>
      <c r="M54" s="58" t="s">
        <v>851</v>
      </c>
      <c r="N54" s="58" t="s">
        <v>6695</v>
      </c>
      <c r="O54" s="59" t="s">
        <v>371</v>
      </c>
      <c r="P54" s="58"/>
      <c r="Q54" s="59" t="s">
        <v>83</v>
      </c>
      <c r="R54" s="59" t="s">
        <v>6696</v>
      </c>
      <c r="S54" s="60">
        <v>43453</v>
      </c>
      <c r="T54" s="58">
        <v>7664</v>
      </c>
      <c r="U54" s="61"/>
      <c r="V54" s="62"/>
      <c r="W54" s="61"/>
      <c r="X54" s="61"/>
      <c r="Y54" s="61"/>
      <c r="Z54" s="63"/>
      <c r="AA54" s="52"/>
      <c r="AB54" s="52"/>
      <c r="AC54" s="52"/>
      <c r="AD54" s="52"/>
      <c r="AE54" s="52"/>
      <c r="AF54" s="52"/>
    </row>
    <row r="55" spans="1:32" s="34" customFormat="1" ht="44.25" hidden="1" customHeight="1" x14ac:dyDescent="0.2">
      <c r="A55" s="56" t="s">
        <v>6697</v>
      </c>
      <c r="B55" s="53">
        <v>725183003</v>
      </c>
      <c r="C55" s="53" t="s">
        <v>72</v>
      </c>
      <c r="D55" s="57" t="s">
        <v>372</v>
      </c>
      <c r="E55" s="53" t="s">
        <v>26</v>
      </c>
      <c r="F55" s="57" t="s">
        <v>373</v>
      </c>
      <c r="G55" s="57" t="s">
        <v>8170</v>
      </c>
      <c r="H55" s="53" t="s">
        <v>112</v>
      </c>
      <c r="I55" s="53" t="s">
        <v>8596</v>
      </c>
      <c r="J55" s="53" t="s">
        <v>8171</v>
      </c>
      <c r="K55" s="53" t="s">
        <v>374</v>
      </c>
      <c r="L55" s="54" t="s">
        <v>47</v>
      </c>
      <c r="M55" s="58" t="s">
        <v>375</v>
      </c>
      <c r="N55" s="58" t="s">
        <v>8172</v>
      </c>
      <c r="O55" s="59" t="s">
        <v>8173</v>
      </c>
      <c r="P55" s="58"/>
      <c r="Q55" s="59">
        <v>93401</v>
      </c>
      <c r="R55" s="59" t="s">
        <v>8207</v>
      </c>
      <c r="S55" s="60">
        <v>37970</v>
      </c>
      <c r="T55" s="58">
        <v>7114</v>
      </c>
      <c r="U55" s="61"/>
      <c r="V55" s="62"/>
      <c r="W55" s="61"/>
      <c r="X55" s="61"/>
      <c r="Y55" s="61"/>
      <c r="Z55" s="63"/>
      <c r="AA55" s="52"/>
      <c r="AB55" s="52"/>
      <c r="AC55" s="52"/>
      <c r="AD55" s="52"/>
      <c r="AE55" s="52"/>
      <c r="AF55" s="52"/>
    </row>
    <row r="56" spans="1:32" s="34" customFormat="1" ht="44.25" hidden="1" customHeight="1" x14ac:dyDescent="0.2">
      <c r="A56" s="56" t="s">
        <v>6698</v>
      </c>
      <c r="B56" s="53">
        <v>707437006</v>
      </c>
      <c r="C56" s="53" t="s">
        <v>72</v>
      </c>
      <c r="D56" s="57" t="s">
        <v>376</v>
      </c>
      <c r="E56" s="53" t="s">
        <v>377</v>
      </c>
      <c r="F56" s="57" t="s">
        <v>378</v>
      </c>
      <c r="G56" s="57" t="s">
        <v>379</v>
      </c>
      <c r="H56" s="53" t="s">
        <v>380</v>
      </c>
      <c r="I56" s="53" t="s">
        <v>381</v>
      </c>
      <c r="J56" s="53" t="s">
        <v>382</v>
      </c>
      <c r="K56" s="53" t="s">
        <v>384</v>
      </c>
      <c r="L56" s="54" t="s">
        <v>48</v>
      </c>
      <c r="M56" s="58" t="s">
        <v>385</v>
      </c>
      <c r="N56" s="58" t="s">
        <v>383</v>
      </c>
      <c r="O56" s="59"/>
      <c r="P56" s="58"/>
      <c r="Q56" s="59" t="s">
        <v>83</v>
      </c>
      <c r="R56" s="59" t="s">
        <v>386</v>
      </c>
      <c r="S56" s="60">
        <v>37970</v>
      </c>
      <c r="T56" s="58">
        <v>2000</v>
      </c>
      <c r="U56" s="61"/>
      <c r="V56" s="62"/>
      <c r="W56" s="61"/>
      <c r="X56" s="61"/>
      <c r="Y56" s="61"/>
      <c r="Z56" s="63"/>
      <c r="AA56" s="52"/>
      <c r="AB56" s="52"/>
      <c r="AC56" s="52"/>
      <c r="AD56" s="52"/>
      <c r="AE56" s="52"/>
      <c r="AF56" s="52"/>
    </row>
    <row r="57" spans="1:32" s="34" customFormat="1" ht="44.25" hidden="1" customHeight="1" x14ac:dyDescent="0.2">
      <c r="A57" s="56" t="s">
        <v>6699</v>
      </c>
      <c r="B57" s="53">
        <v>710867003</v>
      </c>
      <c r="C57" s="53" t="s">
        <v>49</v>
      </c>
      <c r="D57" s="57" t="s">
        <v>393</v>
      </c>
      <c r="E57" s="53" t="s">
        <v>6319</v>
      </c>
      <c r="F57" s="57" t="s">
        <v>394</v>
      </c>
      <c r="G57" s="57" t="s">
        <v>6320</v>
      </c>
      <c r="H57" s="53" t="s">
        <v>63</v>
      </c>
      <c r="I57" s="53" t="s">
        <v>6321</v>
      </c>
      <c r="J57" s="53" t="s">
        <v>6322</v>
      </c>
      <c r="K57" s="53" t="s">
        <v>395</v>
      </c>
      <c r="L57" s="54" t="s">
        <v>47</v>
      </c>
      <c r="M57" s="58" t="s">
        <v>396</v>
      </c>
      <c r="N57" s="58" t="s">
        <v>6323</v>
      </c>
      <c r="O57" s="59" t="s">
        <v>6324</v>
      </c>
      <c r="P57" s="58"/>
      <c r="Q57" s="59" t="s">
        <v>397</v>
      </c>
      <c r="R57" s="59" t="s">
        <v>6325</v>
      </c>
      <c r="S57" s="60">
        <v>37970</v>
      </c>
      <c r="T57" s="58">
        <v>6871</v>
      </c>
      <c r="U57" s="61"/>
      <c r="V57" s="62"/>
      <c r="W57" s="61"/>
      <c r="X57" s="61"/>
      <c r="Y57" s="61"/>
      <c r="Z57" s="63"/>
      <c r="AA57" s="52"/>
      <c r="AB57" s="52"/>
      <c r="AC57" s="52"/>
      <c r="AD57" s="52"/>
      <c r="AE57" s="52"/>
      <c r="AF57" s="52"/>
    </row>
    <row r="58" spans="1:32" s="34" customFormat="1" ht="44.25" hidden="1" customHeight="1" x14ac:dyDescent="0.2">
      <c r="A58" s="56" t="s">
        <v>387</v>
      </c>
      <c r="B58" s="53">
        <v>715787008</v>
      </c>
      <c r="C58" s="53" t="s">
        <v>72</v>
      </c>
      <c r="D58" s="57" t="s">
        <v>388</v>
      </c>
      <c r="E58" s="53" t="s">
        <v>6700</v>
      </c>
      <c r="F58" s="57" t="s">
        <v>389</v>
      </c>
      <c r="G58" s="57" t="s">
        <v>6264</v>
      </c>
      <c r="H58" s="53" t="s">
        <v>390</v>
      </c>
      <c r="I58" s="53" t="s">
        <v>6701</v>
      </c>
      <c r="J58" s="53" t="s">
        <v>391</v>
      </c>
      <c r="K58" s="53" t="s">
        <v>6263</v>
      </c>
      <c r="L58" s="54" t="s">
        <v>535</v>
      </c>
      <c r="M58" s="58" t="s">
        <v>392</v>
      </c>
      <c r="N58" s="58" t="s">
        <v>6702</v>
      </c>
      <c r="O58" s="59" t="s">
        <v>6703</v>
      </c>
      <c r="P58" s="58"/>
      <c r="Q58" s="59" t="s">
        <v>365</v>
      </c>
      <c r="R58" s="59" t="s">
        <v>6704</v>
      </c>
      <c r="S58" s="60">
        <v>37971</v>
      </c>
      <c r="T58" s="58">
        <v>6988</v>
      </c>
      <c r="U58" s="61"/>
      <c r="V58" s="62"/>
      <c r="W58" s="61"/>
      <c r="X58" s="61"/>
      <c r="Y58" s="61"/>
      <c r="Z58" s="63"/>
      <c r="AA58" s="52"/>
      <c r="AB58" s="52"/>
      <c r="AC58" s="52"/>
      <c r="AD58" s="52"/>
      <c r="AE58" s="52"/>
      <c r="AF58" s="52"/>
    </row>
    <row r="59" spans="1:32" s="34" customFormat="1" ht="44.25" hidden="1" customHeight="1" x14ac:dyDescent="0.2">
      <c r="A59" s="56" t="s">
        <v>6705</v>
      </c>
      <c r="B59" s="53">
        <v>731013004</v>
      </c>
      <c r="C59" s="53" t="s">
        <v>72</v>
      </c>
      <c r="D59" s="57" t="s">
        <v>398</v>
      </c>
      <c r="E59" s="53" t="s">
        <v>6706</v>
      </c>
      <c r="F59" s="57" t="s">
        <v>399</v>
      </c>
      <c r="G59" s="57" t="s">
        <v>6707</v>
      </c>
      <c r="H59" s="53" t="s">
        <v>400</v>
      </c>
      <c r="I59" s="53" t="s">
        <v>6708</v>
      </c>
      <c r="J59" s="53" t="s">
        <v>6709</v>
      </c>
      <c r="K59" s="53" t="s">
        <v>5761</v>
      </c>
      <c r="L59" s="54" t="s">
        <v>47</v>
      </c>
      <c r="M59" s="58" t="s">
        <v>729</v>
      </c>
      <c r="N59" s="58">
        <v>223414941</v>
      </c>
      <c r="O59" s="59" t="s">
        <v>5762</v>
      </c>
      <c r="P59" s="58"/>
      <c r="Q59" s="59" t="s">
        <v>401</v>
      </c>
      <c r="R59" s="59" t="s">
        <v>6710</v>
      </c>
      <c r="S59" s="60">
        <v>37970</v>
      </c>
      <c r="T59" s="58">
        <v>7003</v>
      </c>
      <c r="U59" s="61"/>
      <c r="V59" s="62"/>
      <c r="W59" s="61"/>
      <c r="X59" s="61"/>
      <c r="Y59" s="61"/>
      <c r="Z59" s="63"/>
      <c r="AA59" s="52"/>
      <c r="AB59" s="52"/>
      <c r="AC59" s="52"/>
      <c r="AD59" s="52"/>
      <c r="AE59" s="52"/>
      <c r="AF59" s="52"/>
    </row>
    <row r="60" spans="1:32" s="34" customFormat="1" ht="44.25" hidden="1" customHeight="1" x14ac:dyDescent="0.2">
      <c r="A60" s="56" t="s">
        <v>6326</v>
      </c>
      <c r="B60" s="53">
        <v>651927862</v>
      </c>
      <c r="C60" s="53"/>
      <c r="D60" s="57" t="s">
        <v>6450</v>
      </c>
      <c r="E60" s="53" t="s">
        <v>6327</v>
      </c>
      <c r="F60" s="57" t="s">
        <v>6328</v>
      </c>
      <c r="G60" s="57" t="s">
        <v>6329</v>
      </c>
      <c r="H60" s="53" t="s">
        <v>1546</v>
      </c>
      <c r="I60" s="53" t="s">
        <v>6330</v>
      </c>
      <c r="J60" s="53" t="s">
        <v>6331</v>
      </c>
      <c r="K60" s="53" t="s">
        <v>6332</v>
      </c>
      <c r="L60" s="54" t="s">
        <v>306</v>
      </c>
      <c r="M60" s="58" t="s">
        <v>3360</v>
      </c>
      <c r="N60" s="58" t="s">
        <v>6333</v>
      </c>
      <c r="O60" s="59" t="s">
        <v>6334</v>
      </c>
      <c r="P60" s="58"/>
      <c r="Q60" s="59">
        <v>93401</v>
      </c>
      <c r="R60" s="59" t="s">
        <v>6335</v>
      </c>
      <c r="S60" s="60">
        <v>44187</v>
      </c>
      <c r="T60" s="58">
        <v>7723</v>
      </c>
      <c r="U60" s="61"/>
      <c r="V60" s="62"/>
      <c r="W60" s="61"/>
      <c r="X60" s="61"/>
      <c r="Y60" s="61"/>
      <c r="Z60" s="63"/>
      <c r="AA60" s="52"/>
      <c r="AB60" s="52"/>
      <c r="AC60" s="52"/>
      <c r="AD60" s="52"/>
      <c r="AE60" s="52"/>
      <c r="AF60" s="52"/>
    </row>
    <row r="61" spans="1:32" s="34" customFormat="1" ht="44.25" hidden="1" customHeight="1" x14ac:dyDescent="0.2">
      <c r="A61" s="56" t="s">
        <v>6711</v>
      </c>
      <c r="B61" s="53">
        <v>650984447</v>
      </c>
      <c r="C61" s="53" t="s">
        <v>72</v>
      </c>
      <c r="D61" s="57" t="s">
        <v>402</v>
      </c>
      <c r="E61" s="53" t="s">
        <v>403</v>
      </c>
      <c r="F61" s="57" t="s">
        <v>404</v>
      </c>
      <c r="G61" s="57" t="s">
        <v>405</v>
      </c>
      <c r="H61" s="53" t="s">
        <v>406</v>
      </c>
      <c r="I61" s="53" t="s">
        <v>407</v>
      </c>
      <c r="J61" s="53" t="s">
        <v>408</v>
      </c>
      <c r="K61" s="53" t="s">
        <v>410</v>
      </c>
      <c r="L61" s="54" t="s">
        <v>47</v>
      </c>
      <c r="M61" s="58"/>
      <c r="N61" s="58" t="s">
        <v>411</v>
      </c>
      <c r="O61" s="59" t="s">
        <v>409</v>
      </c>
      <c r="P61" s="58"/>
      <c r="Q61" s="59" t="s">
        <v>365</v>
      </c>
      <c r="R61" s="59" t="s">
        <v>412</v>
      </c>
      <c r="S61" s="60">
        <v>42538</v>
      </c>
      <c r="T61" s="58">
        <v>7608</v>
      </c>
      <c r="U61" s="61"/>
      <c r="V61" s="62"/>
      <c r="W61" s="61"/>
      <c r="X61" s="61"/>
      <c r="Y61" s="61"/>
      <c r="Z61" s="63"/>
      <c r="AA61" s="52"/>
      <c r="AB61" s="52"/>
      <c r="AC61" s="52"/>
      <c r="AD61" s="52"/>
      <c r="AE61" s="52"/>
      <c r="AF61" s="52"/>
    </row>
    <row r="62" spans="1:32" s="34" customFormat="1" ht="44.25" hidden="1" customHeight="1" x14ac:dyDescent="0.2">
      <c r="A62" s="56" t="s">
        <v>6712</v>
      </c>
      <c r="B62" s="53">
        <v>719651003</v>
      </c>
      <c r="C62" s="53" t="s">
        <v>6592</v>
      </c>
      <c r="D62" s="57" t="s">
        <v>6451</v>
      </c>
      <c r="E62" s="53" t="s">
        <v>413</v>
      </c>
      <c r="F62" s="57" t="s">
        <v>414</v>
      </c>
      <c r="G62" s="57" t="s">
        <v>415</v>
      </c>
      <c r="H62" s="53" t="s">
        <v>416</v>
      </c>
      <c r="I62" s="53" t="s">
        <v>417</v>
      </c>
      <c r="J62" s="53" t="s">
        <v>418</v>
      </c>
      <c r="K62" s="53" t="s">
        <v>420</v>
      </c>
      <c r="L62" s="54" t="s">
        <v>195</v>
      </c>
      <c r="M62" s="58" t="s">
        <v>422</v>
      </c>
      <c r="N62" s="58" t="s">
        <v>421</v>
      </c>
      <c r="O62" s="59" t="s">
        <v>419</v>
      </c>
      <c r="P62" s="58"/>
      <c r="Q62" s="59" t="s">
        <v>365</v>
      </c>
      <c r="R62" s="59" t="s">
        <v>423</v>
      </c>
      <c r="S62" s="60">
        <v>37970</v>
      </c>
      <c r="T62" s="58">
        <v>6930</v>
      </c>
      <c r="U62" s="61"/>
      <c r="V62" s="62"/>
      <c r="W62" s="61"/>
      <c r="X62" s="61"/>
      <c r="Y62" s="61"/>
      <c r="Z62" s="63"/>
      <c r="AA62" s="52"/>
      <c r="AB62" s="52"/>
      <c r="AC62" s="52"/>
      <c r="AD62" s="52"/>
      <c r="AE62" s="52"/>
      <c r="AF62" s="52"/>
    </row>
    <row r="63" spans="1:32" s="34" customFormat="1" ht="44.25" hidden="1" customHeight="1" x14ac:dyDescent="0.2">
      <c r="A63" s="56" t="s">
        <v>6713</v>
      </c>
      <c r="B63" s="53">
        <v>708794007</v>
      </c>
      <c r="C63" s="53" t="s">
        <v>72</v>
      </c>
      <c r="D63" s="57" t="s">
        <v>424</v>
      </c>
      <c r="E63" s="53" t="s">
        <v>425</v>
      </c>
      <c r="F63" s="57" t="s">
        <v>426</v>
      </c>
      <c r="G63" s="57" t="s">
        <v>427</v>
      </c>
      <c r="H63" s="53" t="s">
        <v>428</v>
      </c>
      <c r="I63" s="53" t="s">
        <v>429</v>
      </c>
      <c r="J63" s="53" t="s">
        <v>430</v>
      </c>
      <c r="K63" s="53" t="s">
        <v>431</v>
      </c>
      <c r="L63" s="54" t="s">
        <v>47</v>
      </c>
      <c r="M63" s="58" t="s">
        <v>375</v>
      </c>
      <c r="N63" s="58"/>
      <c r="O63" s="59"/>
      <c r="P63" s="58"/>
      <c r="Q63" s="59" t="s">
        <v>365</v>
      </c>
      <c r="R63" s="59" t="s">
        <v>432</v>
      </c>
      <c r="S63" s="60">
        <v>39261</v>
      </c>
      <c r="T63" s="58">
        <v>7361</v>
      </c>
      <c r="U63" s="61"/>
      <c r="V63" s="62"/>
      <c r="W63" s="61"/>
      <c r="X63" s="61"/>
      <c r="Y63" s="61"/>
      <c r="Z63" s="63"/>
      <c r="AA63" s="52"/>
      <c r="AB63" s="52"/>
      <c r="AC63" s="52"/>
      <c r="AD63" s="52"/>
      <c r="AE63" s="52"/>
      <c r="AF63" s="52"/>
    </row>
    <row r="64" spans="1:32" s="34" customFormat="1" ht="44.25" hidden="1" customHeight="1" x14ac:dyDescent="0.2">
      <c r="A64" s="56" t="s">
        <v>6714</v>
      </c>
      <c r="B64" s="53">
        <v>735534009</v>
      </c>
      <c r="C64" s="53" t="s">
        <v>72</v>
      </c>
      <c r="D64" s="57" t="s">
        <v>433</v>
      </c>
      <c r="E64" s="53" t="s">
        <v>6715</v>
      </c>
      <c r="F64" s="57" t="s">
        <v>434</v>
      </c>
      <c r="G64" s="57" t="s">
        <v>6716</v>
      </c>
      <c r="H64" s="53" t="s">
        <v>435</v>
      </c>
      <c r="I64" s="53" t="s">
        <v>6086</v>
      </c>
      <c r="J64" s="53" t="s">
        <v>5252</v>
      </c>
      <c r="K64" s="53" t="s">
        <v>6717</v>
      </c>
      <c r="L64" s="54" t="s">
        <v>48</v>
      </c>
      <c r="M64" s="58" t="s">
        <v>5253</v>
      </c>
      <c r="N64" s="58" t="s">
        <v>6718</v>
      </c>
      <c r="O64" s="59" t="s">
        <v>6719</v>
      </c>
      <c r="P64" s="58"/>
      <c r="Q64" s="59" t="s">
        <v>365</v>
      </c>
      <c r="R64" s="59" t="s">
        <v>8460</v>
      </c>
      <c r="S64" s="60">
        <v>37970</v>
      </c>
      <c r="T64" s="58">
        <v>6971</v>
      </c>
      <c r="U64" s="61"/>
      <c r="V64" s="62"/>
      <c r="W64" s="61"/>
      <c r="X64" s="61"/>
      <c r="Y64" s="61"/>
      <c r="Z64" s="63"/>
      <c r="AA64" s="52"/>
      <c r="AB64" s="52"/>
      <c r="AC64" s="52"/>
      <c r="AD64" s="52"/>
      <c r="AE64" s="52"/>
      <c r="AF64" s="52"/>
    </row>
    <row r="65" spans="1:32" s="34" customFormat="1" ht="44.25" hidden="1" customHeight="1" x14ac:dyDescent="0.2">
      <c r="A65" s="56" t="s">
        <v>436</v>
      </c>
      <c r="B65" s="53">
        <v>653936605</v>
      </c>
      <c r="C65" s="53" t="s">
        <v>436</v>
      </c>
      <c r="D65" s="57" t="s">
        <v>437</v>
      </c>
      <c r="E65" s="53" t="s">
        <v>438</v>
      </c>
      <c r="F65" s="57" t="s">
        <v>439</v>
      </c>
      <c r="G65" s="57" t="s">
        <v>442</v>
      </c>
      <c r="H65" s="53" t="s">
        <v>440</v>
      </c>
      <c r="I65" s="53" t="s">
        <v>441</v>
      </c>
      <c r="J65" s="53" t="s">
        <v>443</v>
      </c>
      <c r="K65" s="53" t="s">
        <v>445</v>
      </c>
      <c r="L65" s="54" t="s">
        <v>47</v>
      </c>
      <c r="M65" s="58" t="s">
        <v>447</v>
      </c>
      <c r="N65" s="58" t="s">
        <v>446</v>
      </c>
      <c r="O65" s="59" t="s">
        <v>444</v>
      </c>
      <c r="P65" s="58"/>
      <c r="Q65" s="59" t="s">
        <v>448</v>
      </c>
      <c r="R65" s="59" t="s">
        <v>449</v>
      </c>
      <c r="S65" s="60">
        <v>39261</v>
      </c>
      <c r="T65" s="58">
        <v>7360</v>
      </c>
      <c r="U65" s="61"/>
      <c r="V65" s="62"/>
      <c r="W65" s="61"/>
      <c r="X65" s="61"/>
      <c r="Y65" s="61"/>
      <c r="Z65" s="63"/>
      <c r="AA65" s="52"/>
      <c r="AB65" s="52"/>
      <c r="AC65" s="52"/>
      <c r="AD65" s="52"/>
      <c r="AE65" s="52"/>
      <c r="AF65" s="52"/>
    </row>
    <row r="66" spans="1:32" s="34" customFormat="1" ht="44.25" hidden="1" customHeight="1" x14ac:dyDescent="0.2">
      <c r="A66" s="56" t="s">
        <v>6720</v>
      </c>
      <c r="B66" s="53" t="s">
        <v>8270</v>
      </c>
      <c r="C66" s="53" t="s">
        <v>72</v>
      </c>
      <c r="D66" s="57" t="s">
        <v>450</v>
      </c>
      <c r="E66" s="53" t="s">
        <v>451</v>
      </c>
      <c r="F66" s="57" t="s">
        <v>452</v>
      </c>
      <c r="G66" s="57" t="s">
        <v>453</v>
      </c>
      <c r="H66" s="53" t="s">
        <v>454</v>
      </c>
      <c r="I66" s="53" t="s">
        <v>455</v>
      </c>
      <c r="J66" s="53" t="s">
        <v>456</v>
      </c>
      <c r="K66" s="53" t="s">
        <v>457</v>
      </c>
      <c r="L66" s="54" t="s">
        <v>48</v>
      </c>
      <c r="M66" s="58" t="s">
        <v>301</v>
      </c>
      <c r="N66" s="58"/>
      <c r="O66" s="59"/>
      <c r="P66" s="58"/>
      <c r="Q66" s="59" t="s">
        <v>45</v>
      </c>
      <c r="R66" s="59" t="s">
        <v>458</v>
      </c>
      <c r="S66" s="60">
        <v>37970</v>
      </c>
      <c r="T66" s="58">
        <v>7077</v>
      </c>
      <c r="U66" s="61"/>
      <c r="V66" s="62"/>
      <c r="W66" s="61"/>
      <c r="X66" s="61"/>
      <c r="Y66" s="61"/>
      <c r="Z66" s="63"/>
      <c r="AA66" s="52"/>
      <c r="AB66" s="52"/>
      <c r="AC66" s="52"/>
      <c r="AD66" s="52"/>
      <c r="AE66" s="52"/>
      <c r="AF66" s="52"/>
    </row>
    <row r="67" spans="1:32" s="34" customFormat="1" ht="44.25" hidden="1" customHeight="1" x14ac:dyDescent="0.2">
      <c r="A67" s="56" t="s">
        <v>6721</v>
      </c>
      <c r="B67" s="53">
        <v>651853702</v>
      </c>
      <c r="C67" s="53" t="s">
        <v>72</v>
      </c>
      <c r="D67" s="57" t="s">
        <v>459</v>
      </c>
      <c r="E67" s="53" t="s">
        <v>8362</v>
      </c>
      <c r="F67" s="57" t="s">
        <v>460</v>
      </c>
      <c r="G67" s="57" t="s">
        <v>6022</v>
      </c>
      <c r="H67" s="53" t="s">
        <v>123</v>
      </c>
      <c r="I67" s="53" t="s">
        <v>6023</v>
      </c>
      <c r="J67" s="53" t="s">
        <v>461</v>
      </c>
      <c r="K67" s="53" t="s">
        <v>5331</v>
      </c>
      <c r="L67" s="54" t="s">
        <v>47</v>
      </c>
      <c r="M67" s="58" t="s">
        <v>5332</v>
      </c>
      <c r="N67" s="58" t="s">
        <v>8363</v>
      </c>
      <c r="O67" s="59" t="s">
        <v>8364</v>
      </c>
      <c r="P67" s="58"/>
      <c r="Q67" s="59">
        <v>93991</v>
      </c>
      <c r="R67" s="59" t="s">
        <v>8365</v>
      </c>
      <c r="S67" s="60">
        <v>37970</v>
      </c>
      <c r="T67" s="58">
        <v>7102</v>
      </c>
      <c r="U67" s="61"/>
      <c r="V67" s="62"/>
      <c r="W67" s="61"/>
      <c r="X67" s="61"/>
      <c r="Y67" s="61"/>
      <c r="Z67" s="63"/>
      <c r="AA67" s="52"/>
      <c r="AB67" s="52"/>
      <c r="AC67" s="52"/>
      <c r="AD67" s="52"/>
      <c r="AE67" s="52"/>
      <c r="AF67" s="52"/>
    </row>
    <row r="68" spans="1:32" s="34" customFormat="1" ht="44.25" hidden="1" customHeight="1" x14ac:dyDescent="0.2">
      <c r="A68" s="56" t="s">
        <v>6722</v>
      </c>
      <c r="B68" s="53">
        <v>654624909</v>
      </c>
      <c r="C68" s="53" t="s">
        <v>72</v>
      </c>
      <c r="D68" s="57" t="s">
        <v>462</v>
      </c>
      <c r="E68" s="53" t="s">
        <v>463</v>
      </c>
      <c r="F68" s="57" t="s">
        <v>464</v>
      </c>
      <c r="G68" s="57" t="s">
        <v>465</v>
      </c>
      <c r="H68" s="53" t="s">
        <v>466</v>
      </c>
      <c r="I68" s="53" t="s">
        <v>467</v>
      </c>
      <c r="J68" s="53" t="s">
        <v>468</v>
      </c>
      <c r="K68" s="53" t="s">
        <v>469</v>
      </c>
      <c r="L68" s="54" t="s">
        <v>47</v>
      </c>
      <c r="M68" s="58" t="s">
        <v>253</v>
      </c>
      <c r="N68" s="58"/>
      <c r="O68" s="59"/>
      <c r="P68" s="58"/>
      <c r="Q68" s="59" t="s">
        <v>470</v>
      </c>
      <c r="R68" s="59" t="s">
        <v>471</v>
      </c>
      <c r="S68" s="60">
        <v>38720</v>
      </c>
      <c r="T68" s="58">
        <v>7242</v>
      </c>
      <c r="U68" s="61"/>
      <c r="V68" s="62"/>
      <c r="W68" s="61"/>
      <c r="X68" s="61"/>
      <c r="Y68" s="61"/>
      <c r="Z68" s="63"/>
      <c r="AA68" s="52"/>
      <c r="AB68" s="52"/>
      <c r="AC68" s="52"/>
      <c r="AD68" s="52"/>
      <c r="AE68" s="52"/>
      <c r="AF68" s="52"/>
    </row>
    <row r="69" spans="1:32" s="34" customFormat="1" ht="44.25" hidden="1" customHeight="1" x14ac:dyDescent="0.2">
      <c r="A69" s="56" t="s">
        <v>6723</v>
      </c>
      <c r="B69" s="53">
        <v>712782005</v>
      </c>
      <c r="C69" s="53" t="s">
        <v>72</v>
      </c>
      <c r="D69" s="57" t="s">
        <v>472</v>
      </c>
      <c r="E69" s="53" t="s">
        <v>6724</v>
      </c>
      <c r="F69" s="57" t="s">
        <v>473</v>
      </c>
      <c r="G69" s="57" t="s">
        <v>6725</v>
      </c>
      <c r="H69" s="53" t="s">
        <v>474</v>
      </c>
      <c r="I69" s="53" t="s">
        <v>5814</v>
      </c>
      <c r="J69" s="53" t="s">
        <v>5815</v>
      </c>
      <c r="K69" s="53" t="s">
        <v>5816</v>
      </c>
      <c r="L69" s="54" t="s">
        <v>5269</v>
      </c>
      <c r="M69" s="58" t="s">
        <v>477</v>
      </c>
      <c r="N69" s="58" t="s">
        <v>476</v>
      </c>
      <c r="O69" s="59" t="s">
        <v>475</v>
      </c>
      <c r="P69" s="58"/>
      <c r="Q69" s="59" t="s">
        <v>365</v>
      </c>
      <c r="R69" s="59" t="s">
        <v>6726</v>
      </c>
      <c r="S69" s="60">
        <v>37970</v>
      </c>
      <c r="T69" s="58">
        <v>6934</v>
      </c>
      <c r="U69" s="61"/>
      <c r="V69" s="62"/>
      <c r="W69" s="61"/>
      <c r="X69" s="61"/>
      <c r="Y69" s="61"/>
      <c r="Z69" s="63"/>
      <c r="AA69" s="52"/>
      <c r="AB69" s="52"/>
      <c r="AC69" s="52"/>
      <c r="AD69" s="52"/>
      <c r="AE69" s="52"/>
      <c r="AF69" s="52"/>
    </row>
    <row r="70" spans="1:32" s="34" customFormat="1" ht="44.25" hidden="1" customHeight="1" x14ac:dyDescent="0.2">
      <c r="A70" s="56" t="s">
        <v>6727</v>
      </c>
      <c r="B70" s="53">
        <v>650447174</v>
      </c>
      <c r="C70" s="53" t="s">
        <v>49</v>
      </c>
      <c r="D70" s="57" t="s">
        <v>478</v>
      </c>
      <c r="E70" s="53" t="s">
        <v>6728</v>
      </c>
      <c r="F70" s="57" t="s">
        <v>479</v>
      </c>
      <c r="G70" s="57" t="s">
        <v>6729</v>
      </c>
      <c r="H70" s="53" t="s">
        <v>480</v>
      </c>
      <c r="I70" s="53" t="s">
        <v>6730</v>
      </c>
      <c r="J70" s="53" t="s">
        <v>481</v>
      </c>
      <c r="K70" s="53" t="s">
        <v>5498</v>
      </c>
      <c r="L70" s="54" t="s">
        <v>5268</v>
      </c>
      <c r="M70" s="58" t="s">
        <v>482</v>
      </c>
      <c r="N70" s="58" t="s">
        <v>5499</v>
      </c>
      <c r="O70" s="59" t="s">
        <v>6214</v>
      </c>
      <c r="P70" s="58"/>
      <c r="Q70" s="59" t="s">
        <v>365</v>
      </c>
      <c r="R70" s="59" t="s">
        <v>6731</v>
      </c>
      <c r="S70" s="60">
        <v>40882</v>
      </c>
      <c r="T70" s="58">
        <v>7459</v>
      </c>
      <c r="U70" s="61"/>
      <c r="V70" s="62"/>
      <c r="W70" s="61"/>
      <c r="X70" s="61"/>
      <c r="Y70" s="61"/>
      <c r="Z70" s="63"/>
      <c r="AA70" s="52"/>
      <c r="AB70" s="52"/>
      <c r="AC70" s="52"/>
      <c r="AD70" s="52"/>
      <c r="AE70" s="52"/>
      <c r="AF70" s="52"/>
    </row>
    <row r="71" spans="1:32" s="34" customFormat="1" ht="44.25" hidden="1" customHeight="1" x14ac:dyDescent="0.2">
      <c r="A71" s="56" t="s">
        <v>6732</v>
      </c>
      <c r="B71" s="53">
        <v>700151204</v>
      </c>
      <c r="C71" s="53" t="s">
        <v>72</v>
      </c>
      <c r="D71" s="57" t="s">
        <v>483</v>
      </c>
      <c r="E71" s="53" t="s">
        <v>484</v>
      </c>
      <c r="F71" s="57" t="s">
        <v>485</v>
      </c>
      <c r="G71" s="57" t="s">
        <v>486</v>
      </c>
      <c r="H71" s="53" t="s">
        <v>487</v>
      </c>
      <c r="I71" s="53" t="s">
        <v>488</v>
      </c>
      <c r="J71" s="53" t="s">
        <v>489</v>
      </c>
      <c r="K71" s="53" t="s">
        <v>491</v>
      </c>
      <c r="L71" s="54" t="s">
        <v>195</v>
      </c>
      <c r="M71" s="58"/>
      <c r="N71" s="58" t="s">
        <v>492</v>
      </c>
      <c r="O71" s="59" t="s">
        <v>490</v>
      </c>
      <c r="P71" s="58"/>
      <c r="Q71" s="59" t="s">
        <v>365</v>
      </c>
      <c r="R71" s="59" t="s">
        <v>493</v>
      </c>
      <c r="S71" s="60">
        <v>37970</v>
      </c>
      <c r="T71" s="58">
        <v>650</v>
      </c>
      <c r="U71" s="61"/>
      <c r="V71" s="62"/>
      <c r="W71" s="61"/>
      <c r="X71" s="61"/>
      <c r="Y71" s="61"/>
      <c r="Z71" s="63"/>
      <c r="AA71" s="52"/>
      <c r="AB71" s="52"/>
      <c r="AC71" s="52"/>
      <c r="AD71" s="52"/>
      <c r="AE71" s="52"/>
      <c r="AF71" s="52"/>
    </row>
    <row r="72" spans="1:32" s="34" customFormat="1" ht="44.25" hidden="1" customHeight="1" x14ac:dyDescent="0.2">
      <c r="A72" s="56" t="s">
        <v>6733</v>
      </c>
      <c r="B72" s="53">
        <v>653932502</v>
      </c>
      <c r="C72" s="53" t="s">
        <v>72</v>
      </c>
      <c r="D72" s="57" t="s">
        <v>494</v>
      </c>
      <c r="E72" s="53" t="s">
        <v>5334</v>
      </c>
      <c r="F72" s="57" t="s">
        <v>495</v>
      </c>
      <c r="G72" s="57" t="s">
        <v>5335</v>
      </c>
      <c r="H72" s="53" t="s">
        <v>168</v>
      </c>
      <c r="I72" s="53" t="s">
        <v>5336</v>
      </c>
      <c r="J72" s="53" t="s">
        <v>5335</v>
      </c>
      <c r="K72" s="53" t="s">
        <v>496</v>
      </c>
      <c r="L72" s="54" t="s">
        <v>770</v>
      </c>
      <c r="M72" s="58" t="s">
        <v>1579</v>
      </c>
      <c r="N72" s="58"/>
      <c r="O72" s="59"/>
      <c r="P72" s="58"/>
      <c r="Q72" s="59" t="s">
        <v>365</v>
      </c>
      <c r="R72" s="59" t="s">
        <v>497</v>
      </c>
      <c r="S72" s="60">
        <v>38414</v>
      </c>
      <c r="T72" s="58">
        <v>7159</v>
      </c>
      <c r="U72" s="61"/>
      <c r="V72" s="62"/>
      <c r="W72" s="61"/>
      <c r="X72" s="61"/>
      <c r="Y72" s="61"/>
      <c r="Z72" s="63"/>
      <c r="AA72" s="52"/>
      <c r="AB72" s="52"/>
      <c r="AC72" s="52"/>
      <c r="AD72" s="52"/>
      <c r="AE72" s="52"/>
      <c r="AF72" s="52"/>
    </row>
    <row r="73" spans="1:32" s="34" customFormat="1" ht="44.25" hidden="1" customHeight="1" x14ac:dyDescent="0.2">
      <c r="A73" s="56" t="s">
        <v>6734</v>
      </c>
      <c r="B73" s="53">
        <v>719926002</v>
      </c>
      <c r="C73" s="53" t="s">
        <v>49</v>
      </c>
      <c r="D73" s="57" t="s">
        <v>498</v>
      </c>
      <c r="E73" s="53" t="s">
        <v>8461</v>
      </c>
      <c r="F73" s="57" t="s">
        <v>499</v>
      </c>
      <c r="G73" s="57" t="s">
        <v>8432</v>
      </c>
      <c r="H73" s="53" t="s">
        <v>500</v>
      </c>
      <c r="I73" s="53" t="s">
        <v>6452</v>
      </c>
      <c r="J73" s="53" t="s">
        <v>8366</v>
      </c>
      <c r="K73" s="53" t="s">
        <v>5841</v>
      </c>
      <c r="L73" s="54" t="s">
        <v>5269</v>
      </c>
      <c r="M73" s="58" t="s">
        <v>501</v>
      </c>
      <c r="N73" s="58" t="s">
        <v>6453</v>
      </c>
      <c r="O73" s="59" t="s">
        <v>8367</v>
      </c>
      <c r="P73" s="58"/>
      <c r="Q73" s="59" t="s">
        <v>365</v>
      </c>
      <c r="R73" s="59" t="s">
        <v>8462</v>
      </c>
      <c r="S73" s="60">
        <v>37970</v>
      </c>
      <c r="T73" s="58">
        <v>6866</v>
      </c>
      <c r="U73" s="61"/>
      <c r="V73" s="62"/>
      <c r="W73" s="61"/>
      <c r="X73" s="61"/>
      <c r="Y73" s="61"/>
      <c r="Z73" s="63"/>
      <c r="AA73" s="52"/>
      <c r="AB73" s="52"/>
      <c r="AC73" s="52"/>
      <c r="AD73" s="52"/>
      <c r="AE73" s="52"/>
      <c r="AF73" s="52"/>
    </row>
    <row r="74" spans="1:32" s="34" customFormat="1" ht="44.25" hidden="1" customHeight="1" x14ac:dyDescent="0.2">
      <c r="A74" s="56" t="s">
        <v>6735</v>
      </c>
      <c r="B74" s="53">
        <v>650929403</v>
      </c>
      <c r="C74" s="53" t="s">
        <v>502</v>
      </c>
      <c r="D74" s="57" t="s">
        <v>503</v>
      </c>
      <c r="E74" s="53" t="s">
        <v>5513</v>
      </c>
      <c r="F74" s="57" t="s">
        <v>504</v>
      </c>
      <c r="G74" s="57" t="s">
        <v>5663</v>
      </c>
      <c r="H74" s="53" t="s">
        <v>505</v>
      </c>
      <c r="I74" s="53" t="s">
        <v>5664</v>
      </c>
      <c r="J74" s="53" t="s">
        <v>506</v>
      </c>
      <c r="K74" s="53" t="s">
        <v>507</v>
      </c>
      <c r="L74" s="54" t="s">
        <v>47</v>
      </c>
      <c r="M74" s="58" t="s">
        <v>620</v>
      </c>
      <c r="N74" s="58" t="s">
        <v>508</v>
      </c>
      <c r="O74" s="59" t="s">
        <v>5514</v>
      </c>
      <c r="P74" s="58"/>
      <c r="Q74" s="59" t="s">
        <v>365</v>
      </c>
      <c r="R74" s="59" t="s">
        <v>5707</v>
      </c>
      <c r="S74" s="60">
        <v>39636</v>
      </c>
      <c r="T74" s="58">
        <v>7399</v>
      </c>
      <c r="U74" s="61"/>
      <c r="V74" s="62"/>
      <c r="W74" s="61"/>
      <c r="X74" s="61"/>
      <c r="Y74" s="61"/>
      <c r="Z74" s="63"/>
      <c r="AA74" s="52"/>
      <c r="AB74" s="52"/>
      <c r="AC74" s="52"/>
      <c r="AD74" s="52"/>
      <c r="AE74" s="52"/>
      <c r="AF74" s="52"/>
    </row>
    <row r="75" spans="1:32" s="34" customFormat="1" ht="44.25" hidden="1" customHeight="1" x14ac:dyDescent="0.2">
      <c r="A75" s="56" t="s">
        <v>6736</v>
      </c>
      <c r="B75" s="53">
        <v>708167002</v>
      </c>
      <c r="C75" s="53" t="s">
        <v>509</v>
      </c>
      <c r="D75" s="57" t="s">
        <v>510</v>
      </c>
      <c r="E75" s="53" t="s">
        <v>26</v>
      </c>
      <c r="F75" s="57" t="s">
        <v>511</v>
      </c>
      <c r="G75" s="57" t="s">
        <v>5371</v>
      </c>
      <c r="H75" s="53">
        <v>2017</v>
      </c>
      <c r="I75" s="53" t="s">
        <v>5677</v>
      </c>
      <c r="J75" s="53" t="s">
        <v>5337</v>
      </c>
      <c r="K75" s="53" t="s">
        <v>512</v>
      </c>
      <c r="L75" s="54" t="s">
        <v>306</v>
      </c>
      <c r="M75" s="58" t="s">
        <v>513</v>
      </c>
      <c r="N75" s="58" t="s">
        <v>5338</v>
      </c>
      <c r="O75" s="59" t="s">
        <v>5339</v>
      </c>
      <c r="P75" s="58" t="s">
        <v>5340</v>
      </c>
      <c r="Q75" s="59">
        <v>91001</v>
      </c>
      <c r="R75" s="59" t="s">
        <v>514</v>
      </c>
      <c r="S75" s="60">
        <v>37970</v>
      </c>
      <c r="T75" s="58">
        <v>6912</v>
      </c>
      <c r="U75" s="61"/>
      <c r="V75" s="62"/>
      <c r="W75" s="61"/>
      <c r="X75" s="61"/>
      <c r="Y75" s="61"/>
      <c r="Z75" s="63"/>
      <c r="AA75" s="52"/>
      <c r="AB75" s="52"/>
      <c r="AC75" s="52"/>
      <c r="AD75" s="52"/>
      <c r="AE75" s="52"/>
      <c r="AF75" s="52"/>
    </row>
    <row r="76" spans="1:32" s="34" customFormat="1" ht="44.25" hidden="1" customHeight="1" x14ac:dyDescent="0.2">
      <c r="A76" s="56" t="s">
        <v>6737</v>
      </c>
      <c r="B76" s="53">
        <v>603180003</v>
      </c>
      <c r="C76" s="53" t="s">
        <v>509</v>
      </c>
      <c r="D76" s="57" t="s">
        <v>516</v>
      </c>
      <c r="E76" s="53" t="s">
        <v>26</v>
      </c>
      <c r="F76" s="57" t="s">
        <v>511</v>
      </c>
      <c r="G76" s="57" t="s">
        <v>517</v>
      </c>
      <c r="H76" s="53" t="s">
        <v>518</v>
      </c>
      <c r="I76" s="53" t="s">
        <v>519</v>
      </c>
      <c r="J76" s="53" t="s">
        <v>520</v>
      </c>
      <c r="K76" s="53" t="s">
        <v>523</v>
      </c>
      <c r="L76" s="54" t="s">
        <v>524</v>
      </c>
      <c r="M76" s="58" t="s">
        <v>525</v>
      </c>
      <c r="N76" s="58" t="s">
        <v>522</v>
      </c>
      <c r="O76" s="59" t="s">
        <v>521</v>
      </c>
      <c r="P76" s="58"/>
      <c r="Q76" s="59">
        <v>91001</v>
      </c>
      <c r="R76" s="59" t="s">
        <v>526</v>
      </c>
      <c r="S76" s="60">
        <v>37970</v>
      </c>
      <c r="T76" s="58">
        <v>6947</v>
      </c>
      <c r="U76" s="61"/>
      <c r="V76" s="62"/>
      <c r="W76" s="61"/>
      <c r="X76" s="61"/>
      <c r="Y76" s="61"/>
      <c r="Z76" s="63"/>
      <c r="AA76" s="52"/>
      <c r="AB76" s="52"/>
      <c r="AC76" s="52"/>
      <c r="AD76" s="52"/>
      <c r="AE76" s="52"/>
      <c r="AF76" s="52"/>
    </row>
    <row r="77" spans="1:32" s="34" customFormat="1" ht="44.25" hidden="1" customHeight="1" x14ac:dyDescent="0.2">
      <c r="A77" s="56" t="s">
        <v>6738</v>
      </c>
      <c r="B77" s="53">
        <v>708168009</v>
      </c>
      <c r="C77" s="53" t="s">
        <v>509</v>
      </c>
      <c r="D77" s="57" t="s">
        <v>527</v>
      </c>
      <c r="E77" s="53" t="s">
        <v>26</v>
      </c>
      <c r="F77" s="57" t="s">
        <v>511</v>
      </c>
      <c r="G77" s="57" t="s">
        <v>528</v>
      </c>
      <c r="H77" s="53" t="s">
        <v>529</v>
      </c>
      <c r="I77" s="53" t="s">
        <v>530</v>
      </c>
      <c r="J77" s="53" t="s">
        <v>531</v>
      </c>
      <c r="K77" s="53" t="s">
        <v>533</v>
      </c>
      <c r="L77" s="54" t="s">
        <v>535</v>
      </c>
      <c r="M77" s="58" t="s">
        <v>534</v>
      </c>
      <c r="N77" s="58" t="s">
        <v>5366</v>
      </c>
      <c r="O77" s="59" t="s">
        <v>532</v>
      </c>
      <c r="P77" s="58"/>
      <c r="Q77" s="59">
        <v>91001</v>
      </c>
      <c r="R77" s="59" t="s">
        <v>526</v>
      </c>
      <c r="S77" s="60">
        <v>37970</v>
      </c>
      <c r="T77" s="58">
        <v>6873</v>
      </c>
      <c r="U77" s="61"/>
      <c r="V77" s="62"/>
      <c r="W77" s="61"/>
      <c r="X77" s="61"/>
      <c r="Y77" s="61"/>
      <c r="Z77" s="63"/>
      <c r="AA77" s="52"/>
      <c r="AB77" s="52"/>
      <c r="AC77" s="52"/>
      <c r="AD77" s="52"/>
      <c r="AE77" s="52"/>
      <c r="AF77" s="52"/>
    </row>
    <row r="78" spans="1:32" s="34" customFormat="1" ht="44.25" hidden="1" customHeight="1" x14ac:dyDescent="0.2">
      <c r="A78" s="56" t="s">
        <v>6739</v>
      </c>
      <c r="B78" s="53">
        <v>707862009</v>
      </c>
      <c r="C78" s="53" t="s">
        <v>536</v>
      </c>
      <c r="D78" s="57" t="s">
        <v>537</v>
      </c>
      <c r="E78" s="53" t="s">
        <v>26</v>
      </c>
      <c r="F78" s="57" t="s">
        <v>538</v>
      </c>
      <c r="G78" s="57" t="s">
        <v>5536</v>
      </c>
      <c r="H78" s="53" t="s">
        <v>5539</v>
      </c>
      <c r="I78" s="53" t="s">
        <v>5662</v>
      </c>
      <c r="J78" s="53" t="s">
        <v>5538</v>
      </c>
      <c r="K78" s="53" t="s">
        <v>539</v>
      </c>
      <c r="L78" s="54" t="s">
        <v>47</v>
      </c>
      <c r="M78" s="58" t="s">
        <v>253</v>
      </c>
      <c r="N78" s="58" t="s">
        <v>5534</v>
      </c>
      <c r="O78" s="59" t="s">
        <v>5535</v>
      </c>
      <c r="P78" s="58"/>
      <c r="Q78" s="59">
        <v>91001</v>
      </c>
      <c r="R78" s="59" t="s">
        <v>5537</v>
      </c>
      <c r="S78" s="60">
        <v>41985</v>
      </c>
      <c r="T78" s="58">
        <v>7519</v>
      </c>
      <c r="U78" s="61"/>
      <c r="V78" s="62"/>
      <c r="W78" s="61"/>
      <c r="X78" s="61"/>
      <c r="Y78" s="61"/>
      <c r="Z78" s="63"/>
      <c r="AA78" s="52"/>
      <c r="AB78" s="52"/>
      <c r="AC78" s="52"/>
      <c r="AD78" s="52"/>
      <c r="AE78" s="52"/>
      <c r="AF78" s="52"/>
    </row>
    <row r="79" spans="1:32" s="34" customFormat="1" ht="44.25" hidden="1" customHeight="1" x14ac:dyDescent="0.2">
      <c r="A79" s="56" t="s">
        <v>6740</v>
      </c>
      <c r="B79" s="53">
        <v>650213203</v>
      </c>
      <c r="C79" s="53" t="s">
        <v>72</v>
      </c>
      <c r="D79" s="57" t="s">
        <v>540</v>
      </c>
      <c r="E79" s="53" t="s">
        <v>6741</v>
      </c>
      <c r="F79" s="57" t="s">
        <v>541</v>
      </c>
      <c r="G79" s="57" t="s">
        <v>6742</v>
      </c>
      <c r="H79" s="53" t="s">
        <v>4824</v>
      </c>
      <c r="I79" s="53" t="s">
        <v>6743</v>
      </c>
      <c r="J79" s="53" t="s">
        <v>7903</v>
      </c>
      <c r="K79" s="53" t="s">
        <v>4825</v>
      </c>
      <c r="L79" s="54" t="s">
        <v>5272</v>
      </c>
      <c r="M79" s="58" t="s">
        <v>542</v>
      </c>
      <c r="N79" s="58" t="s">
        <v>6744</v>
      </c>
      <c r="O79" s="59" t="s">
        <v>6745</v>
      </c>
      <c r="P79" s="58"/>
      <c r="Q79" s="59" t="s">
        <v>365</v>
      </c>
      <c r="R79" s="59" t="s">
        <v>6746</v>
      </c>
      <c r="S79" s="60">
        <v>43174</v>
      </c>
      <c r="T79" s="58">
        <v>7462</v>
      </c>
      <c r="U79" s="61"/>
      <c r="V79" s="62"/>
      <c r="W79" s="61"/>
      <c r="X79" s="61"/>
      <c r="Y79" s="61"/>
      <c r="Z79" s="63"/>
      <c r="AA79" s="52"/>
      <c r="AB79" s="52"/>
      <c r="AC79" s="52"/>
      <c r="AD79" s="52"/>
      <c r="AE79" s="52"/>
      <c r="AF79" s="52"/>
    </row>
    <row r="80" spans="1:32" s="34" customFormat="1" ht="44.25" hidden="1" customHeight="1" x14ac:dyDescent="0.2">
      <c r="A80" s="56" t="s">
        <v>6747</v>
      </c>
      <c r="B80" s="53">
        <v>659070006</v>
      </c>
      <c r="C80" s="53" t="s">
        <v>543</v>
      </c>
      <c r="D80" s="57" t="s">
        <v>544</v>
      </c>
      <c r="E80" s="53" t="s">
        <v>7904</v>
      </c>
      <c r="F80" s="57" t="s">
        <v>545</v>
      </c>
      <c r="G80" s="57" t="s">
        <v>546</v>
      </c>
      <c r="H80" s="53" t="s">
        <v>547</v>
      </c>
      <c r="I80" s="53" t="s">
        <v>7905</v>
      </c>
      <c r="J80" s="53" t="s">
        <v>7906</v>
      </c>
      <c r="K80" s="53" t="s">
        <v>5915</v>
      </c>
      <c r="L80" s="54" t="s">
        <v>5270</v>
      </c>
      <c r="M80" s="58" t="s">
        <v>548</v>
      </c>
      <c r="N80" s="58" t="s">
        <v>5913</v>
      </c>
      <c r="O80" s="59" t="s">
        <v>5914</v>
      </c>
      <c r="P80" s="58" t="s">
        <v>5651</v>
      </c>
      <c r="Q80" s="59" t="s">
        <v>549</v>
      </c>
      <c r="R80" s="59" t="s">
        <v>6748</v>
      </c>
      <c r="S80" s="60">
        <v>43307</v>
      </c>
      <c r="T80" s="58">
        <v>7652</v>
      </c>
      <c r="U80" s="61"/>
      <c r="V80" s="62"/>
      <c r="W80" s="61"/>
      <c r="X80" s="61"/>
      <c r="Y80" s="61"/>
      <c r="Z80" s="63"/>
      <c r="AA80" s="52"/>
      <c r="AB80" s="52"/>
      <c r="AC80" s="52"/>
      <c r="AD80" s="52"/>
      <c r="AE80" s="52"/>
      <c r="AF80" s="52"/>
    </row>
    <row r="81" spans="1:32" s="34" customFormat="1" ht="44.25" hidden="1" customHeight="1" x14ac:dyDescent="0.2">
      <c r="A81" s="56" t="s">
        <v>6749</v>
      </c>
      <c r="B81" s="53">
        <v>651653096</v>
      </c>
      <c r="C81" s="53" t="s">
        <v>72</v>
      </c>
      <c r="D81" s="57" t="s">
        <v>4242</v>
      </c>
      <c r="E81" s="53" t="s">
        <v>550</v>
      </c>
      <c r="F81" s="57" t="s">
        <v>4243</v>
      </c>
      <c r="G81" s="57" t="s">
        <v>4244</v>
      </c>
      <c r="H81" s="53" t="s">
        <v>551</v>
      </c>
      <c r="I81" s="53" t="s">
        <v>4245</v>
      </c>
      <c r="J81" s="53" t="s">
        <v>552</v>
      </c>
      <c r="K81" s="53" t="s">
        <v>4246</v>
      </c>
      <c r="L81" s="54" t="s">
        <v>48</v>
      </c>
      <c r="M81" s="58" t="s">
        <v>553</v>
      </c>
      <c r="N81" s="58" t="s">
        <v>554</v>
      </c>
      <c r="O81" s="59" t="s">
        <v>555</v>
      </c>
      <c r="P81" s="58"/>
      <c r="Q81" s="59" t="s">
        <v>127</v>
      </c>
      <c r="R81" s="59" t="s">
        <v>556</v>
      </c>
      <c r="S81" s="60">
        <v>43516</v>
      </c>
      <c r="T81" s="58">
        <v>7671</v>
      </c>
      <c r="U81" s="61"/>
      <c r="V81" s="62"/>
      <c r="W81" s="61"/>
      <c r="X81" s="61"/>
      <c r="Y81" s="61"/>
      <c r="Z81" s="63"/>
      <c r="AA81" s="52"/>
      <c r="AB81" s="52"/>
      <c r="AC81" s="52"/>
      <c r="AD81" s="52"/>
      <c r="AE81" s="52"/>
      <c r="AF81" s="52"/>
    </row>
    <row r="82" spans="1:32" s="34" customFormat="1" ht="44.25" hidden="1" customHeight="1" x14ac:dyDescent="0.2">
      <c r="A82" s="56" t="s">
        <v>6750</v>
      </c>
      <c r="B82" s="53">
        <v>703708005</v>
      </c>
      <c r="C82" s="53" t="s">
        <v>72</v>
      </c>
      <c r="D82" s="57" t="s">
        <v>557</v>
      </c>
      <c r="E82" s="53" t="s">
        <v>558</v>
      </c>
      <c r="F82" s="57" t="s">
        <v>559</v>
      </c>
      <c r="G82" s="57" t="s">
        <v>560</v>
      </c>
      <c r="H82" s="53" t="s">
        <v>561</v>
      </c>
      <c r="I82" s="53" t="s">
        <v>562</v>
      </c>
      <c r="J82" s="53" t="s">
        <v>563</v>
      </c>
      <c r="K82" s="53" t="s">
        <v>565</v>
      </c>
      <c r="L82" s="54" t="s">
        <v>306</v>
      </c>
      <c r="M82" s="58" t="s">
        <v>513</v>
      </c>
      <c r="N82" s="58" t="s">
        <v>564</v>
      </c>
      <c r="O82" s="59"/>
      <c r="P82" s="58"/>
      <c r="Q82" s="59">
        <v>93401</v>
      </c>
      <c r="R82" s="59" t="s">
        <v>566</v>
      </c>
      <c r="S82" s="60">
        <v>37960</v>
      </c>
      <c r="T82" s="58">
        <v>850</v>
      </c>
      <c r="U82" s="61"/>
      <c r="V82" s="62"/>
      <c r="W82" s="61"/>
      <c r="X82" s="61"/>
      <c r="Y82" s="61"/>
      <c r="Z82" s="63"/>
      <c r="AA82" s="52"/>
      <c r="AB82" s="52"/>
      <c r="AC82" s="52"/>
      <c r="AD82" s="52"/>
      <c r="AE82" s="52"/>
      <c r="AF82" s="52"/>
    </row>
    <row r="83" spans="1:32" s="34" customFormat="1" ht="44.25" hidden="1" customHeight="1" x14ac:dyDescent="0.2">
      <c r="A83" s="56" t="s">
        <v>6751</v>
      </c>
      <c r="B83" s="53">
        <v>712091002</v>
      </c>
      <c r="C83" s="53" t="s">
        <v>72</v>
      </c>
      <c r="D83" s="57" t="s">
        <v>567</v>
      </c>
      <c r="E83" s="53" t="s">
        <v>6752</v>
      </c>
      <c r="F83" s="57" t="s">
        <v>568</v>
      </c>
      <c r="G83" s="57" t="s">
        <v>6753</v>
      </c>
      <c r="H83" s="53" t="s">
        <v>569</v>
      </c>
      <c r="I83" s="53" t="s">
        <v>570</v>
      </c>
      <c r="J83" s="53" t="s">
        <v>5763</v>
      </c>
      <c r="K83" s="53" t="s">
        <v>571</v>
      </c>
      <c r="L83" s="54" t="s">
        <v>47</v>
      </c>
      <c r="M83" s="58" t="s">
        <v>572</v>
      </c>
      <c r="N83" s="58" t="s">
        <v>574</v>
      </c>
      <c r="O83" s="59" t="s">
        <v>5764</v>
      </c>
      <c r="P83" s="58"/>
      <c r="Q83" s="59" t="s">
        <v>365</v>
      </c>
      <c r="R83" s="59" t="s">
        <v>6754</v>
      </c>
      <c r="S83" s="60">
        <v>38344</v>
      </c>
      <c r="T83" s="58">
        <v>7160</v>
      </c>
      <c r="U83" s="61"/>
      <c r="V83" s="62"/>
      <c r="W83" s="61"/>
      <c r="X83" s="61"/>
      <c r="Y83" s="61"/>
      <c r="Z83" s="63"/>
      <c r="AA83" s="52"/>
      <c r="AB83" s="52"/>
      <c r="AC83" s="52"/>
      <c r="AD83" s="52"/>
      <c r="AE83" s="52"/>
      <c r="AF83" s="52"/>
    </row>
    <row r="84" spans="1:32" s="34" customFormat="1" ht="44.25" hidden="1" customHeight="1" x14ac:dyDescent="0.2">
      <c r="A84" s="56" t="s">
        <v>6755</v>
      </c>
      <c r="B84" s="53">
        <v>709659006</v>
      </c>
      <c r="C84" s="53" t="s">
        <v>72</v>
      </c>
      <c r="D84" s="57" t="s">
        <v>575</v>
      </c>
      <c r="E84" s="53" t="s">
        <v>576</v>
      </c>
      <c r="F84" s="57" t="s">
        <v>577</v>
      </c>
      <c r="G84" s="57" t="s">
        <v>578</v>
      </c>
      <c r="H84" s="53" t="s">
        <v>123</v>
      </c>
      <c r="I84" s="53" t="s">
        <v>579</v>
      </c>
      <c r="J84" s="53" t="s">
        <v>580</v>
      </c>
      <c r="K84" s="53" t="s">
        <v>582</v>
      </c>
      <c r="L84" s="54" t="s">
        <v>195</v>
      </c>
      <c r="M84" s="58" t="s">
        <v>422</v>
      </c>
      <c r="N84" s="58"/>
      <c r="O84" s="59" t="s">
        <v>581</v>
      </c>
      <c r="P84" s="58"/>
      <c r="Q84" s="59" t="s">
        <v>365</v>
      </c>
      <c r="R84" s="59" t="s">
        <v>584</v>
      </c>
      <c r="S84" s="60">
        <v>37970</v>
      </c>
      <c r="T84" s="58">
        <v>2200</v>
      </c>
      <c r="U84" s="61"/>
      <c r="V84" s="62"/>
      <c r="W84" s="61"/>
      <c r="X84" s="61"/>
      <c r="Y84" s="61"/>
      <c r="Z84" s="63"/>
      <c r="AA84" s="52"/>
      <c r="AB84" s="52"/>
      <c r="AC84" s="52"/>
      <c r="AD84" s="52"/>
      <c r="AE84" s="52"/>
      <c r="AF84" s="52"/>
    </row>
    <row r="85" spans="1:32" s="34" customFormat="1" ht="44.25" hidden="1" customHeight="1" x14ac:dyDescent="0.2">
      <c r="A85" s="56" t="s">
        <v>6756</v>
      </c>
      <c r="B85" s="53">
        <v>651131154</v>
      </c>
      <c r="C85" s="53" t="s">
        <v>72</v>
      </c>
      <c r="D85" s="57" t="s">
        <v>585</v>
      </c>
      <c r="E85" s="53" t="s">
        <v>6757</v>
      </c>
      <c r="F85" s="57" t="s">
        <v>586</v>
      </c>
      <c r="G85" s="57" t="s">
        <v>6758</v>
      </c>
      <c r="H85" s="53" t="s">
        <v>406</v>
      </c>
      <c r="I85" s="53" t="s">
        <v>6759</v>
      </c>
      <c r="J85" s="53" t="s">
        <v>587</v>
      </c>
      <c r="K85" s="53" t="s">
        <v>6760</v>
      </c>
      <c r="L85" s="54" t="s">
        <v>5272</v>
      </c>
      <c r="M85" s="58" t="s">
        <v>542</v>
      </c>
      <c r="N85" s="58" t="s">
        <v>6761</v>
      </c>
      <c r="O85" s="59" t="s">
        <v>6762</v>
      </c>
      <c r="P85" s="58"/>
      <c r="Q85" s="59" t="s">
        <v>365</v>
      </c>
      <c r="R85" s="59" t="s">
        <v>6763</v>
      </c>
      <c r="S85" s="60">
        <v>42472</v>
      </c>
      <c r="T85" s="58">
        <v>7605</v>
      </c>
      <c r="U85" s="61"/>
      <c r="V85" s="62"/>
      <c r="W85" s="61"/>
      <c r="X85" s="61"/>
      <c r="Y85" s="61"/>
      <c r="Z85" s="63"/>
      <c r="AA85" s="52"/>
      <c r="AB85" s="52"/>
      <c r="AC85" s="52"/>
      <c r="AD85" s="52"/>
      <c r="AE85" s="52"/>
      <c r="AF85" s="52"/>
    </row>
    <row r="86" spans="1:32" s="34" customFormat="1" ht="44.25" hidden="1" customHeight="1" x14ac:dyDescent="0.2">
      <c r="A86" s="56" t="s">
        <v>6764</v>
      </c>
      <c r="B86" s="53">
        <v>650926250</v>
      </c>
      <c r="C86" s="53" t="s">
        <v>72</v>
      </c>
      <c r="D86" s="57" t="s">
        <v>588</v>
      </c>
      <c r="E86" s="53" t="s">
        <v>589</v>
      </c>
      <c r="F86" s="57" t="s">
        <v>590</v>
      </c>
      <c r="G86" s="57" t="s">
        <v>591</v>
      </c>
      <c r="H86" s="53" t="s">
        <v>592</v>
      </c>
      <c r="I86" s="53" t="s">
        <v>593</v>
      </c>
      <c r="J86" s="53" t="s">
        <v>594</v>
      </c>
      <c r="K86" s="53" t="s">
        <v>595</v>
      </c>
      <c r="L86" s="54" t="s">
        <v>306</v>
      </c>
      <c r="M86" s="58" t="s">
        <v>596</v>
      </c>
      <c r="N86" s="58"/>
      <c r="O86" s="59"/>
      <c r="P86" s="58"/>
      <c r="Q86" s="59" t="s">
        <v>597</v>
      </c>
      <c r="R86" s="59" t="s">
        <v>598</v>
      </c>
      <c r="S86" s="60">
        <v>43048</v>
      </c>
      <c r="T86" s="58">
        <v>7639</v>
      </c>
      <c r="U86" s="61"/>
      <c r="V86" s="62"/>
      <c r="W86" s="61"/>
      <c r="X86" s="61"/>
      <c r="Y86" s="61"/>
      <c r="Z86" s="63"/>
      <c r="AA86" s="52"/>
      <c r="AB86" s="52"/>
      <c r="AC86" s="52"/>
      <c r="AD86" s="52"/>
      <c r="AE86" s="52"/>
      <c r="AF86" s="52"/>
    </row>
    <row r="87" spans="1:32" s="34" customFormat="1" ht="44.25" hidden="1" customHeight="1" x14ac:dyDescent="0.2">
      <c r="A87" s="56" t="s">
        <v>6765</v>
      </c>
      <c r="B87" s="53">
        <v>533330878</v>
      </c>
      <c r="C87" s="53"/>
      <c r="D87" s="57" t="s">
        <v>6454</v>
      </c>
      <c r="E87" s="53" t="s">
        <v>6766</v>
      </c>
      <c r="F87" s="57" t="s">
        <v>8501</v>
      </c>
      <c r="G87" s="57" t="s">
        <v>6767</v>
      </c>
      <c r="H87" s="53" t="s">
        <v>1273</v>
      </c>
      <c r="I87" s="53" t="s">
        <v>6768</v>
      </c>
      <c r="J87" s="53" t="s">
        <v>6769</v>
      </c>
      <c r="K87" s="53" t="s">
        <v>5890</v>
      </c>
      <c r="L87" s="54" t="s">
        <v>535</v>
      </c>
      <c r="M87" s="58" t="s">
        <v>184</v>
      </c>
      <c r="N87" s="58" t="s">
        <v>5891</v>
      </c>
      <c r="O87" s="59" t="s">
        <v>5892</v>
      </c>
      <c r="P87" s="58"/>
      <c r="Q87" s="59">
        <v>93401</v>
      </c>
      <c r="R87" s="59" t="s">
        <v>6770</v>
      </c>
      <c r="S87" s="60" t="s">
        <v>6771</v>
      </c>
      <c r="T87" s="58">
        <v>7707</v>
      </c>
      <c r="U87" s="61"/>
      <c r="V87" s="62"/>
      <c r="W87" s="61"/>
      <c r="X87" s="61"/>
      <c r="Y87" s="61"/>
      <c r="Z87" s="63"/>
      <c r="AA87" s="52"/>
      <c r="AB87" s="52"/>
      <c r="AC87" s="52"/>
      <c r="AD87" s="52"/>
      <c r="AE87" s="52"/>
      <c r="AF87" s="52"/>
    </row>
    <row r="88" spans="1:32" s="34" customFormat="1" ht="44.25" hidden="1" customHeight="1" x14ac:dyDescent="0.2">
      <c r="A88" s="56" t="s">
        <v>6772</v>
      </c>
      <c r="B88" s="53">
        <v>659362805</v>
      </c>
      <c r="C88" s="53" t="s">
        <v>49</v>
      </c>
      <c r="D88" s="57" t="s">
        <v>599</v>
      </c>
      <c r="E88" s="53" t="s">
        <v>6773</v>
      </c>
      <c r="F88" s="57" t="s">
        <v>600</v>
      </c>
      <c r="G88" s="57" t="s">
        <v>6774</v>
      </c>
      <c r="H88" s="53" t="s">
        <v>601</v>
      </c>
      <c r="I88" s="53" t="s">
        <v>6775</v>
      </c>
      <c r="J88" s="53" t="s">
        <v>5936</v>
      </c>
      <c r="K88" s="53" t="s">
        <v>602</v>
      </c>
      <c r="L88" s="54" t="s">
        <v>47</v>
      </c>
      <c r="M88" s="58" t="s">
        <v>603</v>
      </c>
      <c r="N88" s="58" t="s">
        <v>5937</v>
      </c>
      <c r="O88" s="59" t="s">
        <v>5938</v>
      </c>
      <c r="P88" s="58"/>
      <c r="Q88" s="59">
        <v>93991</v>
      </c>
      <c r="R88" s="59" t="s">
        <v>6776</v>
      </c>
      <c r="S88" s="60">
        <v>39720</v>
      </c>
      <c r="T88" s="58">
        <v>7406</v>
      </c>
      <c r="U88" s="61"/>
      <c r="V88" s="62"/>
      <c r="W88" s="61"/>
      <c r="X88" s="61"/>
      <c r="Y88" s="61"/>
      <c r="Z88" s="63"/>
      <c r="AA88" s="52"/>
      <c r="AB88" s="52"/>
      <c r="AC88" s="52"/>
      <c r="AD88" s="52"/>
      <c r="AE88" s="52"/>
      <c r="AF88" s="52"/>
    </row>
    <row r="89" spans="1:32" s="34" customFormat="1" ht="44.25" hidden="1" customHeight="1" x14ac:dyDescent="0.2">
      <c r="A89" s="56" t="s">
        <v>6777</v>
      </c>
      <c r="B89" s="53">
        <v>721291006</v>
      </c>
      <c r="C89" s="53" t="s">
        <v>604</v>
      </c>
      <c r="D89" s="57" t="s">
        <v>605</v>
      </c>
      <c r="E89" s="53" t="s">
        <v>606</v>
      </c>
      <c r="F89" s="57" t="s">
        <v>607</v>
      </c>
      <c r="G89" s="57" t="s">
        <v>608</v>
      </c>
      <c r="H89" s="53" t="s">
        <v>601</v>
      </c>
      <c r="I89" s="53" t="s">
        <v>609</v>
      </c>
      <c r="J89" s="53" t="s">
        <v>610</v>
      </c>
      <c r="K89" s="53" t="s">
        <v>612</v>
      </c>
      <c r="L89" s="54" t="s">
        <v>306</v>
      </c>
      <c r="M89" s="58" t="s">
        <v>614</v>
      </c>
      <c r="N89" s="58" t="s">
        <v>613</v>
      </c>
      <c r="O89" s="59" t="s">
        <v>611</v>
      </c>
      <c r="P89" s="58"/>
      <c r="Q89" s="59" t="s">
        <v>365</v>
      </c>
      <c r="R89" s="59" t="s">
        <v>615</v>
      </c>
      <c r="S89" s="60">
        <v>37970</v>
      </c>
      <c r="T89" s="58">
        <v>6889</v>
      </c>
      <c r="U89" s="61"/>
      <c r="V89" s="62"/>
      <c r="W89" s="61"/>
      <c r="X89" s="61"/>
      <c r="Y89" s="61"/>
      <c r="Z89" s="63"/>
      <c r="AA89" s="52"/>
      <c r="AB89" s="52"/>
      <c r="AC89" s="52"/>
      <c r="AD89" s="52"/>
      <c r="AE89" s="52"/>
      <c r="AF89" s="52"/>
    </row>
    <row r="90" spans="1:32" s="34" customFormat="1" ht="44.25" hidden="1" customHeight="1" x14ac:dyDescent="0.2">
      <c r="A90" s="56" t="s">
        <v>6778</v>
      </c>
      <c r="B90" s="53">
        <v>719400000</v>
      </c>
      <c r="C90" s="53" t="s">
        <v>72</v>
      </c>
      <c r="D90" s="57" t="s">
        <v>616</v>
      </c>
      <c r="E90" s="53" t="s">
        <v>8463</v>
      </c>
      <c r="F90" s="57" t="s">
        <v>617</v>
      </c>
      <c r="G90" s="57" t="s">
        <v>6779</v>
      </c>
      <c r="H90" s="53" t="s">
        <v>618</v>
      </c>
      <c r="I90" s="53" t="s">
        <v>6780</v>
      </c>
      <c r="J90" s="53" t="s">
        <v>6781</v>
      </c>
      <c r="K90" s="53" t="s">
        <v>619</v>
      </c>
      <c r="L90" s="54" t="s">
        <v>47</v>
      </c>
      <c r="M90" s="58" t="s">
        <v>620</v>
      </c>
      <c r="N90" s="58" t="s">
        <v>6104</v>
      </c>
      <c r="O90" s="59" t="s">
        <v>621</v>
      </c>
      <c r="P90" s="58"/>
      <c r="Q90" s="59" t="s">
        <v>365</v>
      </c>
      <c r="R90" s="59" t="s">
        <v>8464</v>
      </c>
      <c r="S90" s="60">
        <v>37970</v>
      </c>
      <c r="T90" s="58">
        <v>3842</v>
      </c>
      <c r="U90" s="61"/>
      <c r="V90" s="62"/>
      <c r="W90" s="61"/>
      <c r="X90" s="61"/>
      <c r="Y90" s="61"/>
      <c r="Z90" s="63"/>
      <c r="AA90" s="52"/>
      <c r="AB90" s="52"/>
      <c r="AC90" s="52"/>
      <c r="AD90" s="52"/>
      <c r="AE90" s="52"/>
      <c r="AF90" s="52"/>
    </row>
    <row r="91" spans="1:32" s="34" customFormat="1" ht="44.25" hidden="1" customHeight="1" x14ac:dyDescent="0.2">
      <c r="A91" s="56" t="s">
        <v>6782</v>
      </c>
      <c r="B91" s="53">
        <v>653803206</v>
      </c>
      <c r="C91" s="53" t="s">
        <v>72</v>
      </c>
      <c r="D91" s="57" t="s">
        <v>622</v>
      </c>
      <c r="E91" s="53" t="s">
        <v>623</v>
      </c>
      <c r="F91" s="57" t="s">
        <v>624</v>
      </c>
      <c r="G91" s="57" t="s">
        <v>625</v>
      </c>
      <c r="H91" s="53" t="s">
        <v>626</v>
      </c>
      <c r="I91" s="53" t="s">
        <v>627</v>
      </c>
      <c r="J91" s="53" t="s">
        <v>628</v>
      </c>
      <c r="K91" s="53" t="s">
        <v>630</v>
      </c>
      <c r="L91" s="54" t="s">
        <v>306</v>
      </c>
      <c r="M91" s="58" t="s">
        <v>631</v>
      </c>
      <c r="N91" s="58"/>
      <c r="O91" s="59" t="s">
        <v>629</v>
      </c>
      <c r="P91" s="58"/>
      <c r="Q91" s="59" t="s">
        <v>365</v>
      </c>
      <c r="R91" s="59" t="s">
        <v>632</v>
      </c>
      <c r="S91" s="60">
        <v>39162</v>
      </c>
      <c r="T91" s="58">
        <v>7349</v>
      </c>
      <c r="U91" s="61"/>
      <c r="V91" s="62"/>
      <c r="W91" s="61"/>
      <c r="X91" s="61"/>
      <c r="Y91" s="61"/>
      <c r="Z91" s="63"/>
      <c r="AA91" s="52"/>
      <c r="AB91" s="52"/>
      <c r="AC91" s="52"/>
      <c r="AD91" s="52"/>
      <c r="AE91" s="52"/>
      <c r="AF91" s="52"/>
    </row>
    <row r="92" spans="1:32" s="34" customFormat="1" ht="44.25" hidden="1" customHeight="1" x14ac:dyDescent="0.2">
      <c r="A92" s="56" t="s">
        <v>6783</v>
      </c>
      <c r="B92" s="53">
        <v>650333195</v>
      </c>
      <c r="C92" s="53" t="s">
        <v>72</v>
      </c>
      <c r="D92" s="57" t="s">
        <v>633</v>
      </c>
      <c r="E92" s="53" t="s">
        <v>634</v>
      </c>
      <c r="F92" s="57" t="s">
        <v>635</v>
      </c>
      <c r="G92" s="57" t="s">
        <v>636</v>
      </c>
      <c r="H92" s="53" t="s">
        <v>637</v>
      </c>
      <c r="I92" s="53" t="s">
        <v>638</v>
      </c>
      <c r="J92" s="53" t="s">
        <v>639</v>
      </c>
      <c r="K92" s="53" t="s">
        <v>641</v>
      </c>
      <c r="L92" s="54" t="s">
        <v>195</v>
      </c>
      <c r="M92" s="58" t="s">
        <v>422</v>
      </c>
      <c r="N92" s="58" t="s">
        <v>642</v>
      </c>
      <c r="O92" s="59" t="s">
        <v>640</v>
      </c>
      <c r="P92" s="58"/>
      <c r="Q92" s="59" t="s">
        <v>365</v>
      </c>
      <c r="R92" s="59" t="s">
        <v>643</v>
      </c>
      <c r="S92" s="60">
        <v>40771</v>
      </c>
      <c r="T92" s="58">
        <v>7448</v>
      </c>
      <c r="U92" s="61"/>
      <c r="V92" s="62"/>
      <c r="W92" s="61"/>
      <c r="X92" s="61"/>
      <c r="Y92" s="61"/>
      <c r="Z92" s="63"/>
      <c r="AA92" s="52"/>
      <c r="AB92" s="52"/>
      <c r="AC92" s="52"/>
      <c r="AD92" s="52"/>
      <c r="AE92" s="52"/>
      <c r="AF92" s="52"/>
    </row>
    <row r="93" spans="1:32" s="34" customFormat="1" ht="44.25" hidden="1" customHeight="1" x14ac:dyDescent="0.2">
      <c r="A93" s="56" t="s">
        <v>6784</v>
      </c>
      <c r="B93" s="53">
        <v>650662539</v>
      </c>
      <c r="C93" s="53" t="s">
        <v>353</v>
      </c>
      <c r="D93" s="57" t="s">
        <v>644</v>
      </c>
      <c r="E93" s="53" t="s">
        <v>645</v>
      </c>
      <c r="F93" s="57" t="s">
        <v>646</v>
      </c>
      <c r="G93" s="57" t="s">
        <v>647</v>
      </c>
      <c r="H93" s="53" t="s">
        <v>648</v>
      </c>
      <c r="I93" s="53" t="s">
        <v>649</v>
      </c>
      <c r="J93" s="53" t="s">
        <v>650</v>
      </c>
      <c r="K93" s="53" t="s">
        <v>652</v>
      </c>
      <c r="L93" s="54" t="s">
        <v>535</v>
      </c>
      <c r="M93" s="58" t="s">
        <v>654</v>
      </c>
      <c r="N93" s="58" t="s">
        <v>653</v>
      </c>
      <c r="O93" s="59" t="s">
        <v>651</v>
      </c>
      <c r="P93" s="58"/>
      <c r="Q93" s="59" t="s">
        <v>83</v>
      </c>
      <c r="R93" s="59" t="s">
        <v>655</v>
      </c>
      <c r="S93" s="60">
        <v>41436</v>
      </c>
      <c r="T93" s="58">
        <v>7479</v>
      </c>
      <c r="U93" s="61"/>
      <c r="V93" s="62"/>
      <c r="W93" s="61"/>
      <c r="X93" s="61"/>
      <c r="Y93" s="61"/>
      <c r="Z93" s="63"/>
      <c r="AA93" s="52"/>
      <c r="AB93" s="52"/>
      <c r="AC93" s="52"/>
      <c r="AD93" s="52"/>
      <c r="AE93" s="52"/>
      <c r="AF93" s="52"/>
    </row>
    <row r="94" spans="1:32" s="34" customFormat="1" ht="44.25" hidden="1" customHeight="1" x14ac:dyDescent="0.2">
      <c r="A94" s="56" t="s">
        <v>6785</v>
      </c>
      <c r="B94" s="53">
        <v>650732359</v>
      </c>
      <c r="C94" s="53" t="s">
        <v>49</v>
      </c>
      <c r="D94" s="57" t="s">
        <v>656</v>
      </c>
      <c r="E94" s="53" t="s">
        <v>657</v>
      </c>
      <c r="F94" s="57" t="s">
        <v>658</v>
      </c>
      <c r="G94" s="57" t="s">
        <v>659</v>
      </c>
      <c r="H94" s="53" t="s">
        <v>660</v>
      </c>
      <c r="I94" s="53" t="s">
        <v>28</v>
      </c>
      <c r="J94" s="53" t="s">
        <v>661</v>
      </c>
      <c r="K94" s="53" t="s">
        <v>663</v>
      </c>
      <c r="L94" s="54" t="s">
        <v>48</v>
      </c>
      <c r="M94" s="58" t="s">
        <v>301</v>
      </c>
      <c r="N94" s="58" t="s">
        <v>664</v>
      </c>
      <c r="O94" s="59" t="s">
        <v>662</v>
      </c>
      <c r="P94" s="58"/>
      <c r="Q94" s="59" t="s">
        <v>665</v>
      </c>
      <c r="R94" s="59" t="s">
        <v>666</v>
      </c>
      <c r="S94" s="60">
        <v>41563</v>
      </c>
      <c r="T94" s="58">
        <v>7489</v>
      </c>
      <c r="U94" s="61"/>
      <c r="V94" s="62"/>
      <c r="W94" s="61"/>
      <c r="X94" s="61"/>
      <c r="Y94" s="61"/>
      <c r="Z94" s="63"/>
      <c r="AA94" s="52"/>
      <c r="AB94" s="52"/>
      <c r="AC94" s="52"/>
      <c r="AD94" s="52"/>
      <c r="AE94" s="52"/>
      <c r="AF94" s="52"/>
    </row>
    <row r="95" spans="1:32" s="34" customFormat="1" ht="44.25" hidden="1" customHeight="1" x14ac:dyDescent="0.2">
      <c r="A95" s="56" t="s">
        <v>6786</v>
      </c>
      <c r="B95" s="53">
        <v>650613848</v>
      </c>
      <c r="C95" s="53" t="s">
        <v>667</v>
      </c>
      <c r="D95" s="57" t="s">
        <v>668</v>
      </c>
      <c r="E95" s="53" t="s">
        <v>669</v>
      </c>
      <c r="F95" s="57" t="s">
        <v>670</v>
      </c>
      <c r="G95" s="57" t="s">
        <v>671</v>
      </c>
      <c r="H95" s="53" t="s">
        <v>672</v>
      </c>
      <c r="I95" s="53" t="s">
        <v>673</v>
      </c>
      <c r="J95" s="53" t="s">
        <v>674</v>
      </c>
      <c r="K95" s="53" t="s">
        <v>676</v>
      </c>
      <c r="L95" s="54" t="s">
        <v>535</v>
      </c>
      <c r="M95" s="58" t="s">
        <v>678</v>
      </c>
      <c r="N95" s="58" t="s">
        <v>677</v>
      </c>
      <c r="O95" s="59" t="s">
        <v>675</v>
      </c>
      <c r="P95" s="58"/>
      <c r="Q95" s="59" t="s">
        <v>45</v>
      </c>
      <c r="R95" s="59" t="s">
        <v>679</v>
      </c>
      <c r="S95" s="60">
        <v>41353</v>
      </c>
      <c r="T95" s="58">
        <v>7474</v>
      </c>
      <c r="U95" s="61"/>
      <c r="V95" s="62"/>
      <c r="W95" s="61"/>
      <c r="X95" s="61"/>
      <c r="Y95" s="61"/>
      <c r="Z95" s="63"/>
      <c r="AA95" s="52"/>
      <c r="AB95" s="52"/>
      <c r="AC95" s="52"/>
      <c r="AD95" s="52"/>
      <c r="AE95" s="52"/>
      <c r="AF95" s="52"/>
    </row>
    <row r="96" spans="1:32" s="34" customFormat="1" ht="44.25" hidden="1" customHeight="1" x14ac:dyDescent="0.2">
      <c r="A96" s="56" t="s">
        <v>6787</v>
      </c>
      <c r="B96" s="53">
        <v>650797825</v>
      </c>
      <c r="C96" s="53" t="s">
        <v>353</v>
      </c>
      <c r="D96" s="57" t="s">
        <v>680</v>
      </c>
      <c r="E96" s="53" t="s">
        <v>681</v>
      </c>
      <c r="F96" s="57" t="s">
        <v>682</v>
      </c>
      <c r="G96" s="57" t="s">
        <v>683</v>
      </c>
      <c r="H96" s="53" t="s">
        <v>684</v>
      </c>
      <c r="I96" s="53" t="s">
        <v>685</v>
      </c>
      <c r="J96" s="53" t="s">
        <v>686</v>
      </c>
      <c r="K96" s="53" t="s">
        <v>688</v>
      </c>
      <c r="L96" s="54" t="s">
        <v>47</v>
      </c>
      <c r="M96" s="58"/>
      <c r="N96" s="58" t="s">
        <v>689</v>
      </c>
      <c r="O96" s="59" t="s">
        <v>687</v>
      </c>
      <c r="P96" s="58"/>
      <c r="Q96" s="59" t="s">
        <v>83</v>
      </c>
      <c r="R96" s="59" t="s">
        <v>690</v>
      </c>
      <c r="S96" s="60">
        <v>42118</v>
      </c>
      <c r="T96" s="58">
        <v>7563</v>
      </c>
      <c r="U96" s="61"/>
      <c r="V96" s="62"/>
      <c r="W96" s="61"/>
      <c r="X96" s="61"/>
      <c r="Y96" s="61"/>
      <c r="Z96" s="63"/>
      <c r="AA96" s="52"/>
      <c r="AB96" s="52"/>
      <c r="AC96" s="52"/>
      <c r="AD96" s="52"/>
      <c r="AE96" s="52"/>
      <c r="AF96" s="52"/>
    </row>
    <row r="97" spans="1:32" s="34" customFormat="1" ht="44.25" hidden="1" customHeight="1" x14ac:dyDescent="0.2">
      <c r="A97" s="56" t="s">
        <v>6788</v>
      </c>
      <c r="B97" s="53">
        <v>651484367</v>
      </c>
      <c r="C97" s="53"/>
      <c r="D97" s="57" t="s">
        <v>6455</v>
      </c>
      <c r="E97" s="53" t="s">
        <v>5602</v>
      </c>
      <c r="F97" s="57" t="s">
        <v>5562</v>
      </c>
      <c r="G97" s="57" t="s">
        <v>5563</v>
      </c>
      <c r="H97" s="53" t="s">
        <v>1526</v>
      </c>
      <c r="I97" s="53" t="s">
        <v>5603</v>
      </c>
      <c r="J97" s="53" t="s">
        <v>5564</v>
      </c>
      <c r="K97" s="53" t="s">
        <v>5565</v>
      </c>
      <c r="L97" s="54" t="s">
        <v>5566</v>
      </c>
      <c r="M97" s="58" t="s">
        <v>2756</v>
      </c>
      <c r="N97" s="58" t="s">
        <v>5567</v>
      </c>
      <c r="O97" s="59" t="s">
        <v>5568</v>
      </c>
      <c r="P97" s="58"/>
      <c r="Q97" s="59">
        <v>93401</v>
      </c>
      <c r="R97" s="59" t="s">
        <v>5457</v>
      </c>
      <c r="S97" s="60">
        <v>43635</v>
      </c>
      <c r="T97" s="58">
        <v>7680</v>
      </c>
      <c r="U97" s="61"/>
      <c r="V97" s="62"/>
      <c r="W97" s="61"/>
      <c r="X97" s="61"/>
      <c r="Y97" s="61"/>
      <c r="Z97" s="63"/>
      <c r="AA97" s="52"/>
      <c r="AB97" s="52"/>
      <c r="AC97" s="52"/>
      <c r="AD97" s="52"/>
      <c r="AE97" s="52"/>
      <c r="AF97" s="52"/>
    </row>
    <row r="98" spans="1:32" s="34" customFormat="1" ht="44.25" hidden="1" customHeight="1" x14ac:dyDescent="0.2">
      <c r="A98" s="56" t="s">
        <v>6789</v>
      </c>
      <c r="B98" s="53" t="s">
        <v>8271</v>
      </c>
      <c r="C98" s="53" t="s">
        <v>49</v>
      </c>
      <c r="D98" s="57" t="s">
        <v>691</v>
      </c>
      <c r="E98" s="53" t="s">
        <v>6790</v>
      </c>
      <c r="F98" s="57" t="s">
        <v>692</v>
      </c>
      <c r="G98" s="57" t="s">
        <v>6791</v>
      </c>
      <c r="H98" s="53" t="s">
        <v>5714</v>
      </c>
      <c r="I98" s="53" t="s">
        <v>5715</v>
      </c>
      <c r="J98" s="53" t="s">
        <v>693</v>
      </c>
      <c r="K98" s="53" t="s">
        <v>5601</v>
      </c>
      <c r="L98" s="54" t="s">
        <v>535</v>
      </c>
      <c r="M98" s="58" t="s">
        <v>694</v>
      </c>
      <c r="N98" s="58" t="s">
        <v>695</v>
      </c>
      <c r="O98" s="59" t="s">
        <v>696</v>
      </c>
      <c r="P98" s="58"/>
      <c r="Q98" s="59">
        <v>93401</v>
      </c>
      <c r="R98" s="59" t="s">
        <v>6792</v>
      </c>
      <c r="S98" s="60">
        <v>37970</v>
      </c>
      <c r="T98" s="58">
        <v>6900</v>
      </c>
      <c r="U98" s="61"/>
      <c r="V98" s="62"/>
      <c r="W98" s="61"/>
      <c r="X98" s="61"/>
      <c r="Y98" s="61"/>
      <c r="Z98" s="63"/>
      <c r="AA98" s="52"/>
      <c r="AB98" s="52"/>
      <c r="AC98" s="52"/>
      <c r="AD98" s="52"/>
      <c r="AE98" s="52"/>
      <c r="AF98" s="52"/>
    </row>
    <row r="99" spans="1:32" s="34" customFormat="1" ht="44.25" hidden="1" customHeight="1" x14ac:dyDescent="0.2">
      <c r="A99" s="56" t="s">
        <v>6793</v>
      </c>
      <c r="B99" s="53">
        <v>725712006</v>
      </c>
      <c r="C99" s="53" t="s">
        <v>72</v>
      </c>
      <c r="D99" s="57" t="s">
        <v>697</v>
      </c>
      <c r="E99" s="53" t="s">
        <v>6794</v>
      </c>
      <c r="F99" s="57" t="s">
        <v>698</v>
      </c>
      <c r="G99" s="57" t="s">
        <v>5550</v>
      </c>
      <c r="H99" s="53" t="s">
        <v>699</v>
      </c>
      <c r="I99" s="53" t="s">
        <v>6795</v>
      </c>
      <c r="J99" s="53" t="s">
        <v>5551</v>
      </c>
      <c r="K99" s="53" t="s">
        <v>6796</v>
      </c>
      <c r="L99" s="54" t="s">
        <v>47</v>
      </c>
      <c r="M99" s="58" t="s">
        <v>700</v>
      </c>
      <c r="N99" s="58">
        <v>56933337595</v>
      </c>
      <c r="O99" s="59" t="s">
        <v>6797</v>
      </c>
      <c r="P99" s="58"/>
      <c r="Q99" s="59" t="s">
        <v>365</v>
      </c>
      <c r="R99" s="59" t="s">
        <v>6798</v>
      </c>
      <c r="S99" s="60">
        <v>37970</v>
      </c>
      <c r="T99" s="58">
        <v>7041</v>
      </c>
      <c r="U99" s="61"/>
      <c r="V99" s="62"/>
      <c r="W99" s="61"/>
      <c r="X99" s="61"/>
      <c r="Y99" s="61"/>
      <c r="Z99" s="63"/>
      <c r="AA99" s="52"/>
      <c r="AB99" s="52"/>
      <c r="AC99" s="52"/>
      <c r="AD99" s="52"/>
      <c r="AE99" s="52"/>
      <c r="AF99" s="52"/>
    </row>
    <row r="100" spans="1:32" s="34" customFormat="1" ht="44.25" hidden="1" customHeight="1" x14ac:dyDescent="0.2">
      <c r="A100" s="56" t="s">
        <v>6799</v>
      </c>
      <c r="B100" s="53">
        <v>651114535</v>
      </c>
      <c r="C100" s="53" t="s">
        <v>72</v>
      </c>
      <c r="D100" s="57" t="s">
        <v>701</v>
      </c>
      <c r="E100" s="53" t="s">
        <v>702</v>
      </c>
      <c r="F100" s="57" t="s">
        <v>703</v>
      </c>
      <c r="G100" s="57" t="s">
        <v>5718</v>
      </c>
      <c r="H100" s="53" t="s">
        <v>704</v>
      </c>
      <c r="I100" s="53" t="s">
        <v>705</v>
      </c>
      <c r="J100" s="53" t="s">
        <v>5719</v>
      </c>
      <c r="K100" s="53" t="s">
        <v>707</v>
      </c>
      <c r="L100" s="54" t="s">
        <v>195</v>
      </c>
      <c r="M100" s="58" t="s">
        <v>422</v>
      </c>
      <c r="N100" s="58" t="s">
        <v>708</v>
      </c>
      <c r="O100" s="59" t="s">
        <v>706</v>
      </c>
      <c r="P100" s="58"/>
      <c r="Q100" s="59" t="s">
        <v>365</v>
      </c>
      <c r="R100" s="59" t="s">
        <v>709</v>
      </c>
      <c r="S100" s="60">
        <v>42349</v>
      </c>
      <c r="T100" s="58">
        <v>7588</v>
      </c>
      <c r="U100" s="61"/>
      <c r="V100" s="62"/>
      <c r="W100" s="61"/>
      <c r="X100" s="61"/>
      <c r="Y100" s="61"/>
      <c r="Z100" s="63"/>
      <c r="AA100" s="52"/>
      <c r="AB100" s="52"/>
      <c r="AC100" s="52"/>
      <c r="AD100" s="52"/>
      <c r="AE100" s="52"/>
      <c r="AF100" s="52"/>
    </row>
    <row r="101" spans="1:32" s="34" customFormat="1" ht="44.25" hidden="1" customHeight="1" x14ac:dyDescent="0.2">
      <c r="A101" s="56" t="s">
        <v>6800</v>
      </c>
      <c r="B101" s="53">
        <v>653776500</v>
      </c>
      <c r="C101" s="53" t="s">
        <v>72</v>
      </c>
      <c r="D101" s="57" t="s">
        <v>710</v>
      </c>
      <c r="E101" s="53" t="s">
        <v>711</v>
      </c>
      <c r="F101" s="57" t="s">
        <v>712</v>
      </c>
      <c r="G101" s="57" t="s">
        <v>713</v>
      </c>
      <c r="H101" s="53" t="s">
        <v>714</v>
      </c>
      <c r="I101" s="53" t="s">
        <v>715</v>
      </c>
      <c r="J101" s="53" t="s">
        <v>716</v>
      </c>
      <c r="K101" s="53" t="s">
        <v>717</v>
      </c>
      <c r="L101" s="54" t="s">
        <v>306</v>
      </c>
      <c r="M101" s="58" t="s">
        <v>513</v>
      </c>
      <c r="N101" s="58" t="s">
        <v>718</v>
      </c>
      <c r="O101" s="59"/>
      <c r="P101" s="58"/>
      <c r="Q101" s="59" t="s">
        <v>365</v>
      </c>
      <c r="R101" s="59" t="s">
        <v>719</v>
      </c>
      <c r="S101" s="60">
        <v>38799</v>
      </c>
      <c r="T101" s="58">
        <v>7314</v>
      </c>
      <c r="U101" s="61"/>
      <c r="V101" s="62"/>
      <c r="W101" s="61"/>
      <c r="X101" s="61"/>
      <c r="Y101" s="61"/>
      <c r="Z101" s="63"/>
      <c r="AA101" s="52"/>
      <c r="AB101" s="52"/>
      <c r="AC101" s="52"/>
      <c r="AD101" s="52"/>
      <c r="AE101" s="52"/>
      <c r="AF101" s="52"/>
    </row>
    <row r="102" spans="1:32" s="34" customFormat="1" ht="44.25" hidden="1" customHeight="1" x14ac:dyDescent="0.2">
      <c r="A102" s="56" t="s">
        <v>6801</v>
      </c>
      <c r="B102" s="53">
        <v>717449002</v>
      </c>
      <c r="C102" s="53" t="s">
        <v>72</v>
      </c>
      <c r="D102" s="57" t="s">
        <v>720</v>
      </c>
      <c r="E102" s="53" t="s">
        <v>6802</v>
      </c>
      <c r="F102" s="57" t="s">
        <v>721</v>
      </c>
      <c r="G102" s="57" t="s">
        <v>6803</v>
      </c>
      <c r="H102" s="53" t="s">
        <v>722</v>
      </c>
      <c r="I102" s="53" t="s">
        <v>6804</v>
      </c>
      <c r="J102" s="53" t="s">
        <v>723</v>
      </c>
      <c r="K102" s="53" t="s">
        <v>724</v>
      </c>
      <c r="L102" s="54" t="s">
        <v>195</v>
      </c>
      <c r="M102" s="58" t="s">
        <v>422</v>
      </c>
      <c r="N102" s="58" t="s">
        <v>5468</v>
      </c>
      <c r="O102" s="59" t="s">
        <v>5469</v>
      </c>
      <c r="P102" s="58"/>
      <c r="Q102" s="59" t="s">
        <v>365</v>
      </c>
      <c r="R102" s="59" t="s">
        <v>6805</v>
      </c>
      <c r="S102" s="60">
        <v>37970</v>
      </c>
      <c r="T102" s="58">
        <v>6830</v>
      </c>
      <c r="U102" s="61"/>
      <c r="V102" s="62"/>
      <c r="W102" s="61"/>
      <c r="X102" s="61"/>
      <c r="Y102" s="61"/>
      <c r="Z102" s="63"/>
      <c r="AA102" s="52"/>
      <c r="AB102" s="52"/>
      <c r="AC102" s="52"/>
      <c r="AD102" s="52"/>
      <c r="AE102" s="52"/>
      <c r="AF102" s="52"/>
    </row>
    <row r="103" spans="1:32" s="34" customFormat="1" ht="44.25" hidden="1" customHeight="1" x14ac:dyDescent="0.2">
      <c r="A103" s="56" t="s">
        <v>6806</v>
      </c>
      <c r="B103" s="53">
        <v>717150007</v>
      </c>
      <c r="C103" s="53" t="s">
        <v>72</v>
      </c>
      <c r="D103" s="57" t="s">
        <v>725</v>
      </c>
      <c r="E103" s="53" t="s">
        <v>8465</v>
      </c>
      <c r="F103" s="57" t="s">
        <v>726</v>
      </c>
      <c r="G103" s="57" t="s">
        <v>8466</v>
      </c>
      <c r="H103" s="53" t="s">
        <v>727</v>
      </c>
      <c r="I103" s="53" t="s">
        <v>8467</v>
      </c>
      <c r="J103" s="53" t="s">
        <v>6807</v>
      </c>
      <c r="K103" s="53" t="s">
        <v>728</v>
      </c>
      <c r="L103" s="54" t="s">
        <v>47</v>
      </c>
      <c r="M103" s="58" t="s">
        <v>729</v>
      </c>
      <c r="N103" s="58" t="s">
        <v>5479</v>
      </c>
      <c r="O103" s="59"/>
      <c r="P103" s="58"/>
      <c r="Q103" s="59" t="s">
        <v>365</v>
      </c>
      <c r="R103" s="59" t="s">
        <v>8433</v>
      </c>
      <c r="S103" s="60">
        <v>37970</v>
      </c>
      <c r="T103" s="58">
        <v>6570</v>
      </c>
      <c r="U103" s="61"/>
      <c r="V103" s="62"/>
      <c r="W103" s="61"/>
      <c r="X103" s="61"/>
      <c r="Y103" s="61"/>
      <c r="Z103" s="63"/>
      <c r="AA103" s="52"/>
      <c r="AB103" s="52"/>
      <c r="AC103" s="52"/>
      <c r="AD103" s="52"/>
      <c r="AE103" s="52"/>
      <c r="AF103" s="52"/>
    </row>
    <row r="104" spans="1:32" s="34" customFormat="1" ht="44.25" hidden="1" customHeight="1" x14ac:dyDescent="0.2">
      <c r="A104" s="56" t="s">
        <v>6808</v>
      </c>
      <c r="B104" s="53">
        <v>651578310</v>
      </c>
      <c r="C104" s="53" t="s">
        <v>72</v>
      </c>
      <c r="D104" s="57" t="s">
        <v>6809</v>
      </c>
      <c r="E104" s="53" t="s">
        <v>6810</v>
      </c>
      <c r="F104" s="57" t="s">
        <v>730</v>
      </c>
      <c r="G104" s="57" t="s">
        <v>6811</v>
      </c>
      <c r="H104" s="53" t="s">
        <v>6262</v>
      </c>
      <c r="I104" s="53" t="s">
        <v>6812</v>
      </c>
      <c r="J104" s="53" t="s">
        <v>732</v>
      </c>
      <c r="K104" s="53" t="s">
        <v>6261</v>
      </c>
      <c r="L104" s="54" t="s">
        <v>535</v>
      </c>
      <c r="M104" s="58" t="s">
        <v>733</v>
      </c>
      <c r="N104" s="58" t="s">
        <v>734</v>
      </c>
      <c r="O104" s="59" t="s">
        <v>735</v>
      </c>
      <c r="P104" s="58"/>
      <c r="Q104" s="59" t="s">
        <v>597</v>
      </c>
      <c r="R104" s="59" t="s">
        <v>6444</v>
      </c>
      <c r="S104" s="60">
        <v>43343</v>
      </c>
      <c r="T104" s="58">
        <v>7654</v>
      </c>
      <c r="U104" s="61"/>
      <c r="V104" s="62"/>
      <c r="W104" s="61"/>
      <c r="X104" s="61"/>
      <c r="Y104" s="61"/>
      <c r="Z104" s="63"/>
      <c r="AA104" s="52"/>
      <c r="AB104" s="52"/>
      <c r="AC104" s="52"/>
      <c r="AD104" s="52"/>
      <c r="AE104" s="52"/>
      <c r="AF104" s="52"/>
    </row>
    <row r="105" spans="1:32" s="34" customFormat="1" ht="44.25" hidden="1" customHeight="1" x14ac:dyDescent="0.2">
      <c r="A105" s="56" t="s">
        <v>6813</v>
      </c>
      <c r="B105" s="53">
        <v>651753546</v>
      </c>
      <c r="C105" s="53"/>
      <c r="D105" s="57" t="s">
        <v>6456</v>
      </c>
      <c r="E105" s="53" t="s">
        <v>5682</v>
      </c>
      <c r="F105" s="57" t="s">
        <v>5683</v>
      </c>
      <c r="G105" s="57" t="s">
        <v>5684</v>
      </c>
      <c r="H105" s="53" t="s">
        <v>5543</v>
      </c>
      <c r="I105" s="53" t="s">
        <v>5685</v>
      </c>
      <c r="J105" s="53" t="s">
        <v>5686</v>
      </c>
      <c r="K105" s="53" t="s">
        <v>5687</v>
      </c>
      <c r="L105" s="54" t="s">
        <v>524</v>
      </c>
      <c r="M105" s="58" t="s">
        <v>2208</v>
      </c>
      <c r="N105" s="58" t="s">
        <v>5688</v>
      </c>
      <c r="O105" s="59" t="s">
        <v>5689</v>
      </c>
      <c r="P105" s="58"/>
      <c r="Q105" s="59">
        <v>93401</v>
      </c>
      <c r="R105" s="59" t="s">
        <v>5549</v>
      </c>
      <c r="S105" s="60">
        <v>43707</v>
      </c>
      <c r="T105" s="58">
        <v>7686</v>
      </c>
      <c r="U105" s="61"/>
      <c r="V105" s="62"/>
      <c r="W105" s="61"/>
      <c r="X105" s="61"/>
      <c r="Y105" s="61"/>
      <c r="Z105" s="63"/>
      <c r="AA105" s="52"/>
      <c r="AB105" s="52"/>
      <c r="AC105" s="52"/>
      <c r="AD105" s="52"/>
      <c r="AE105" s="52"/>
      <c r="AF105" s="52"/>
    </row>
    <row r="106" spans="1:32" s="34" customFormat="1" ht="44.25" hidden="1" customHeight="1" x14ac:dyDescent="0.2">
      <c r="A106" s="56" t="s">
        <v>6814</v>
      </c>
      <c r="B106" s="53">
        <v>651018196</v>
      </c>
      <c r="C106" s="53" t="s">
        <v>72</v>
      </c>
      <c r="D106" s="57" t="s">
        <v>737</v>
      </c>
      <c r="E106" s="53" t="s">
        <v>738</v>
      </c>
      <c r="F106" s="57" t="s">
        <v>739</v>
      </c>
      <c r="G106" s="57" t="s">
        <v>740</v>
      </c>
      <c r="H106" s="53" t="s">
        <v>704</v>
      </c>
      <c r="I106" s="53" t="s">
        <v>741</v>
      </c>
      <c r="J106" s="53" t="s">
        <v>742</v>
      </c>
      <c r="K106" s="53" t="s">
        <v>743</v>
      </c>
      <c r="L106" s="54" t="s">
        <v>5268</v>
      </c>
      <c r="M106" s="58" t="s">
        <v>58</v>
      </c>
      <c r="N106" s="58" t="s">
        <v>744</v>
      </c>
      <c r="O106" s="59" t="s">
        <v>745</v>
      </c>
      <c r="P106" s="58"/>
      <c r="Q106" s="59" t="s">
        <v>365</v>
      </c>
      <c r="R106" s="59" t="s">
        <v>412</v>
      </c>
      <c r="S106" s="60">
        <v>42626</v>
      </c>
      <c r="T106" s="58">
        <v>7617</v>
      </c>
      <c r="U106" s="61"/>
      <c r="V106" s="62"/>
      <c r="W106" s="61"/>
      <c r="X106" s="61"/>
      <c r="Y106" s="61"/>
      <c r="Z106" s="63"/>
      <c r="AA106" s="52"/>
      <c r="AB106" s="52"/>
      <c r="AC106" s="52"/>
      <c r="AD106" s="52"/>
      <c r="AE106" s="52"/>
      <c r="AF106" s="52"/>
    </row>
    <row r="107" spans="1:32" s="34" customFormat="1" ht="44.25" hidden="1" customHeight="1" x14ac:dyDescent="0.2">
      <c r="A107" s="56" t="s">
        <v>6815</v>
      </c>
      <c r="B107" s="53">
        <v>735342002</v>
      </c>
      <c r="C107" s="53" t="s">
        <v>72</v>
      </c>
      <c r="D107" s="57" t="s">
        <v>746</v>
      </c>
      <c r="E107" s="53" t="s">
        <v>747</v>
      </c>
      <c r="F107" s="57" t="s">
        <v>748</v>
      </c>
      <c r="G107" s="57" t="s">
        <v>749</v>
      </c>
      <c r="H107" s="53" t="s">
        <v>750</v>
      </c>
      <c r="I107" s="53" t="s">
        <v>751</v>
      </c>
      <c r="J107" s="53" t="s">
        <v>752</v>
      </c>
      <c r="K107" s="53" t="s">
        <v>754</v>
      </c>
      <c r="L107" s="54" t="s">
        <v>5307</v>
      </c>
      <c r="M107" s="58" t="s">
        <v>755</v>
      </c>
      <c r="N107" s="58"/>
      <c r="O107" s="59" t="s">
        <v>753</v>
      </c>
      <c r="P107" s="58"/>
      <c r="Q107" s="59" t="s">
        <v>45</v>
      </c>
      <c r="R107" s="59" t="s">
        <v>423</v>
      </c>
      <c r="S107" s="60">
        <v>37970</v>
      </c>
      <c r="T107" s="58">
        <v>6980</v>
      </c>
      <c r="U107" s="61"/>
      <c r="V107" s="62"/>
      <c r="W107" s="61"/>
      <c r="X107" s="61"/>
      <c r="Y107" s="61"/>
      <c r="Z107" s="63"/>
      <c r="AA107" s="52"/>
      <c r="AB107" s="52"/>
      <c r="AC107" s="52"/>
      <c r="AD107" s="52"/>
      <c r="AE107" s="52"/>
      <c r="AF107" s="52"/>
    </row>
    <row r="108" spans="1:32" s="34" customFormat="1" ht="44.25" hidden="1" customHeight="1" x14ac:dyDescent="0.2">
      <c r="A108" s="56" t="s">
        <v>6816</v>
      </c>
      <c r="B108" s="53">
        <v>652919804</v>
      </c>
      <c r="C108" s="53" t="s">
        <v>49</v>
      </c>
      <c r="D108" s="57" t="s">
        <v>756</v>
      </c>
      <c r="E108" s="53" t="s">
        <v>757</v>
      </c>
      <c r="F108" s="57" t="s">
        <v>758</v>
      </c>
      <c r="G108" s="57" t="s">
        <v>759</v>
      </c>
      <c r="H108" s="53" t="s">
        <v>601</v>
      </c>
      <c r="I108" s="53" t="s">
        <v>760</v>
      </c>
      <c r="J108" s="53" t="s">
        <v>761</v>
      </c>
      <c r="K108" s="53" t="s">
        <v>762</v>
      </c>
      <c r="L108" s="54" t="s">
        <v>763</v>
      </c>
      <c r="M108" s="58" t="s">
        <v>764</v>
      </c>
      <c r="N108" s="58"/>
      <c r="O108" s="59"/>
      <c r="P108" s="58"/>
      <c r="Q108" s="59" t="s">
        <v>83</v>
      </c>
      <c r="R108" s="59" t="s">
        <v>765</v>
      </c>
      <c r="S108" s="60">
        <v>38384</v>
      </c>
      <c r="T108" s="58">
        <v>7156</v>
      </c>
      <c r="U108" s="61"/>
      <c r="V108" s="62"/>
      <c r="W108" s="61"/>
      <c r="X108" s="61"/>
      <c r="Y108" s="61"/>
      <c r="Z108" s="63"/>
      <c r="AA108" s="52"/>
      <c r="AB108" s="52"/>
      <c r="AC108" s="52"/>
      <c r="AD108" s="52"/>
      <c r="AE108" s="52"/>
      <c r="AF108" s="52"/>
    </row>
    <row r="109" spans="1:32" s="34" customFormat="1" ht="44.25" hidden="1" customHeight="1" x14ac:dyDescent="0.2">
      <c r="A109" s="56" t="s">
        <v>6817</v>
      </c>
      <c r="B109" s="53">
        <v>725997000</v>
      </c>
      <c r="C109" s="53" t="s">
        <v>72</v>
      </c>
      <c r="D109" s="57" t="s">
        <v>766</v>
      </c>
      <c r="E109" s="53" t="s">
        <v>8597</v>
      </c>
      <c r="F109" s="57" t="s">
        <v>767</v>
      </c>
      <c r="G109" s="57" t="s">
        <v>6336</v>
      </c>
      <c r="H109" s="53" t="s">
        <v>123</v>
      </c>
      <c r="I109" s="53" t="s">
        <v>6337</v>
      </c>
      <c r="J109" s="53" t="s">
        <v>768</v>
      </c>
      <c r="K109" s="53" t="s">
        <v>769</v>
      </c>
      <c r="L109" s="54" t="s">
        <v>770</v>
      </c>
      <c r="M109" s="58" t="s">
        <v>771</v>
      </c>
      <c r="N109" s="58"/>
      <c r="O109" s="59"/>
      <c r="P109" s="58"/>
      <c r="Q109" s="59" t="s">
        <v>365</v>
      </c>
      <c r="R109" s="59" t="s">
        <v>6338</v>
      </c>
      <c r="S109" s="60">
        <v>37970</v>
      </c>
      <c r="T109" s="58">
        <v>6903</v>
      </c>
      <c r="U109" s="61"/>
      <c r="V109" s="62"/>
      <c r="W109" s="61"/>
      <c r="X109" s="61"/>
      <c r="Y109" s="61"/>
      <c r="Z109" s="63"/>
      <c r="AA109" s="52"/>
      <c r="AB109" s="52"/>
      <c r="AC109" s="52"/>
      <c r="AD109" s="52"/>
      <c r="AE109" s="52"/>
      <c r="AF109" s="52"/>
    </row>
    <row r="110" spans="1:32" s="34" customFormat="1" ht="44.25" hidden="1" customHeight="1" x14ac:dyDescent="0.2">
      <c r="A110" s="56" t="s">
        <v>6818</v>
      </c>
      <c r="B110" s="53">
        <v>719365000</v>
      </c>
      <c r="C110" s="53" t="s">
        <v>72</v>
      </c>
      <c r="D110" s="57" t="s">
        <v>772</v>
      </c>
      <c r="E110" s="53" t="s">
        <v>6819</v>
      </c>
      <c r="F110" s="57" t="s">
        <v>773</v>
      </c>
      <c r="G110" s="57" t="s">
        <v>6820</v>
      </c>
      <c r="H110" s="53" t="s">
        <v>774</v>
      </c>
      <c r="I110" s="53" t="s">
        <v>6821</v>
      </c>
      <c r="J110" s="53" t="s">
        <v>5765</v>
      </c>
      <c r="K110" s="53" t="s">
        <v>775</v>
      </c>
      <c r="L110" s="54" t="s">
        <v>47</v>
      </c>
      <c r="M110" s="58" t="s">
        <v>776</v>
      </c>
      <c r="N110" s="58" t="s">
        <v>5766</v>
      </c>
      <c r="O110" s="59" t="s">
        <v>5767</v>
      </c>
      <c r="P110" s="58"/>
      <c r="Q110" s="59" t="s">
        <v>365</v>
      </c>
      <c r="R110" s="59" t="s">
        <v>6822</v>
      </c>
      <c r="S110" s="60">
        <v>37970</v>
      </c>
      <c r="T110" s="58">
        <v>6899</v>
      </c>
      <c r="U110" s="61"/>
      <c r="V110" s="62"/>
      <c r="W110" s="61"/>
      <c r="X110" s="61"/>
      <c r="Y110" s="61"/>
      <c r="Z110" s="63"/>
      <c r="AA110" s="52"/>
      <c r="AB110" s="52"/>
      <c r="AC110" s="52"/>
      <c r="AD110" s="52"/>
      <c r="AE110" s="52"/>
      <c r="AF110" s="52"/>
    </row>
    <row r="111" spans="1:32" s="34" customFormat="1" ht="44.25" hidden="1" customHeight="1" x14ac:dyDescent="0.2">
      <c r="A111" s="56" t="s">
        <v>6823</v>
      </c>
      <c r="B111" s="53">
        <v>725129009</v>
      </c>
      <c r="C111" s="53" t="s">
        <v>72</v>
      </c>
      <c r="D111" s="57" t="s">
        <v>777</v>
      </c>
      <c r="E111" s="53" t="s">
        <v>8502</v>
      </c>
      <c r="F111" s="57" t="s">
        <v>778</v>
      </c>
      <c r="G111" s="57" t="s">
        <v>8503</v>
      </c>
      <c r="H111" s="53" t="s">
        <v>774</v>
      </c>
      <c r="I111" s="53" t="s">
        <v>6824</v>
      </c>
      <c r="J111" s="53" t="s">
        <v>779</v>
      </c>
      <c r="K111" s="53" t="s">
        <v>780</v>
      </c>
      <c r="L111" s="54" t="s">
        <v>5272</v>
      </c>
      <c r="M111" s="58" t="s">
        <v>542</v>
      </c>
      <c r="N111" s="58" t="s">
        <v>5329</v>
      </c>
      <c r="O111" s="59" t="s">
        <v>5330</v>
      </c>
      <c r="P111" s="58"/>
      <c r="Q111" s="59" t="s">
        <v>365</v>
      </c>
      <c r="R111" s="59" t="s">
        <v>8504</v>
      </c>
      <c r="S111" s="60">
        <v>37970</v>
      </c>
      <c r="T111" s="58">
        <v>6926</v>
      </c>
      <c r="U111" s="61"/>
      <c r="V111" s="62"/>
      <c r="W111" s="61"/>
      <c r="X111" s="61"/>
      <c r="Y111" s="61"/>
      <c r="Z111" s="63"/>
      <c r="AA111" s="52"/>
      <c r="AB111" s="52"/>
      <c r="AC111" s="52"/>
      <c r="AD111" s="52"/>
      <c r="AE111" s="52"/>
      <c r="AF111" s="52"/>
    </row>
    <row r="112" spans="1:32" s="34" customFormat="1" ht="44.25" hidden="1" customHeight="1" x14ac:dyDescent="0.2">
      <c r="A112" s="56" t="s">
        <v>6826</v>
      </c>
      <c r="B112" s="53">
        <v>651460891</v>
      </c>
      <c r="C112" s="53"/>
      <c r="D112" s="57" t="s">
        <v>6457</v>
      </c>
      <c r="E112" s="53" t="s">
        <v>6152</v>
      </c>
      <c r="F112" s="57" t="s">
        <v>6151</v>
      </c>
      <c r="G112" s="57" t="s">
        <v>6153</v>
      </c>
      <c r="H112" s="53" t="s">
        <v>1273</v>
      </c>
      <c r="I112" s="53" t="s">
        <v>6154</v>
      </c>
      <c r="J112" s="53" t="s">
        <v>6155</v>
      </c>
      <c r="K112" s="53" t="s">
        <v>6156</v>
      </c>
      <c r="L112" s="54" t="s">
        <v>47</v>
      </c>
      <c r="M112" s="58" t="s">
        <v>3303</v>
      </c>
      <c r="N112" s="58" t="s">
        <v>6157</v>
      </c>
      <c r="O112" s="59" t="s">
        <v>6158</v>
      </c>
      <c r="P112" s="58"/>
      <c r="Q112" s="59">
        <v>93401</v>
      </c>
      <c r="R112" s="59" t="s">
        <v>6159</v>
      </c>
      <c r="S112" s="60">
        <v>44119</v>
      </c>
      <c r="T112" s="58">
        <v>7718</v>
      </c>
      <c r="U112" s="61"/>
      <c r="V112" s="62"/>
      <c r="W112" s="61"/>
      <c r="X112" s="61"/>
      <c r="Y112" s="61"/>
      <c r="Z112" s="63"/>
      <c r="AA112" s="52"/>
      <c r="AB112" s="52"/>
      <c r="AC112" s="52"/>
      <c r="AD112" s="52"/>
      <c r="AE112" s="52"/>
      <c r="AF112" s="52"/>
    </row>
    <row r="113" spans="1:32" s="34" customFormat="1" ht="44.25" hidden="1" customHeight="1" x14ac:dyDescent="0.2">
      <c r="A113" s="56" t="s">
        <v>6827</v>
      </c>
      <c r="B113" s="53">
        <v>727861009</v>
      </c>
      <c r="C113" s="53" t="s">
        <v>72</v>
      </c>
      <c r="D113" s="57" t="s">
        <v>781</v>
      </c>
      <c r="E113" s="53" t="s">
        <v>782</v>
      </c>
      <c r="F113" s="57" t="s">
        <v>783</v>
      </c>
      <c r="G113" s="57" t="s">
        <v>784</v>
      </c>
      <c r="H113" s="53" t="s">
        <v>168</v>
      </c>
      <c r="I113" s="53" t="s">
        <v>785</v>
      </c>
      <c r="J113" s="53" t="s">
        <v>786</v>
      </c>
      <c r="K113" s="53" t="s">
        <v>787</v>
      </c>
      <c r="L113" s="54" t="s">
        <v>47</v>
      </c>
      <c r="M113" s="58" t="s">
        <v>789</v>
      </c>
      <c r="N113" s="58" t="s">
        <v>788</v>
      </c>
      <c r="O113" s="59"/>
      <c r="P113" s="58"/>
      <c r="Q113" s="59" t="s">
        <v>470</v>
      </c>
      <c r="R113" s="59" t="s">
        <v>790</v>
      </c>
      <c r="S113" s="60">
        <v>38443</v>
      </c>
      <c r="T113" s="58">
        <v>7161</v>
      </c>
      <c r="U113" s="61"/>
      <c r="V113" s="62"/>
      <c r="W113" s="61"/>
      <c r="X113" s="61"/>
      <c r="Y113" s="61"/>
      <c r="Z113" s="63"/>
      <c r="AA113" s="52"/>
      <c r="AB113" s="52"/>
      <c r="AC113" s="52"/>
      <c r="AD113" s="52"/>
      <c r="AE113" s="52"/>
      <c r="AF113" s="52"/>
    </row>
    <row r="114" spans="1:32" s="34" customFormat="1" ht="44.25" hidden="1" customHeight="1" x14ac:dyDescent="0.2">
      <c r="A114" s="56" t="s">
        <v>6828</v>
      </c>
      <c r="B114" s="53">
        <v>726414009</v>
      </c>
      <c r="C114" s="53" t="s">
        <v>72</v>
      </c>
      <c r="D114" s="57" t="s">
        <v>791</v>
      </c>
      <c r="E114" s="53" t="s">
        <v>792</v>
      </c>
      <c r="F114" s="57" t="s">
        <v>793</v>
      </c>
      <c r="G114" s="57" t="s">
        <v>794</v>
      </c>
      <c r="H114" s="53" t="s">
        <v>123</v>
      </c>
      <c r="I114" s="53" t="s">
        <v>795</v>
      </c>
      <c r="J114" s="53" t="s">
        <v>796</v>
      </c>
      <c r="K114" s="53" t="s">
        <v>797</v>
      </c>
      <c r="L114" s="54" t="s">
        <v>47</v>
      </c>
      <c r="M114" s="58" t="s">
        <v>799</v>
      </c>
      <c r="N114" s="58" t="s">
        <v>798</v>
      </c>
      <c r="O114" s="59"/>
      <c r="P114" s="58"/>
      <c r="Q114" s="59" t="s">
        <v>365</v>
      </c>
      <c r="R114" s="59" t="s">
        <v>800</v>
      </c>
      <c r="S114" s="60">
        <v>37970</v>
      </c>
      <c r="T114" s="58">
        <v>6932</v>
      </c>
      <c r="U114" s="61"/>
      <c r="V114" s="62"/>
      <c r="W114" s="61"/>
      <c r="X114" s="61"/>
      <c r="Y114" s="61"/>
      <c r="Z114" s="63"/>
      <c r="AA114" s="52"/>
      <c r="AB114" s="52"/>
      <c r="AC114" s="52"/>
      <c r="AD114" s="52"/>
      <c r="AE114" s="52"/>
      <c r="AF114" s="52"/>
    </row>
    <row r="115" spans="1:32" s="34" customFormat="1" ht="44.25" hidden="1" customHeight="1" x14ac:dyDescent="0.2">
      <c r="A115" s="56" t="s">
        <v>6829</v>
      </c>
      <c r="B115" s="53">
        <v>711620001</v>
      </c>
      <c r="C115" s="53" t="s">
        <v>72</v>
      </c>
      <c r="D115" s="57" t="s">
        <v>801</v>
      </c>
      <c r="E115" s="53" t="s">
        <v>6830</v>
      </c>
      <c r="F115" s="57" t="s">
        <v>802</v>
      </c>
      <c r="G115" s="57" t="s">
        <v>6831</v>
      </c>
      <c r="H115" s="53" t="s">
        <v>5975</v>
      </c>
      <c r="I115" s="53" t="s">
        <v>5698</v>
      </c>
      <c r="J115" s="53" t="s">
        <v>803</v>
      </c>
      <c r="K115" s="53" t="s">
        <v>804</v>
      </c>
      <c r="L115" s="54" t="s">
        <v>47</v>
      </c>
      <c r="M115" s="58" t="s">
        <v>572</v>
      </c>
      <c r="N115" s="58">
        <v>225589874</v>
      </c>
      <c r="O115" s="59" t="s">
        <v>5619</v>
      </c>
      <c r="P115" s="58"/>
      <c r="Q115" s="59">
        <v>93401</v>
      </c>
      <c r="R115" s="59" t="s">
        <v>6832</v>
      </c>
      <c r="S115" s="60">
        <v>37970</v>
      </c>
      <c r="T115" s="58">
        <v>2260</v>
      </c>
      <c r="U115" s="61"/>
      <c r="V115" s="62"/>
      <c r="W115" s="61"/>
      <c r="X115" s="61"/>
      <c r="Y115" s="61"/>
      <c r="Z115" s="63"/>
      <c r="AA115" s="52"/>
      <c r="AB115" s="52"/>
      <c r="AC115" s="52"/>
      <c r="AD115" s="52"/>
      <c r="AE115" s="52"/>
      <c r="AF115" s="52"/>
    </row>
    <row r="116" spans="1:32" s="34" customFormat="1" ht="44.25" hidden="1" customHeight="1" x14ac:dyDescent="0.2">
      <c r="A116" s="56" t="s">
        <v>6833</v>
      </c>
      <c r="B116" s="53">
        <v>730998007</v>
      </c>
      <c r="C116" s="53" t="s">
        <v>72</v>
      </c>
      <c r="D116" s="57" t="s">
        <v>805</v>
      </c>
      <c r="E116" s="53" t="s">
        <v>6834</v>
      </c>
      <c r="F116" s="57" t="s">
        <v>806</v>
      </c>
      <c r="G116" s="57" t="s">
        <v>6835</v>
      </c>
      <c r="H116" s="53" t="s">
        <v>699</v>
      </c>
      <c r="I116" s="53" t="s">
        <v>6836</v>
      </c>
      <c r="J116" s="53" t="s">
        <v>5614</v>
      </c>
      <c r="K116" s="53" t="s">
        <v>807</v>
      </c>
      <c r="L116" s="54" t="s">
        <v>47</v>
      </c>
      <c r="M116" s="58" t="s">
        <v>799</v>
      </c>
      <c r="N116" s="58" t="s">
        <v>808</v>
      </c>
      <c r="O116" s="59" t="s">
        <v>809</v>
      </c>
      <c r="P116" s="58"/>
      <c r="Q116" s="59" t="s">
        <v>365</v>
      </c>
      <c r="R116" s="59" t="s">
        <v>6837</v>
      </c>
      <c r="S116" s="60">
        <v>37970</v>
      </c>
      <c r="T116" s="58">
        <v>7085</v>
      </c>
      <c r="U116" s="61"/>
      <c r="V116" s="62"/>
      <c r="W116" s="61"/>
      <c r="X116" s="61"/>
      <c r="Y116" s="61"/>
      <c r="Z116" s="63"/>
      <c r="AA116" s="52"/>
      <c r="AB116" s="52"/>
      <c r="AC116" s="52"/>
      <c r="AD116" s="52"/>
      <c r="AE116" s="52"/>
      <c r="AF116" s="52"/>
    </row>
    <row r="117" spans="1:32" s="34" customFormat="1" ht="44.25" hidden="1" customHeight="1" x14ac:dyDescent="0.2">
      <c r="A117" s="56" t="s">
        <v>6838</v>
      </c>
      <c r="B117" s="53">
        <v>700230007</v>
      </c>
      <c r="C117" s="53" t="s">
        <v>72</v>
      </c>
      <c r="D117" s="57" t="s">
        <v>810</v>
      </c>
      <c r="E117" s="53" t="s">
        <v>811</v>
      </c>
      <c r="F117" s="57" t="s">
        <v>812</v>
      </c>
      <c r="G117" s="57" t="s">
        <v>813</v>
      </c>
      <c r="H117" s="53" t="s">
        <v>814</v>
      </c>
      <c r="I117" s="53" t="s">
        <v>815</v>
      </c>
      <c r="J117" s="53" t="s">
        <v>816</v>
      </c>
      <c r="K117" s="53" t="s">
        <v>818</v>
      </c>
      <c r="L117" s="54" t="s">
        <v>47</v>
      </c>
      <c r="M117" s="58" t="s">
        <v>620</v>
      </c>
      <c r="N117" s="58" t="s">
        <v>817</v>
      </c>
      <c r="O117" s="59" t="s">
        <v>819</v>
      </c>
      <c r="P117" s="58"/>
      <c r="Q117" s="59" t="s">
        <v>365</v>
      </c>
      <c r="R117" s="59" t="s">
        <v>820</v>
      </c>
      <c r="S117" s="60">
        <v>37970</v>
      </c>
      <c r="T117" s="58">
        <v>3500</v>
      </c>
      <c r="U117" s="61"/>
      <c r="V117" s="62"/>
      <c r="W117" s="61"/>
      <c r="X117" s="61"/>
      <c r="Y117" s="61"/>
      <c r="Z117" s="63"/>
      <c r="AA117" s="52"/>
      <c r="AB117" s="52"/>
      <c r="AC117" s="52"/>
      <c r="AD117" s="52"/>
      <c r="AE117" s="52"/>
      <c r="AF117" s="52"/>
    </row>
    <row r="118" spans="1:32" s="34" customFormat="1" ht="44.25" hidden="1" customHeight="1" x14ac:dyDescent="0.2">
      <c r="A118" s="56" t="s">
        <v>6839</v>
      </c>
      <c r="B118" s="53" t="s">
        <v>8272</v>
      </c>
      <c r="C118" s="53" t="s">
        <v>821</v>
      </c>
      <c r="D118" s="57" t="s">
        <v>822</v>
      </c>
      <c r="E118" s="53" t="s">
        <v>6840</v>
      </c>
      <c r="F118" s="57" t="s">
        <v>823</v>
      </c>
      <c r="G118" s="57" t="s">
        <v>6841</v>
      </c>
      <c r="H118" s="53" t="s">
        <v>824</v>
      </c>
      <c r="I118" s="53" t="s">
        <v>6224</v>
      </c>
      <c r="J118" s="53" t="s">
        <v>6225</v>
      </c>
      <c r="K118" s="53" t="s">
        <v>826</v>
      </c>
      <c r="L118" s="54" t="s">
        <v>5272</v>
      </c>
      <c r="M118" s="58" t="s">
        <v>828</v>
      </c>
      <c r="N118" s="58" t="s">
        <v>827</v>
      </c>
      <c r="O118" s="59" t="s">
        <v>825</v>
      </c>
      <c r="P118" s="58"/>
      <c r="Q118" s="59">
        <v>93401</v>
      </c>
      <c r="R118" s="59" t="s">
        <v>6842</v>
      </c>
      <c r="S118" s="60">
        <v>43014</v>
      </c>
      <c r="T118" s="58">
        <v>7638</v>
      </c>
      <c r="U118" s="61"/>
      <c r="V118" s="62"/>
      <c r="W118" s="61"/>
      <c r="X118" s="61"/>
      <c r="Y118" s="61"/>
      <c r="Z118" s="63"/>
      <c r="AA118" s="52"/>
      <c r="AB118" s="52"/>
      <c r="AC118" s="52"/>
      <c r="AD118" s="52"/>
      <c r="AE118" s="52"/>
      <c r="AF118" s="52"/>
    </row>
    <row r="119" spans="1:32" s="34" customFormat="1" ht="44.25" hidden="1" customHeight="1" x14ac:dyDescent="0.2">
      <c r="A119" s="56" t="s">
        <v>6843</v>
      </c>
      <c r="B119" s="53">
        <v>650744136</v>
      </c>
      <c r="C119" s="53" t="s">
        <v>49</v>
      </c>
      <c r="D119" s="57" t="s">
        <v>829</v>
      </c>
      <c r="E119" s="53" t="s">
        <v>6164</v>
      </c>
      <c r="F119" s="57" t="s">
        <v>830</v>
      </c>
      <c r="G119" s="57" t="s">
        <v>6165</v>
      </c>
      <c r="H119" s="53" t="s">
        <v>6166</v>
      </c>
      <c r="I119" s="53" t="s">
        <v>6167</v>
      </c>
      <c r="J119" s="53" t="s">
        <v>5859</v>
      </c>
      <c r="K119" s="53" t="s">
        <v>5861</v>
      </c>
      <c r="L119" s="54" t="s">
        <v>5272</v>
      </c>
      <c r="M119" s="58" t="s">
        <v>831</v>
      </c>
      <c r="N119" s="58" t="s">
        <v>5347</v>
      </c>
      <c r="O119" s="59" t="s">
        <v>5860</v>
      </c>
      <c r="P119" s="58"/>
      <c r="Q119" s="59" t="s">
        <v>832</v>
      </c>
      <c r="R119" s="59" t="s">
        <v>6109</v>
      </c>
      <c r="S119" s="60">
        <v>41599</v>
      </c>
      <c r="T119" s="58">
        <v>7492</v>
      </c>
      <c r="U119" s="61"/>
      <c r="V119" s="62"/>
      <c r="W119" s="61"/>
      <c r="X119" s="61"/>
      <c r="Y119" s="61"/>
      <c r="Z119" s="63"/>
      <c r="AA119" s="52"/>
      <c r="AB119" s="52"/>
      <c r="AC119" s="52"/>
      <c r="AD119" s="52"/>
      <c r="AE119" s="52"/>
      <c r="AF119" s="52"/>
    </row>
    <row r="120" spans="1:32" s="34" customFormat="1" ht="44.25" hidden="1" customHeight="1" x14ac:dyDescent="0.2">
      <c r="A120" s="56" t="s">
        <v>6844</v>
      </c>
      <c r="B120" s="53">
        <v>651589657</v>
      </c>
      <c r="C120" s="53" t="s">
        <v>833</v>
      </c>
      <c r="D120" s="57" t="s">
        <v>834</v>
      </c>
      <c r="E120" s="53" t="s">
        <v>6845</v>
      </c>
      <c r="F120" s="57" t="s">
        <v>835</v>
      </c>
      <c r="G120" s="57" t="s">
        <v>6846</v>
      </c>
      <c r="H120" s="53" t="s">
        <v>836</v>
      </c>
      <c r="I120" s="53" t="s">
        <v>6233</v>
      </c>
      <c r="J120" s="53" t="s">
        <v>6847</v>
      </c>
      <c r="K120" s="53" t="s">
        <v>6226</v>
      </c>
      <c r="L120" s="54" t="s">
        <v>47</v>
      </c>
      <c r="M120" s="58" t="s">
        <v>1279</v>
      </c>
      <c r="N120" s="58" t="s">
        <v>6227</v>
      </c>
      <c r="O120" s="59" t="s">
        <v>6228</v>
      </c>
      <c r="P120" s="58"/>
      <c r="Q120" s="59" t="s">
        <v>83</v>
      </c>
      <c r="R120" s="59" t="s">
        <v>6848</v>
      </c>
      <c r="S120" s="60">
        <v>43276</v>
      </c>
      <c r="T120" s="58">
        <v>7650</v>
      </c>
      <c r="U120" s="61"/>
      <c r="V120" s="62"/>
      <c r="W120" s="61"/>
      <c r="X120" s="61"/>
      <c r="Y120" s="61"/>
      <c r="Z120" s="63"/>
      <c r="AA120" s="52"/>
      <c r="AB120" s="52"/>
      <c r="AC120" s="52"/>
      <c r="AD120" s="52"/>
      <c r="AE120" s="52"/>
      <c r="AF120" s="52"/>
    </row>
    <row r="121" spans="1:32" s="34" customFormat="1" ht="44.25" hidden="1" customHeight="1" x14ac:dyDescent="0.2">
      <c r="A121" s="56" t="s">
        <v>6849</v>
      </c>
      <c r="B121" s="53">
        <v>650153464</v>
      </c>
      <c r="C121" s="53" t="s">
        <v>72</v>
      </c>
      <c r="D121" s="57" t="s">
        <v>5275</v>
      </c>
      <c r="E121" s="53" t="s">
        <v>7907</v>
      </c>
      <c r="F121" s="57" t="s">
        <v>3894</v>
      </c>
      <c r="G121" s="57" t="s">
        <v>7908</v>
      </c>
      <c r="H121" s="53" t="s">
        <v>1354</v>
      </c>
      <c r="I121" s="53" t="s">
        <v>7909</v>
      </c>
      <c r="J121" s="53" t="s">
        <v>7910</v>
      </c>
      <c r="K121" s="53" t="s">
        <v>5276</v>
      </c>
      <c r="L121" s="54" t="s">
        <v>47</v>
      </c>
      <c r="M121" s="58" t="s">
        <v>1267</v>
      </c>
      <c r="N121" s="58">
        <v>227325006</v>
      </c>
      <c r="O121" s="59" t="s">
        <v>7911</v>
      </c>
      <c r="P121" s="58"/>
      <c r="Q121" s="59" t="s">
        <v>365</v>
      </c>
      <c r="R121" s="59" t="s">
        <v>7912</v>
      </c>
      <c r="S121" s="60">
        <v>41890</v>
      </c>
      <c r="T121" s="58">
        <v>7506</v>
      </c>
      <c r="U121" s="61"/>
      <c r="V121" s="62"/>
      <c r="W121" s="61"/>
      <c r="X121" s="61"/>
      <c r="Y121" s="61"/>
      <c r="Z121" s="63"/>
      <c r="AA121" s="52"/>
      <c r="AB121" s="52"/>
      <c r="AC121" s="52"/>
      <c r="AD121" s="52"/>
      <c r="AE121" s="52"/>
      <c r="AF121" s="52"/>
    </row>
    <row r="122" spans="1:32" s="34" customFormat="1" ht="44.25" hidden="1" customHeight="1" x14ac:dyDescent="0.2">
      <c r="A122" s="56" t="s">
        <v>6850</v>
      </c>
      <c r="B122" s="53">
        <v>718391008</v>
      </c>
      <c r="C122" s="53" t="s">
        <v>72</v>
      </c>
      <c r="D122" s="57" t="s">
        <v>837</v>
      </c>
      <c r="E122" s="53" t="s">
        <v>838</v>
      </c>
      <c r="F122" s="57" t="s">
        <v>839</v>
      </c>
      <c r="G122" s="57" t="s">
        <v>840</v>
      </c>
      <c r="H122" s="53" t="s">
        <v>841</v>
      </c>
      <c r="I122" s="53" t="s">
        <v>842</v>
      </c>
      <c r="J122" s="53" t="s">
        <v>843</v>
      </c>
      <c r="K122" s="53" t="s">
        <v>845</v>
      </c>
      <c r="L122" s="54" t="s">
        <v>47</v>
      </c>
      <c r="M122" s="58" t="s">
        <v>846</v>
      </c>
      <c r="N122" s="58"/>
      <c r="O122" s="59" t="s">
        <v>844</v>
      </c>
      <c r="P122" s="58"/>
      <c r="Q122" s="59" t="s">
        <v>365</v>
      </c>
      <c r="R122" s="59" t="s">
        <v>847</v>
      </c>
      <c r="S122" s="60">
        <v>39608</v>
      </c>
      <c r="T122" s="58">
        <v>7394</v>
      </c>
      <c r="U122" s="61"/>
      <c r="V122" s="62"/>
      <c r="W122" s="61"/>
      <c r="X122" s="61"/>
      <c r="Y122" s="61"/>
      <c r="Z122" s="63"/>
      <c r="AA122" s="52"/>
      <c r="AB122" s="52"/>
      <c r="AC122" s="52"/>
      <c r="AD122" s="52"/>
      <c r="AE122" s="52"/>
      <c r="AF122" s="52"/>
    </row>
    <row r="123" spans="1:32" s="34" customFormat="1" ht="44.25" hidden="1" customHeight="1" x14ac:dyDescent="0.2">
      <c r="A123" s="56" t="s">
        <v>6851</v>
      </c>
      <c r="B123" s="53">
        <v>713523003</v>
      </c>
      <c r="C123" s="53" t="s">
        <v>72</v>
      </c>
      <c r="D123" s="57" t="s">
        <v>848</v>
      </c>
      <c r="E123" s="53" t="s">
        <v>8368</v>
      </c>
      <c r="F123" s="57" t="s">
        <v>849</v>
      </c>
      <c r="G123" s="57" t="s">
        <v>5918</v>
      </c>
      <c r="H123" s="53" t="s">
        <v>774</v>
      </c>
      <c r="I123" s="53" t="s">
        <v>5919</v>
      </c>
      <c r="J123" s="53" t="s">
        <v>850</v>
      </c>
      <c r="K123" s="53" t="s">
        <v>5921</v>
      </c>
      <c r="L123" s="54" t="s">
        <v>5270</v>
      </c>
      <c r="M123" s="58" t="s">
        <v>851</v>
      </c>
      <c r="N123" s="58" t="s">
        <v>852</v>
      </c>
      <c r="O123" s="59" t="s">
        <v>5920</v>
      </c>
      <c r="P123" s="58" t="s">
        <v>5922</v>
      </c>
      <c r="Q123" s="59" t="s">
        <v>365</v>
      </c>
      <c r="R123" s="59" t="s">
        <v>8369</v>
      </c>
      <c r="S123" s="60">
        <v>37970</v>
      </c>
      <c r="T123" s="58">
        <v>2330</v>
      </c>
      <c r="U123" s="61"/>
      <c r="V123" s="62"/>
      <c r="W123" s="61"/>
      <c r="X123" s="61"/>
      <c r="Y123" s="61"/>
      <c r="Z123" s="63"/>
      <c r="AA123" s="52"/>
      <c r="AB123" s="52"/>
      <c r="AC123" s="52"/>
      <c r="AD123" s="52"/>
      <c r="AE123" s="52"/>
      <c r="AF123" s="52"/>
    </row>
    <row r="124" spans="1:32" s="34" customFormat="1" ht="44.25" hidden="1" customHeight="1" x14ac:dyDescent="0.2">
      <c r="A124" s="56" t="s">
        <v>6852</v>
      </c>
      <c r="B124" s="53">
        <v>653213700</v>
      </c>
      <c r="C124" s="53" t="s">
        <v>72</v>
      </c>
      <c r="D124" s="57" t="s">
        <v>853</v>
      </c>
      <c r="E124" s="53" t="s">
        <v>854</v>
      </c>
      <c r="F124" s="57" t="s">
        <v>855</v>
      </c>
      <c r="G124" s="57" t="s">
        <v>856</v>
      </c>
      <c r="H124" s="53" t="s">
        <v>857</v>
      </c>
      <c r="I124" s="53" t="s">
        <v>858</v>
      </c>
      <c r="J124" s="53" t="s">
        <v>859</v>
      </c>
      <c r="K124" s="53" t="s">
        <v>861</v>
      </c>
      <c r="L124" s="54" t="s">
        <v>5272</v>
      </c>
      <c r="M124" s="58" t="s">
        <v>863</v>
      </c>
      <c r="N124" s="58" t="s">
        <v>862</v>
      </c>
      <c r="O124" s="59" t="s">
        <v>860</v>
      </c>
      <c r="P124" s="58"/>
      <c r="Q124" s="59">
        <v>93401</v>
      </c>
      <c r="R124" s="59" t="s">
        <v>864</v>
      </c>
      <c r="S124" s="60">
        <v>42209</v>
      </c>
      <c r="T124" s="58">
        <v>7576</v>
      </c>
      <c r="U124" s="61"/>
      <c r="V124" s="62"/>
      <c r="W124" s="61"/>
      <c r="X124" s="61"/>
      <c r="Y124" s="61"/>
      <c r="Z124" s="63"/>
      <c r="AA124" s="52"/>
      <c r="AB124" s="52"/>
      <c r="AC124" s="52"/>
      <c r="AD124" s="52"/>
      <c r="AE124" s="52"/>
      <c r="AF124" s="52"/>
    </row>
    <row r="125" spans="1:32" s="34" customFormat="1" ht="44.25" hidden="1" customHeight="1" x14ac:dyDescent="0.2">
      <c r="A125" s="56" t="s">
        <v>6853</v>
      </c>
      <c r="B125" s="53">
        <v>727581006</v>
      </c>
      <c r="C125" s="53" t="s">
        <v>72</v>
      </c>
      <c r="D125" s="57" t="s">
        <v>865</v>
      </c>
      <c r="E125" s="53" t="s">
        <v>6854</v>
      </c>
      <c r="F125" s="57" t="s">
        <v>866</v>
      </c>
      <c r="G125" s="57" t="s">
        <v>6855</v>
      </c>
      <c r="H125" s="53" t="s">
        <v>867</v>
      </c>
      <c r="I125" s="53" t="s">
        <v>5617</v>
      </c>
      <c r="J125" s="53" t="s">
        <v>5618</v>
      </c>
      <c r="K125" s="53" t="s">
        <v>5832</v>
      </c>
      <c r="L125" s="54" t="s">
        <v>5272</v>
      </c>
      <c r="M125" s="58" t="s">
        <v>869</v>
      </c>
      <c r="N125" s="58" t="s">
        <v>868</v>
      </c>
      <c r="O125" s="59" t="s">
        <v>6856</v>
      </c>
      <c r="P125" s="58"/>
      <c r="Q125" s="59" t="s">
        <v>365</v>
      </c>
      <c r="R125" s="59" t="s">
        <v>6857</v>
      </c>
      <c r="S125" s="60">
        <v>37970</v>
      </c>
      <c r="T125" s="58">
        <v>6973</v>
      </c>
      <c r="U125" s="61"/>
      <c r="V125" s="62"/>
      <c r="W125" s="61"/>
      <c r="X125" s="61"/>
      <c r="Y125" s="61"/>
      <c r="Z125" s="63"/>
      <c r="AA125" s="52"/>
      <c r="AB125" s="52"/>
      <c r="AC125" s="52"/>
      <c r="AD125" s="52"/>
      <c r="AE125" s="52"/>
      <c r="AF125" s="52"/>
    </row>
    <row r="126" spans="1:32" s="34" customFormat="1" ht="44.25" hidden="1" customHeight="1" x14ac:dyDescent="0.2">
      <c r="A126" s="56" t="s">
        <v>6858</v>
      </c>
      <c r="B126" s="53">
        <v>714523007</v>
      </c>
      <c r="C126" s="53" t="s">
        <v>72</v>
      </c>
      <c r="D126" s="57" t="s">
        <v>870</v>
      </c>
      <c r="E126" s="53" t="s">
        <v>6859</v>
      </c>
      <c r="F126" s="57" t="s">
        <v>871</v>
      </c>
      <c r="G126" s="57" t="s">
        <v>6860</v>
      </c>
      <c r="H126" s="53" t="s">
        <v>872</v>
      </c>
      <c r="I126" s="53" t="s">
        <v>5470</v>
      </c>
      <c r="J126" s="53" t="s">
        <v>873</v>
      </c>
      <c r="K126" s="53" t="s">
        <v>874</v>
      </c>
      <c r="L126" s="54" t="s">
        <v>47</v>
      </c>
      <c r="M126" s="58" t="s">
        <v>875</v>
      </c>
      <c r="N126" s="58" t="s">
        <v>5471</v>
      </c>
      <c r="O126" s="59" t="s">
        <v>5472</v>
      </c>
      <c r="P126" s="58"/>
      <c r="Q126" s="59">
        <v>93401</v>
      </c>
      <c r="R126" s="59" t="s">
        <v>6861</v>
      </c>
      <c r="S126" s="60">
        <v>37970</v>
      </c>
      <c r="T126" s="58">
        <v>6580</v>
      </c>
      <c r="U126" s="61"/>
      <c r="V126" s="62"/>
      <c r="W126" s="61"/>
      <c r="X126" s="61"/>
      <c r="Y126" s="61"/>
      <c r="Z126" s="63"/>
      <c r="AA126" s="52"/>
      <c r="AB126" s="52"/>
      <c r="AC126" s="52"/>
      <c r="AD126" s="52"/>
      <c r="AE126" s="52"/>
      <c r="AF126" s="52"/>
    </row>
    <row r="127" spans="1:32" s="34" customFormat="1" ht="44.25" hidden="1" customHeight="1" x14ac:dyDescent="0.2">
      <c r="A127" s="56" t="s">
        <v>6862</v>
      </c>
      <c r="B127" s="53" t="s">
        <v>8273</v>
      </c>
      <c r="C127" s="53"/>
      <c r="D127" s="57" t="s">
        <v>6458</v>
      </c>
      <c r="E127" s="53" t="s">
        <v>6339</v>
      </c>
      <c r="F127" s="57" t="s">
        <v>6340</v>
      </c>
      <c r="G127" s="57" t="s">
        <v>6341</v>
      </c>
      <c r="H127" s="53" t="s">
        <v>5543</v>
      </c>
      <c r="I127" s="53" t="s">
        <v>6342</v>
      </c>
      <c r="J127" s="53" t="s">
        <v>6343</v>
      </c>
      <c r="K127" s="53" t="s">
        <v>6344</v>
      </c>
      <c r="L127" s="54" t="s">
        <v>535</v>
      </c>
      <c r="M127" s="58" t="s">
        <v>694</v>
      </c>
      <c r="N127" s="58" t="s">
        <v>6345</v>
      </c>
      <c r="O127" s="59" t="s">
        <v>6346</v>
      </c>
      <c r="P127" s="58"/>
      <c r="Q127" s="59">
        <v>93401</v>
      </c>
      <c r="R127" s="59" t="s">
        <v>6347</v>
      </c>
      <c r="S127" s="60">
        <v>44186</v>
      </c>
      <c r="T127" s="58">
        <v>7722</v>
      </c>
      <c r="U127" s="61"/>
      <c r="V127" s="62"/>
      <c r="W127" s="61"/>
      <c r="X127" s="61"/>
      <c r="Y127" s="61"/>
      <c r="Z127" s="63"/>
      <c r="AA127" s="52"/>
      <c r="AB127" s="52"/>
      <c r="AC127" s="52"/>
      <c r="AD127" s="52"/>
      <c r="AE127" s="52"/>
      <c r="AF127" s="52"/>
    </row>
    <row r="128" spans="1:32" s="34" customFormat="1" ht="44.25" hidden="1" customHeight="1" x14ac:dyDescent="0.2">
      <c r="A128" s="56" t="s">
        <v>6863</v>
      </c>
      <c r="B128" s="53">
        <v>650944208</v>
      </c>
      <c r="C128" s="53" t="s">
        <v>72</v>
      </c>
      <c r="D128" s="57" t="s">
        <v>876</v>
      </c>
      <c r="E128" s="53" t="s">
        <v>877</v>
      </c>
      <c r="F128" s="57" t="s">
        <v>878</v>
      </c>
      <c r="G128" s="57" t="s">
        <v>879</v>
      </c>
      <c r="H128" s="53" t="s">
        <v>880</v>
      </c>
      <c r="I128" s="53" t="s">
        <v>881</v>
      </c>
      <c r="J128" s="53" t="s">
        <v>882</v>
      </c>
      <c r="K128" s="53" t="s">
        <v>883</v>
      </c>
      <c r="L128" s="54" t="s">
        <v>306</v>
      </c>
      <c r="M128" s="58" t="s">
        <v>884</v>
      </c>
      <c r="N128" s="58"/>
      <c r="O128" s="59"/>
      <c r="P128" s="58"/>
      <c r="Q128" s="59">
        <v>93401</v>
      </c>
      <c r="R128" s="59" t="s">
        <v>885</v>
      </c>
      <c r="S128" s="60">
        <v>38733</v>
      </c>
      <c r="T128" s="58">
        <v>7262</v>
      </c>
      <c r="U128" s="61"/>
      <c r="V128" s="62"/>
      <c r="W128" s="61"/>
      <c r="X128" s="61"/>
      <c r="Y128" s="61"/>
      <c r="Z128" s="63"/>
      <c r="AA128" s="52"/>
      <c r="AB128" s="52"/>
      <c r="AC128" s="52"/>
      <c r="AD128" s="52"/>
      <c r="AE128" s="52"/>
      <c r="AF128" s="52"/>
    </row>
    <row r="129" spans="1:32" s="34" customFormat="1" ht="44.25" hidden="1" customHeight="1" x14ac:dyDescent="0.2">
      <c r="A129" s="56" t="s">
        <v>6864</v>
      </c>
      <c r="B129" s="53">
        <v>650651170</v>
      </c>
      <c r="C129" s="53" t="s">
        <v>49</v>
      </c>
      <c r="D129" s="57" t="s">
        <v>886</v>
      </c>
      <c r="E129" s="53" t="s">
        <v>887</v>
      </c>
      <c r="F129" s="57" t="s">
        <v>888</v>
      </c>
      <c r="G129" s="57" t="s">
        <v>889</v>
      </c>
      <c r="H129" s="53" t="s">
        <v>406</v>
      </c>
      <c r="I129" s="53" t="s">
        <v>890</v>
      </c>
      <c r="J129" s="53" t="s">
        <v>891</v>
      </c>
      <c r="K129" s="53" t="s">
        <v>892</v>
      </c>
      <c r="L129" s="54" t="s">
        <v>47</v>
      </c>
      <c r="M129" s="58" t="s">
        <v>620</v>
      </c>
      <c r="N129" s="58">
        <v>954202602</v>
      </c>
      <c r="O129" s="59" t="s">
        <v>893</v>
      </c>
      <c r="P129" s="58"/>
      <c r="Q129" s="59" t="s">
        <v>45</v>
      </c>
      <c r="R129" s="59" t="s">
        <v>894</v>
      </c>
      <c r="S129" s="60">
        <v>42618</v>
      </c>
      <c r="T129" s="58">
        <v>7616</v>
      </c>
      <c r="U129" s="61"/>
      <c r="V129" s="62"/>
      <c r="W129" s="61"/>
      <c r="X129" s="61"/>
      <c r="Y129" s="61"/>
      <c r="Z129" s="63"/>
      <c r="AA129" s="52"/>
      <c r="AB129" s="52"/>
      <c r="AC129" s="52"/>
      <c r="AD129" s="52"/>
      <c r="AE129" s="52"/>
      <c r="AF129" s="52"/>
    </row>
    <row r="130" spans="1:32" s="34" customFormat="1" ht="44.25" hidden="1" customHeight="1" x14ac:dyDescent="0.2">
      <c r="A130" s="56" t="s">
        <v>6865</v>
      </c>
      <c r="B130" s="53">
        <v>657349402</v>
      </c>
      <c r="C130" s="53" t="s">
        <v>72</v>
      </c>
      <c r="D130" s="57" t="s">
        <v>895</v>
      </c>
      <c r="E130" s="53" t="s">
        <v>896</v>
      </c>
      <c r="F130" s="57" t="s">
        <v>897</v>
      </c>
      <c r="G130" s="57" t="s">
        <v>898</v>
      </c>
      <c r="H130" s="53" t="s">
        <v>626</v>
      </c>
      <c r="I130" s="53" t="s">
        <v>899</v>
      </c>
      <c r="J130" s="53" t="s">
        <v>900</v>
      </c>
      <c r="K130" s="53" t="s">
        <v>902</v>
      </c>
      <c r="L130" s="54" t="s">
        <v>47</v>
      </c>
      <c r="M130" s="58" t="s">
        <v>903</v>
      </c>
      <c r="N130" s="58"/>
      <c r="O130" s="59" t="s">
        <v>901</v>
      </c>
      <c r="P130" s="58"/>
      <c r="Q130" s="59" t="s">
        <v>365</v>
      </c>
      <c r="R130" s="59" t="s">
        <v>904</v>
      </c>
      <c r="S130" s="60">
        <v>39198</v>
      </c>
      <c r="T130" s="58">
        <v>7352</v>
      </c>
      <c r="U130" s="61"/>
      <c r="V130" s="62"/>
      <c r="W130" s="61"/>
      <c r="X130" s="61"/>
      <c r="Y130" s="61"/>
      <c r="Z130" s="63"/>
      <c r="AA130" s="52"/>
      <c r="AB130" s="52"/>
      <c r="AC130" s="52"/>
      <c r="AD130" s="52"/>
      <c r="AE130" s="52"/>
      <c r="AF130" s="52"/>
    </row>
    <row r="131" spans="1:32" s="34" customFormat="1" ht="44.25" hidden="1" customHeight="1" x14ac:dyDescent="0.2">
      <c r="A131" s="56" t="s">
        <v>6866</v>
      </c>
      <c r="B131" s="53">
        <v>654597200</v>
      </c>
      <c r="C131" s="53" t="s">
        <v>72</v>
      </c>
      <c r="D131" s="57" t="s">
        <v>905</v>
      </c>
      <c r="E131" s="53" t="s">
        <v>906</v>
      </c>
      <c r="F131" s="57" t="s">
        <v>907</v>
      </c>
      <c r="G131" s="57" t="s">
        <v>908</v>
      </c>
      <c r="H131" s="53" t="s">
        <v>909</v>
      </c>
      <c r="I131" s="53" t="s">
        <v>910</v>
      </c>
      <c r="J131" s="53" t="s">
        <v>911</v>
      </c>
      <c r="K131" s="53" t="s">
        <v>913</v>
      </c>
      <c r="L131" s="54" t="s">
        <v>47</v>
      </c>
      <c r="M131" s="58" t="s">
        <v>620</v>
      </c>
      <c r="N131" s="58" t="s">
        <v>914</v>
      </c>
      <c r="O131" s="59" t="s">
        <v>912</v>
      </c>
      <c r="P131" s="58"/>
      <c r="Q131" s="59" t="s">
        <v>365</v>
      </c>
      <c r="R131" s="59" t="s">
        <v>915</v>
      </c>
      <c r="S131" s="60">
        <v>39608</v>
      </c>
      <c r="T131" s="58">
        <v>7393</v>
      </c>
      <c r="U131" s="61"/>
      <c r="V131" s="62"/>
      <c r="W131" s="61"/>
      <c r="X131" s="61"/>
      <c r="Y131" s="61"/>
      <c r="Z131" s="63"/>
      <c r="AA131" s="52"/>
      <c r="AB131" s="52"/>
      <c r="AC131" s="52"/>
      <c r="AD131" s="52"/>
      <c r="AE131" s="52"/>
      <c r="AF131" s="52"/>
    </row>
    <row r="132" spans="1:32" s="34" customFormat="1" ht="44.25" hidden="1" customHeight="1" x14ac:dyDescent="0.2">
      <c r="A132" s="56" t="s">
        <v>6867</v>
      </c>
      <c r="B132" s="53">
        <v>722448006</v>
      </c>
      <c r="C132" s="53" t="s">
        <v>72</v>
      </c>
      <c r="D132" s="57" t="s">
        <v>916</v>
      </c>
      <c r="E132" s="53" t="s">
        <v>917</v>
      </c>
      <c r="F132" s="57" t="s">
        <v>918</v>
      </c>
      <c r="G132" s="57" t="s">
        <v>919</v>
      </c>
      <c r="H132" s="53" t="s">
        <v>920</v>
      </c>
      <c r="I132" s="53" t="s">
        <v>921</v>
      </c>
      <c r="J132" s="53" t="s">
        <v>922</v>
      </c>
      <c r="K132" s="53" t="s">
        <v>923</v>
      </c>
      <c r="L132" s="54" t="s">
        <v>47</v>
      </c>
      <c r="M132" s="58" t="s">
        <v>925</v>
      </c>
      <c r="N132" s="58" t="s">
        <v>924</v>
      </c>
      <c r="O132" s="59"/>
      <c r="P132" s="58"/>
      <c r="Q132" s="59" t="s">
        <v>45</v>
      </c>
      <c r="R132" s="59" t="s">
        <v>926</v>
      </c>
      <c r="S132" s="60">
        <v>37970</v>
      </c>
      <c r="T132" s="58">
        <v>6965</v>
      </c>
      <c r="U132" s="61"/>
      <c r="V132" s="62"/>
      <c r="W132" s="61"/>
      <c r="X132" s="61"/>
      <c r="Y132" s="61"/>
      <c r="Z132" s="63"/>
      <c r="AA132" s="52"/>
      <c r="AB132" s="52"/>
      <c r="AC132" s="52"/>
      <c r="AD132" s="52"/>
      <c r="AE132" s="52"/>
      <c r="AF132" s="52"/>
    </row>
    <row r="133" spans="1:32" s="34" customFormat="1" ht="44.25" hidden="1" customHeight="1" x14ac:dyDescent="0.2">
      <c r="A133" s="56" t="s">
        <v>6868</v>
      </c>
      <c r="B133" s="53">
        <v>700198006</v>
      </c>
      <c r="C133" s="53" t="s">
        <v>72</v>
      </c>
      <c r="D133" s="57" t="s">
        <v>927</v>
      </c>
      <c r="E133" s="53" t="s">
        <v>928</v>
      </c>
      <c r="F133" s="57" t="s">
        <v>929</v>
      </c>
      <c r="G133" s="57" t="s">
        <v>930</v>
      </c>
      <c r="H133" s="53" t="s">
        <v>931</v>
      </c>
      <c r="I133" s="53" t="s">
        <v>932</v>
      </c>
      <c r="J133" s="53" t="s">
        <v>933</v>
      </c>
      <c r="K133" s="53" t="s">
        <v>935</v>
      </c>
      <c r="L133" s="54" t="s">
        <v>47</v>
      </c>
      <c r="M133" s="58" t="s">
        <v>620</v>
      </c>
      <c r="N133" s="58" t="s">
        <v>936</v>
      </c>
      <c r="O133" s="59" t="s">
        <v>934</v>
      </c>
      <c r="P133" s="58"/>
      <c r="Q133" s="59">
        <v>93401</v>
      </c>
      <c r="R133" s="59" t="s">
        <v>937</v>
      </c>
      <c r="S133" s="60">
        <v>37970</v>
      </c>
      <c r="T133" s="58">
        <v>2400</v>
      </c>
      <c r="U133" s="61"/>
      <c r="V133" s="62"/>
      <c r="W133" s="61"/>
      <c r="X133" s="61"/>
      <c r="Y133" s="61"/>
      <c r="Z133" s="63"/>
      <c r="AA133" s="52"/>
      <c r="AB133" s="52"/>
      <c r="AC133" s="52"/>
      <c r="AD133" s="52"/>
      <c r="AE133" s="52"/>
      <c r="AF133" s="52"/>
    </row>
    <row r="134" spans="1:32" s="34" customFormat="1" ht="44.25" hidden="1" customHeight="1" x14ac:dyDescent="0.2">
      <c r="A134" s="56" t="s">
        <v>6869</v>
      </c>
      <c r="B134" s="53">
        <v>759442504</v>
      </c>
      <c r="C134" s="53" t="s">
        <v>72</v>
      </c>
      <c r="D134" s="57" t="s">
        <v>939</v>
      </c>
      <c r="E134" s="53" t="s">
        <v>6870</v>
      </c>
      <c r="F134" s="57" t="s">
        <v>938</v>
      </c>
      <c r="G134" s="57" t="s">
        <v>6871</v>
      </c>
      <c r="H134" s="53" t="s">
        <v>940</v>
      </c>
      <c r="I134" s="53" t="s">
        <v>6872</v>
      </c>
      <c r="J134" s="53" t="s">
        <v>941</v>
      </c>
      <c r="K134" s="53" t="s">
        <v>942</v>
      </c>
      <c r="L134" s="54" t="s">
        <v>47</v>
      </c>
      <c r="M134" s="58" t="s">
        <v>943</v>
      </c>
      <c r="N134" s="58" t="s">
        <v>6873</v>
      </c>
      <c r="O134" s="59" t="s">
        <v>6874</v>
      </c>
      <c r="P134" s="58"/>
      <c r="Q134" s="59" t="s">
        <v>365</v>
      </c>
      <c r="R134" s="59" t="s">
        <v>6875</v>
      </c>
      <c r="S134" s="60">
        <v>41323</v>
      </c>
      <c r="T134" s="58">
        <v>7471</v>
      </c>
      <c r="U134" s="61"/>
      <c r="V134" s="62"/>
      <c r="W134" s="61"/>
      <c r="X134" s="61"/>
      <c r="Y134" s="61"/>
      <c r="Z134" s="63"/>
      <c r="AA134" s="52"/>
      <c r="AB134" s="52"/>
      <c r="AC134" s="52"/>
      <c r="AD134" s="52"/>
      <c r="AE134" s="52"/>
      <c r="AF134" s="52"/>
    </row>
    <row r="135" spans="1:32" s="34" customFormat="1" ht="44.25" hidden="1" customHeight="1" x14ac:dyDescent="0.2">
      <c r="A135" s="56" t="s">
        <v>6876</v>
      </c>
      <c r="B135" s="53">
        <v>713707007</v>
      </c>
      <c r="C135" s="53" t="s">
        <v>72</v>
      </c>
      <c r="D135" s="57" t="s">
        <v>944</v>
      </c>
      <c r="E135" s="53" t="s">
        <v>945</v>
      </c>
      <c r="F135" s="57" t="s">
        <v>946</v>
      </c>
      <c r="G135" s="57" t="s">
        <v>947</v>
      </c>
      <c r="H135" s="53" t="s">
        <v>920</v>
      </c>
      <c r="I135" s="53" t="s">
        <v>948</v>
      </c>
      <c r="J135" s="53" t="s">
        <v>949</v>
      </c>
      <c r="K135" s="53" t="s">
        <v>950</v>
      </c>
      <c r="L135" s="54" t="s">
        <v>306</v>
      </c>
      <c r="M135" s="58" t="s">
        <v>951</v>
      </c>
      <c r="N135" s="58"/>
      <c r="O135" s="59"/>
      <c r="P135" s="58"/>
      <c r="Q135" s="59" t="s">
        <v>365</v>
      </c>
      <c r="R135" s="59" t="s">
        <v>952</v>
      </c>
      <c r="S135" s="60">
        <v>37970</v>
      </c>
      <c r="T135" s="58">
        <v>6510</v>
      </c>
      <c r="U135" s="61"/>
      <c r="V135" s="62"/>
      <c r="W135" s="61"/>
      <c r="X135" s="61"/>
      <c r="Y135" s="61"/>
      <c r="Z135" s="63"/>
      <c r="AA135" s="52"/>
      <c r="AB135" s="52"/>
      <c r="AC135" s="52"/>
      <c r="AD135" s="52"/>
      <c r="AE135" s="52"/>
      <c r="AF135" s="52"/>
    </row>
    <row r="136" spans="1:32" s="34" customFormat="1" ht="44.25" hidden="1" customHeight="1" x14ac:dyDescent="0.2">
      <c r="A136" s="56" t="s">
        <v>6877</v>
      </c>
      <c r="B136" s="53">
        <v>720434008</v>
      </c>
      <c r="C136" s="53" t="s">
        <v>72</v>
      </c>
      <c r="D136" s="57" t="s">
        <v>953</v>
      </c>
      <c r="E136" s="53" t="s">
        <v>6878</v>
      </c>
      <c r="F136" s="57" t="s">
        <v>954</v>
      </c>
      <c r="G136" s="57" t="s">
        <v>6879</v>
      </c>
      <c r="H136" s="53" t="s">
        <v>955</v>
      </c>
      <c r="I136" s="53" t="s">
        <v>5840</v>
      </c>
      <c r="J136" s="53" t="s">
        <v>5939</v>
      </c>
      <c r="K136" s="53" t="s">
        <v>6880</v>
      </c>
      <c r="L136" s="54" t="s">
        <v>5273</v>
      </c>
      <c r="M136" s="58" t="s">
        <v>6881</v>
      </c>
      <c r="N136" s="58">
        <v>956984100</v>
      </c>
      <c r="O136" s="59" t="s">
        <v>6882</v>
      </c>
      <c r="P136" s="58"/>
      <c r="Q136" s="59">
        <v>93401</v>
      </c>
      <c r="R136" s="59" t="s">
        <v>6883</v>
      </c>
      <c r="S136" s="60">
        <v>37970</v>
      </c>
      <c r="T136" s="58">
        <v>6968</v>
      </c>
      <c r="U136" s="61"/>
      <c r="V136" s="62"/>
      <c r="W136" s="61"/>
      <c r="X136" s="61"/>
      <c r="Y136" s="61"/>
      <c r="Z136" s="63"/>
      <c r="AA136" s="52"/>
      <c r="AB136" s="52"/>
      <c r="AC136" s="52"/>
      <c r="AD136" s="52"/>
      <c r="AE136" s="52"/>
      <c r="AF136" s="52"/>
    </row>
    <row r="137" spans="1:32" s="34" customFormat="1" ht="44.25" hidden="1" customHeight="1" x14ac:dyDescent="0.2">
      <c r="A137" s="56" t="s">
        <v>6884</v>
      </c>
      <c r="B137" s="53">
        <v>700028100</v>
      </c>
      <c r="C137" s="53" t="s">
        <v>49</v>
      </c>
      <c r="D137" s="57" t="s">
        <v>957</v>
      </c>
      <c r="E137" s="53" t="s">
        <v>6885</v>
      </c>
      <c r="F137" s="57" t="s">
        <v>958</v>
      </c>
      <c r="G137" s="57" t="s">
        <v>6886</v>
      </c>
      <c r="H137" s="53" t="s">
        <v>959</v>
      </c>
      <c r="I137" s="53" t="s">
        <v>6202</v>
      </c>
      <c r="J137" s="53" t="s">
        <v>8598</v>
      </c>
      <c r="K137" s="53" t="s">
        <v>960</v>
      </c>
      <c r="L137" s="54" t="s">
        <v>47</v>
      </c>
      <c r="M137" s="58" t="s">
        <v>620</v>
      </c>
      <c r="N137" s="58" t="s">
        <v>5702</v>
      </c>
      <c r="O137" s="59" t="s">
        <v>961</v>
      </c>
      <c r="P137" s="58"/>
      <c r="Q137" s="59">
        <v>93401</v>
      </c>
      <c r="R137" s="59" t="s">
        <v>6887</v>
      </c>
      <c r="S137" s="60">
        <v>37970</v>
      </c>
      <c r="T137" s="58">
        <v>2450</v>
      </c>
      <c r="U137" s="61"/>
      <c r="V137" s="62"/>
      <c r="W137" s="61"/>
      <c r="X137" s="61"/>
      <c r="Y137" s="61"/>
      <c r="Z137" s="63"/>
      <c r="AA137" s="52"/>
      <c r="AB137" s="52"/>
      <c r="AC137" s="52"/>
      <c r="AD137" s="52"/>
      <c r="AE137" s="52"/>
      <c r="AF137" s="52"/>
    </row>
    <row r="138" spans="1:32" s="34" customFormat="1" ht="44.25" hidden="1" customHeight="1" x14ac:dyDescent="0.2">
      <c r="A138" s="56" t="s">
        <v>6888</v>
      </c>
      <c r="B138" s="53">
        <v>725984006</v>
      </c>
      <c r="C138" s="53" t="s">
        <v>49</v>
      </c>
      <c r="D138" s="57" t="s">
        <v>962</v>
      </c>
      <c r="E138" s="53" t="s">
        <v>6889</v>
      </c>
      <c r="F138" s="57" t="s">
        <v>963</v>
      </c>
      <c r="G138" s="57" t="s">
        <v>6890</v>
      </c>
      <c r="H138" s="53" t="s">
        <v>959</v>
      </c>
      <c r="I138" s="53" t="s">
        <v>6891</v>
      </c>
      <c r="J138" s="53" t="s">
        <v>8599</v>
      </c>
      <c r="K138" s="53" t="s">
        <v>964</v>
      </c>
      <c r="L138" s="54" t="s">
        <v>47</v>
      </c>
      <c r="M138" s="58" t="s">
        <v>573</v>
      </c>
      <c r="N138" s="58" t="s">
        <v>6892</v>
      </c>
      <c r="O138" s="59" t="s">
        <v>6893</v>
      </c>
      <c r="P138" s="58"/>
      <c r="Q138" s="59">
        <v>93401</v>
      </c>
      <c r="R138" s="59" t="s">
        <v>7913</v>
      </c>
      <c r="S138" s="60">
        <v>37970</v>
      </c>
      <c r="T138" s="58">
        <v>6935</v>
      </c>
      <c r="U138" s="61"/>
      <c r="V138" s="62"/>
      <c r="W138" s="61"/>
      <c r="X138" s="61"/>
      <c r="Y138" s="61"/>
      <c r="Z138" s="63"/>
      <c r="AA138" s="52"/>
      <c r="AB138" s="52"/>
      <c r="AC138" s="52"/>
      <c r="AD138" s="52"/>
      <c r="AE138" s="52"/>
      <c r="AF138" s="52"/>
    </row>
    <row r="139" spans="1:32" s="34" customFormat="1" ht="44.25" hidden="1" customHeight="1" x14ac:dyDescent="0.2">
      <c r="A139" s="56" t="s">
        <v>6894</v>
      </c>
      <c r="B139" s="53">
        <v>714141007</v>
      </c>
      <c r="C139" s="53" t="s">
        <v>49</v>
      </c>
      <c r="D139" s="57" t="s">
        <v>965</v>
      </c>
      <c r="E139" s="53" t="s">
        <v>966</v>
      </c>
      <c r="F139" s="57" t="s">
        <v>967</v>
      </c>
      <c r="G139" s="57" t="s">
        <v>968</v>
      </c>
      <c r="H139" s="53" t="s">
        <v>959</v>
      </c>
      <c r="I139" s="53" t="s">
        <v>969</v>
      </c>
      <c r="J139" s="53" t="s">
        <v>970</v>
      </c>
      <c r="K139" s="53" t="s">
        <v>972</v>
      </c>
      <c r="L139" s="54" t="s">
        <v>47</v>
      </c>
      <c r="M139" s="58" t="s">
        <v>729</v>
      </c>
      <c r="N139" s="58" t="s">
        <v>973</v>
      </c>
      <c r="O139" s="59" t="s">
        <v>971</v>
      </c>
      <c r="P139" s="58"/>
      <c r="Q139" s="59">
        <v>93509</v>
      </c>
      <c r="R139" s="59" t="s">
        <v>974</v>
      </c>
      <c r="S139" s="60">
        <v>37970</v>
      </c>
      <c r="T139" s="58">
        <v>6958</v>
      </c>
      <c r="U139" s="61"/>
      <c r="V139" s="62"/>
      <c r="W139" s="61"/>
      <c r="X139" s="61"/>
      <c r="Y139" s="61"/>
      <c r="Z139" s="63"/>
      <c r="AA139" s="52"/>
      <c r="AB139" s="52"/>
      <c r="AC139" s="52"/>
      <c r="AD139" s="52"/>
      <c r="AE139" s="52"/>
      <c r="AF139" s="52"/>
    </row>
    <row r="140" spans="1:32" s="34" customFormat="1" ht="44.25" hidden="1" customHeight="1" x14ac:dyDescent="0.2">
      <c r="A140" s="56" t="s">
        <v>6895</v>
      </c>
      <c r="B140" s="53">
        <v>711497005</v>
      </c>
      <c r="C140" s="53" t="s">
        <v>72</v>
      </c>
      <c r="D140" s="57" t="s">
        <v>975</v>
      </c>
      <c r="E140" s="53" t="s">
        <v>7914</v>
      </c>
      <c r="F140" s="57" t="s">
        <v>976</v>
      </c>
      <c r="G140" s="57" t="s">
        <v>7915</v>
      </c>
      <c r="H140" s="53" t="s">
        <v>390</v>
      </c>
      <c r="I140" s="53" t="s">
        <v>7916</v>
      </c>
      <c r="J140" s="53" t="s">
        <v>8600</v>
      </c>
      <c r="K140" s="53" t="s">
        <v>977</v>
      </c>
      <c r="L140" s="54" t="s">
        <v>5267</v>
      </c>
      <c r="M140" s="58" t="s">
        <v>978</v>
      </c>
      <c r="N140" s="58" t="s">
        <v>6348</v>
      </c>
      <c r="O140" s="59" t="s">
        <v>6349</v>
      </c>
      <c r="P140" s="58"/>
      <c r="Q140" s="59">
        <v>93401</v>
      </c>
      <c r="R140" s="59" t="s">
        <v>7917</v>
      </c>
      <c r="S140" s="60">
        <v>37970</v>
      </c>
      <c r="T140" s="58">
        <v>7079</v>
      </c>
      <c r="U140" s="61"/>
      <c r="V140" s="62"/>
      <c r="W140" s="61"/>
      <c r="X140" s="61"/>
      <c r="Y140" s="61"/>
      <c r="Z140" s="63"/>
      <c r="AA140" s="52"/>
      <c r="AB140" s="52"/>
      <c r="AC140" s="52"/>
      <c r="AD140" s="52"/>
      <c r="AE140" s="52"/>
      <c r="AF140" s="52"/>
    </row>
    <row r="141" spans="1:32" s="34" customFormat="1" ht="44.25" hidden="1" customHeight="1" x14ac:dyDescent="0.2">
      <c r="A141" s="56" t="s">
        <v>6896</v>
      </c>
      <c r="B141" s="53">
        <v>709419005</v>
      </c>
      <c r="C141" s="53" t="s">
        <v>72</v>
      </c>
      <c r="D141" s="57" t="s">
        <v>979</v>
      </c>
      <c r="E141" s="53" t="s">
        <v>980</v>
      </c>
      <c r="F141" s="57" t="s">
        <v>981</v>
      </c>
      <c r="G141" s="57" t="s">
        <v>982</v>
      </c>
      <c r="H141" s="53" t="s">
        <v>983</v>
      </c>
      <c r="I141" s="53" t="s">
        <v>984</v>
      </c>
      <c r="J141" s="53" t="s">
        <v>985</v>
      </c>
      <c r="K141" s="53" t="s">
        <v>986</v>
      </c>
      <c r="L141" s="54" t="s">
        <v>47</v>
      </c>
      <c r="M141" s="58" t="s">
        <v>988</v>
      </c>
      <c r="N141" s="58" t="s">
        <v>987</v>
      </c>
      <c r="O141" s="59"/>
      <c r="P141" s="58"/>
      <c r="Q141" s="59">
        <v>93401</v>
      </c>
      <c r="R141" s="59" t="s">
        <v>5413</v>
      </c>
      <c r="S141" s="60">
        <v>37970</v>
      </c>
      <c r="T141" s="58">
        <v>7094</v>
      </c>
      <c r="U141" s="61"/>
      <c r="V141" s="62"/>
      <c r="W141" s="61"/>
      <c r="X141" s="61"/>
      <c r="Y141" s="61"/>
      <c r="Z141" s="63"/>
      <c r="AA141" s="52"/>
      <c r="AB141" s="52"/>
      <c r="AC141" s="52"/>
      <c r="AD141" s="52"/>
      <c r="AE141" s="52"/>
      <c r="AF141" s="52"/>
    </row>
    <row r="142" spans="1:32" s="34" customFormat="1" ht="44.25" hidden="1" customHeight="1" x14ac:dyDescent="0.2">
      <c r="A142" s="56" t="s">
        <v>6897</v>
      </c>
      <c r="B142" s="53">
        <v>708781002</v>
      </c>
      <c r="C142" s="53" t="s">
        <v>72</v>
      </c>
      <c r="D142" s="57" t="s">
        <v>989</v>
      </c>
      <c r="E142" s="53" t="s">
        <v>6192</v>
      </c>
      <c r="F142" s="57" t="s">
        <v>990</v>
      </c>
      <c r="G142" s="57" t="s">
        <v>6200</v>
      </c>
      <c r="H142" s="53" t="s">
        <v>931</v>
      </c>
      <c r="I142" s="53" t="s">
        <v>6201</v>
      </c>
      <c r="J142" s="53" t="s">
        <v>5508</v>
      </c>
      <c r="K142" s="53" t="s">
        <v>992</v>
      </c>
      <c r="L142" s="54" t="s">
        <v>47</v>
      </c>
      <c r="M142" s="58" t="s">
        <v>994</v>
      </c>
      <c r="N142" s="58" t="s">
        <v>993</v>
      </c>
      <c r="O142" s="59" t="s">
        <v>991</v>
      </c>
      <c r="P142" s="58"/>
      <c r="Q142" s="59">
        <v>93101</v>
      </c>
      <c r="R142" s="59" t="s">
        <v>6191</v>
      </c>
      <c r="S142" s="60">
        <v>37970</v>
      </c>
      <c r="T142" s="58">
        <v>2550</v>
      </c>
      <c r="U142" s="61"/>
      <c r="V142" s="62"/>
      <c r="W142" s="61"/>
      <c r="X142" s="61"/>
      <c r="Y142" s="61"/>
      <c r="Z142" s="63"/>
      <c r="AA142" s="52"/>
      <c r="AB142" s="52"/>
      <c r="AC142" s="52"/>
      <c r="AD142" s="52"/>
      <c r="AE142" s="52"/>
      <c r="AF142" s="52"/>
    </row>
    <row r="143" spans="1:32" s="34" customFormat="1" ht="44.25" hidden="1" customHeight="1" x14ac:dyDescent="0.2">
      <c r="A143" s="56" t="s">
        <v>6898</v>
      </c>
      <c r="B143" s="53">
        <v>709542001</v>
      </c>
      <c r="C143" s="53" t="s">
        <v>72</v>
      </c>
      <c r="D143" s="57" t="s">
        <v>995</v>
      </c>
      <c r="E143" s="53" t="s">
        <v>996</v>
      </c>
      <c r="F143" s="57" t="s">
        <v>997</v>
      </c>
      <c r="G143" s="57" t="s">
        <v>998</v>
      </c>
      <c r="H143" s="53" t="s">
        <v>999</v>
      </c>
      <c r="I143" s="53" t="s">
        <v>1000</v>
      </c>
      <c r="J143" s="53" t="s">
        <v>1001</v>
      </c>
      <c r="K143" s="53" t="s">
        <v>1002</v>
      </c>
      <c r="L143" s="54" t="s">
        <v>47</v>
      </c>
      <c r="M143" s="58" t="s">
        <v>1004</v>
      </c>
      <c r="N143" s="58" t="s">
        <v>1003</v>
      </c>
      <c r="O143" s="59"/>
      <c r="P143" s="58"/>
      <c r="Q143" s="59">
        <v>93401</v>
      </c>
      <c r="R143" s="59" t="s">
        <v>1005</v>
      </c>
      <c r="S143" s="60">
        <v>37970</v>
      </c>
      <c r="T143" s="58">
        <v>7005</v>
      </c>
      <c r="U143" s="61"/>
      <c r="V143" s="62"/>
      <c r="W143" s="61"/>
      <c r="X143" s="61"/>
      <c r="Y143" s="61"/>
      <c r="Z143" s="63"/>
      <c r="AA143" s="52"/>
      <c r="AB143" s="52"/>
      <c r="AC143" s="52"/>
      <c r="AD143" s="52"/>
      <c r="AE143" s="52"/>
      <c r="AF143" s="52"/>
    </row>
    <row r="144" spans="1:32" s="34" customFormat="1" ht="44.25" hidden="1" customHeight="1" x14ac:dyDescent="0.2">
      <c r="A144" s="56" t="s">
        <v>6899</v>
      </c>
      <c r="B144" s="53">
        <v>713039004</v>
      </c>
      <c r="C144" s="53" t="s">
        <v>72</v>
      </c>
      <c r="D144" s="57" t="s">
        <v>1006</v>
      </c>
      <c r="E144" s="53" t="s">
        <v>6900</v>
      </c>
      <c r="F144" s="57" t="s">
        <v>1007</v>
      </c>
      <c r="G144" s="57" t="s">
        <v>1008</v>
      </c>
      <c r="H144" s="53" t="s">
        <v>1009</v>
      </c>
      <c r="I144" s="53" t="s">
        <v>1010</v>
      </c>
      <c r="J144" s="53" t="s">
        <v>6901</v>
      </c>
      <c r="K144" s="53" t="s">
        <v>1011</v>
      </c>
      <c r="L144" s="54" t="s">
        <v>47</v>
      </c>
      <c r="M144" s="58" t="s">
        <v>1012</v>
      </c>
      <c r="N144" s="58">
        <v>226687900</v>
      </c>
      <c r="O144" s="59" t="s">
        <v>6902</v>
      </c>
      <c r="P144" s="58"/>
      <c r="Q144" s="59">
        <v>93401</v>
      </c>
      <c r="R144" s="59" t="s">
        <v>6903</v>
      </c>
      <c r="S144" s="60">
        <v>37970</v>
      </c>
      <c r="T144" s="58">
        <v>3025</v>
      </c>
      <c r="U144" s="61"/>
      <c r="V144" s="62"/>
      <c r="W144" s="61"/>
      <c r="X144" s="61"/>
      <c r="Y144" s="61"/>
      <c r="Z144" s="63"/>
      <c r="AA144" s="52"/>
      <c r="AB144" s="52"/>
      <c r="AC144" s="52"/>
      <c r="AD144" s="52"/>
      <c r="AE144" s="52"/>
      <c r="AF144" s="52"/>
    </row>
    <row r="145" spans="1:32" s="34" customFormat="1" ht="44.25" hidden="1" customHeight="1" x14ac:dyDescent="0.2">
      <c r="A145" s="56" t="s">
        <v>6904</v>
      </c>
      <c r="B145" s="53">
        <v>708564001</v>
      </c>
      <c r="C145" s="53" t="s">
        <v>72</v>
      </c>
      <c r="D145" s="57" t="s">
        <v>1013</v>
      </c>
      <c r="E145" s="53" t="s">
        <v>5987</v>
      </c>
      <c r="F145" s="57" t="s">
        <v>1014</v>
      </c>
      <c r="G145" s="57" t="s">
        <v>1015</v>
      </c>
      <c r="H145" s="53" t="s">
        <v>601</v>
      </c>
      <c r="I145" s="53" t="s">
        <v>1016</v>
      </c>
      <c r="J145" s="53" t="s">
        <v>1017</v>
      </c>
      <c r="K145" s="53" t="s">
        <v>1018</v>
      </c>
      <c r="L145" s="54" t="s">
        <v>47</v>
      </c>
      <c r="M145" s="58" t="s">
        <v>943</v>
      </c>
      <c r="N145" s="58" t="s">
        <v>1019</v>
      </c>
      <c r="O145" s="59"/>
      <c r="P145" s="58"/>
      <c r="Q145" s="59">
        <v>93401</v>
      </c>
      <c r="R145" s="59" t="s">
        <v>5995</v>
      </c>
      <c r="S145" s="60">
        <v>37970</v>
      </c>
      <c r="T145" s="58">
        <v>7074</v>
      </c>
      <c r="U145" s="61"/>
      <c r="V145" s="62"/>
      <c r="W145" s="61"/>
      <c r="X145" s="61"/>
      <c r="Y145" s="61"/>
      <c r="Z145" s="63"/>
      <c r="AA145" s="52"/>
      <c r="AB145" s="52"/>
      <c r="AC145" s="52"/>
      <c r="AD145" s="52"/>
      <c r="AE145" s="52"/>
      <c r="AF145" s="52"/>
    </row>
    <row r="146" spans="1:32" s="34" customFormat="1" ht="44.25" hidden="1" customHeight="1" x14ac:dyDescent="0.2">
      <c r="A146" s="56" t="s">
        <v>6905</v>
      </c>
      <c r="B146" s="53">
        <v>714506005</v>
      </c>
      <c r="C146" s="53" t="s">
        <v>72</v>
      </c>
      <c r="D146" s="57" t="s">
        <v>1020</v>
      </c>
      <c r="E146" s="53" t="s">
        <v>8505</v>
      </c>
      <c r="F146" s="57" t="s">
        <v>1021</v>
      </c>
      <c r="G146" s="57" t="s">
        <v>8506</v>
      </c>
      <c r="H146" s="53" t="s">
        <v>1022</v>
      </c>
      <c r="I146" s="53" t="s">
        <v>8164</v>
      </c>
      <c r="J146" s="53" t="s">
        <v>8507</v>
      </c>
      <c r="K146" s="53" t="s">
        <v>5831</v>
      </c>
      <c r="L146" s="54" t="s">
        <v>5267</v>
      </c>
      <c r="M146" s="58" t="s">
        <v>1023</v>
      </c>
      <c r="N146" s="58" t="s">
        <v>5674</v>
      </c>
      <c r="O146" s="59" t="s">
        <v>5675</v>
      </c>
      <c r="P146" s="58"/>
      <c r="Q146" s="59">
        <v>93401</v>
      </c>
      <c r="R146" s="59" t="s">
        <v>8508</v>
      </c>
      <c r="S146" s="60">
        <v>37970</v>
      </c>
      <c r="T146" s="58">
        <v>6400</v>
      </c>
      <c r="U146" s="61"/>
      <c r="V146" s="62"/>
      <c r="W146" s="61"/>
      <c r="X146" s="61"/>
      <c r="Y146" s="61"/>
      <c r="Z146" s="63"/>
      <c r="AA146" s="52"/>
      <c r="AB146" s="52"/>
      <c r="AC146" s="52"/>
      <c r="AD146" s="52"/>
      <c r="AE146" s="52"/>
      <c r="AF146" s="52"/>
    </row>
    <row r="147" spans="1:32" s="34" customFormat="1" ht="44.25" hidden="1" customHeight="1" x14ac:dyDescent="0.2">
      <c r="A147" s="56" t="s">
        <v>6906</v>
      </c>
      <c r="B147" s="53">
        <v>708352004</v>
      </c>
      <c r="C147" s="53" t="s">
        <v>72</v>
      </c>
      <c r="D147" s="57" t="s">
        <v>1024</v>
      </c>
      <c r="E147" s="53" t="s">
        <v>1025</v>
      </c>
      <c r="F147" s="57" t="s">
        <v>1026</v>
      </c>
      <c r="G147" s="57" t="s">
        <v>1027</v>
      </c>
      <c r="H147" s="53" t="s">
        <v>601</v>
      </c>
      <c r="I147" s="53" t="s">
        <v>1028</v>
      </c>
      <c r="J147" s="53" t="s">
        <v>1029</v>
      </c>
      <c r="K147" s="53" t="s">
        <v>1030</v>
      </c>
      <c r="L147" s="54" t="s">
        <v>47</v>
      </c>
      <c r="M147" s="58" t="s">
        <v>1032</v>
      </c>
      <c r="N147" s="58" t="s">
        <v>1031</v>
      </c>
      <c r="O147" s="59"/>
      <c r="P147" s="58"/>
      <c r="Q147" s="59">
        <v>93401</v>
      </c>
      <c r="R147" s="59" t="s">
        <v>1033</v>
      </c>
      <c r="S147" s="60">
        <v>37970</v>
      </c>
      <c r="T147" s="58">
        <v>2950</v>
      </c>
      <c r="U147" s="61"/>
      <c r="V147" s="62"/>
      <c r="W147" s="61"/>
      <c r="X147" s="61"/>
      <c r="Y147" s="61"/>
      <c r="Z147" s="63"/>
      <c r="AA147" s="52"/>
      <c r="AB147" s="52"/>
      <c r="AC147" s="52"/>
      <c r="AD147" s="52"/>
      <c r="AE147" s="52"/>
      <c r="AF147" s="52"/>
    </row>
    <row r="148" spans="1:32" s="34" customFormat="1" ht="44.25" hidden="1" customHeight="1" x14ac:dyDescent="0.2">
      <c r="A148" s="56" t="s">
        <v>6907</v>
      </c>
      <c r="B148" s="53">
        <v>714555006</v>
      </c>
      <c r="C148" s="53" t="s">
        <v>72</v>
      </c>
      <c r="D148" s="57" t="s">
        <v>1034</v>
      </c>
      <c r="E148" s="53" t="s">
        <v>6105</v>
      </c>
      <c r="F148" s="57" t="s">
        <v>1035</v>
      </c>
      <c r="G148" s="57" t="s">
        <v>6106</v>
      </c>
      <c r="H148" s="53" t="s">
        <v>6107</v>
      </c>
      <c r="I148" s="53" t="s">
        <v>6112</v>
      </c>
      <c r="J148" s="53" t="s">
        <v>6113</v>
      </c>
      <c r="K148" s="53" t="s">
        <v>1036</v>
      </c>
      <c r="L148" s="54" t="s">
        <v>47</v>
      </c>
      <c r="M148" s="58" t="s">
        <v>1037</v>
      </c>
      <c r="N148" s="58">
        <v>3604100</v>
      </c>
      <c r="O148" s="59" t="s">
        <v>6108</v>
      </c>
      <c r="P148" s="58"/>
      <c r="Q148" s="59">
        <v>93401</v>
      </c>
      <c r="R148" s="59" t="s">
        <v>6109</v>
      </c>
      <c r="S148" s="60">
        <v>41012</v>
      </c>
      <c r="T148" s="58">
        <v>7463</v>
      </c>
      <c r="U148" s="61"/>
      <c r="V148" s="62"/>
      <c r="W148" s="61"/>
      <c r="X148" s="61"/>
      <c r="Y148" s="61"/>
      <c r="Z148" s="63"/>
      <c r="AA148" s="52"/>
      <c r="AB148" s="52"/>
      <c r="AC148" s="52"/>
      <c r="AD148" s="52"/>
      <c r="AE148" s="52"/>
      <c r="AF148" s="52"/>
    </row>
    <row r="149" spans="1:32" s="34" customFormat="1" ht="44.25" hidden="1" customHeight="1" x14ac:dyDescent="0.2">
      <c r="A149" s="56" t="s">
        <v>6908</v>
      </c>
      <c r="B149" s="53">
        <v>710153000</v>
      </c>
      <c r="C149" s="53" t="s">
        <v>1038</v>
      </c>
      <c r="D149" s="57" t="s">
        <v>1039</v>
      </c>
      <c r="E149" s="53" t="s">
        <v>5989</v>
      </c>
      <c r="F149" s="57" t="s">
        <v>1040</v>
      </c>
      <c r="G149" s="57" t="s">
        <v>5990</v>
      </c>
      <c r="H149" s="53" t="s">
        <v>5991</v>
      </c>
      <c r="I149" s="53" t="s">
        <v>5992</v>
      </c>
      <c r="J149" s="53" t="s">
        <v>5993</v>
      </c>
      <c r="K149" s="53" t="s">
        <v>1041</v>
      </c>
      <c r="L149" s="54" t="s">
        <v>5271</v>
      </c>
      <c r="M149" s="58" t="s">
        <v>5994</v>
      </c>
      <c r="N149" s="58" t="s">
        <v>1042</v>
      </c>
      <c r="O149" s="59"/>
      <c r="P149" s="58"/>
      <c r="Q149" s="59" t="s">
        <v>1043</v>
      </c>
      <c r="R149" s="59" t="s">
        <v>6004</v>
      </c>
      <c r="S149" s="60">
        <v>40542</v>
      </c>
      <c r="T149" s="58">
        <v>7439</v>
      </c>
      <c r="U149" s="61"/>
      <c r="V149" s="62"/>
      <c r="W149" s="61"/>
      <c r="X149" s="61"/>
      <c r="Y149" s="61"/>
      <c r="Z149" s="63"/>
      <c r="AA149" s="52"/>
      <c r="AB149" s="52"/>
      <c r="AC149" s="52"/>
      <c r="AD149" s="52"/>
      <c r="AE149" s="52"/>
      <c r="AF149" s="52"/>
    </row>
    <row r="150" spans="1:32" s="34" customFormat="1" ht="44.25" hidden="1" customHeight="1" x14ac:dyDescent="0.2">
      <c r="A150" s="56" t="s">
        <v>6909</v>
      </c>
      <c r="B150" s="53">
        <v>709836005</v>
      </c>
      <c r="C150" s="53" t="s">
        <v>72</v>
      </c>
      <c r="D150" s="57" t="s">
        <v>1044</v>
      </c>
      <c r="E150" s="53" t="s">
        <v>6910</v>
      </c>
      <c r="F150" s="57" t="s">
        <v>1045</v>
      </c>
      <c r="G150" s="57" t="s">
        <v>6911</v>
      </c>
      <c r="H150" s="53" t="s">
        <v>1046</v>
      </c>
      <c r="I150" s="53" t="s">
        <v>6912</v>
      </c>
      <c r="J150" s="53" t="s">
        <v>6913</v>
      </c>
      <c r="K150" s="53" t="s">
        <v>1047</v>
      </c>
      <c r="L150" s="54" t="s">
        <v>535</v>
      </c>
      <c r="M150" s="58" t="s">
        <v>694</v>
      </c>
      <c r="N150" s="58"/>
      <c r="O150" s="59"/>
      <c r="P150" s="58"/>
      <c r="Q150" s="59">
        <v>93401</v>
      </c>
      <c r="R150" s="59" t="s">
        <v>6914</v>
      </c>
      <c r="S150" s="60">
        <v>37970</v>
      </c>
      <c r="T150" s="58">
        <v>6410</v>
      </c>
      <c r="U150" s="61"/>
      <c r="V150" s="62"/>
      <c r="W150" s="61"/>
      <c r="X150" s="61"/>
      <c r="Y150" s="61"/>
      <c r="Z150" s="63"/>
      <c r="AA150" s="52"/>
      <c r="AB150" s="52"/>
      <c r="AC150" s="52"/>
      <c r="AD150" s="52"/>
      <c r="AE150" s="52"/>
      <c r="AF150" s="52"/>
    </row>
    <row r="151" spans="1:32" s="34" customFormat="1" ht="44.25" hidden="1" customHeight="1" x14ac:dyDescent="0.2">
      <c r="A151" s="56" t="s">
        <v>6915</v>
      </c>
      <c r="B151" s="53">
        <v>711731008</v>
      </c>
      <c r="C151" s="53" t="s">
        <v>72</v>
      </c>
      <c r="D151" s="57" t="s">
        <v>1048</v>
      </c>
      <c r="E151" s="53" t="s">
        <v>1049</v>
      </c>
      <c r="F151" s="57" t="s">
        <v>1050</v>
      </c>
      <c r="G151" s="57" t="s">
        <v>1051</v>
      </c>
      <c r="H151" s="53" t="s">
        <v>1052</v>
      </c>
      <c r="I151" s="53" t="s">
        <v>1053</v>
      </c>
      <c r="J151" s="53" t="s">
        <v>1054</v>
      </c>
      <c r="K151" s="53" t="s">
        <v>1056</v>
      </c>
      <c r="L151" s="54" t="s">
        <v>5267</v>
      </c>
      <c r="M151" s="58" t="s">
        <v>1059</v>
      </c>
      <c r="N151" s="58" t="s">
        <v>1057</v>
      </c>
      <c r="O151" s="59" t="s">
        <v>1055</v>
      </c>
      <c r="P151" s="58"/>
      <c r="Q151" s="59">
        <v>93401</v>
      </c>
      <c r="R151" s="59" t="s">
        <v>937</v>
      </c>
      <c r="S151" s="60">
        <v>37970</v>
      </c>
      <c r="T151" s="58"/>
      <c r="U151" s="61"/>
      <c r="V151" s="62"/>
      <c r="W151" s="61"/>
      <c r="X151" s="61"/>
      <c r="Y151" s="61"/>
      <c r="Z151" s="63"/>
      <c r="AA151" s="52"/>
      <c r="AB151" s="52"/>
      <c r="AC151" s="52"/>
      <c r="AD151" s="52"/>
      <c r="AE151" s="52"/>
      <c r="AF151" s="52"/>
    </row>
    <row r="152" spans="1:32" s="34" customFormat="1" ht="44.25" hidden="1" customHeight="1" x14ac:dyDescent="0.2">
      <c r="A152" s="56" t="s">
        <v>1060</v>
      </c>
      <c r="B152" s="53">
        <v>712939001</v>
      </c>
      <c r="C152" s="53" t="s">
        <v>72</v>
      </c>
      <c r="D152" s="57" t="s">
        <v>1061</v>
      </c>
      <c r="E152" s="53" t="s">
        <v>6916</v>
      </c>
      <c r="F152" s="57" t="s">
        <v>1062</v>
      </c>
      <c r="G152" s="57" t="s">
        <v>6917</v>
      </c>
      <c r="H152" s="53" t="s">
        <v>1063</v>
      </c>
      <c r="I152" s="53" t="s">
        <v>5673</v>
      </c>
      <c r="J152" s="53" t="s">
        <v>6918</v>
      </c>
      <c r="K152" s="53" t="s">
        <v>5670</v>
      </c>
      <c r="L152" s="54" t="s">
        <v>47</v>
      </c>
      <c r="M152" s="58" t="s">
        <v>1064</v>
      </c>
      <c r="N152" s="58" t="s">
        <v>5671</v>
      </c>
      <c r="O152" s="59" t="s">
        <v>5672</v>
      </c>
      <c r="P152" s="58"/>
      <c r="Q152" s="59">
        <v>93401</v>
      </c>
      <c r="R152" s="59" t="s">
        <v>6919</v>
      </c>
      <c r="S152" s="60">
        <v>37970</v>
      </c>
      <c r="T152" s="58"/>
      <c r="U152" s="61"/>
      <c r="V152" s="62"/>
      <c r="W152" s="61"/>
      <c r="X152" s="61"/>
      <c r="Y152" s="61"/>
      <c r="Z152" s="63"/>
      <c r="AA152" s="52"/>
      <c r="AB152" s="52"/>
      <c r="AC152" s="52"/>
      <c r="AD152" s="52"/>
      <c r="AE152" s="52"/>
      <c r="AF152" s="52"/>
    </row>
    <row r="153" spans="1:32" s="34" customFormat="1" ht="44.25" hidden="1" customHeight="1" x14ac:dyDescent="0.2">
      <c r="A153" s="56" t="s">
        <v>6920</v>
      </c>
      <c r="B153" s="53">
        <v>712341009</v>
      </c>
      <c r="C153" s="53" t="s">
        <v>72</v>
      </c>
      <c r="D153" s="57" t="s">
        <v>1065</v>
      </c>
      <c r="E153" s="53" t="s">
        <v>6203</v>
      </c>
      <c r="F153" s="57" t="s">
        <v>1066</v>
      </c>
      <c r="G153" s="57" t="s">
        <v>1068</v>
      </c>
      <c r="H153" s="53" t="s">
        <v>1067</v>
      </c>
      <c r="I153" s="53" t="s">
        <v>1069</v>
      </c>
      <c r="J153" s="53" t="s">
        <v>1070</v>
      </c>
      <c r="K153" s="53" t="s">
        <v>1071</v>
      </c>
      <c r="L153" s="54" t="s">
        <v>47</v>
      </c>
      <c r="M153" s="58" t="s">
        <v>1071</v>
      </c>
      <c r="N153" s="58" t="s">
        <v>6921</v>
      </c>
      <c r="O153" s="59" t="s">
        <v>6922</v>
      </c>
      <c r="P153" s="58"/>
      <c r="Q153" s="59">
        <v>93401</v>
      </c>
      <c r="R153" s="59" t="s">
        <v>6198</v>
      </c>
      <c r="S153" s="60">
        <v>40745</v>
      </c>
      <c r="T153" s="58">
        <v>7446</v>
      </c>
      <c r="U153" s="61"/>
      <c r="V153" s="62"/>
      <c r="W153" s="61"/>
      <c r="X153" s="61"/>
      <c r="Y153" s="61"/>
      <c r="Z153" s="63"/>
      <c r="AA153" s="52"/>
      <c r="AB153" s="52"/>
      <c r="AC153" s="52"/>
      <c r="AD153" s="52"/>
      <c r="AE153" s="52"/>
      <c r="AF153" s="52"/>
    </row>
    <row r="154" spans="1:32" s="34" customFormat="1" ht="44.25" hidden="1" customHeight="1" x14ac:dyDescent="0.2">
      <c r="A154" s="56" t="s">
        <v>6923</v>
      </c>
      <c r="B154" s="53" t="s">
        <v>8274</v>
      </c>
      <c r="C154" s="53" t="s">
        <v>72</v>
      </c>
      <c r="D154" s="57" t="s">
        <v>1072</v>
      </c>
      <c r="E154" s="53" t="s">
        <v>1073</v>
      </c>
      <c r="F154" s="57" t="s">
        <v>1074</v>
      </c>
      <c r="G154" s="57" t="s">
        <v>1075</v>
      </c>
      <c r="H154" s="53" t="s">
        <v>601</v>
      </c>
      <c r="I154" s="53" t="s">
        <v>1076</v>
      </c>
      <c r="J154" s="53" t="s">
        <v>1077</v>
      </c>
      <c r="K154" s="53" t="s">
        <v>1078</v>
      </c>
      <c r="L154" s="54" t="s">
        <v>5307</v>
      </c>
      <c r="M154" s="58" t="s">
        <v>1080</v>
      </c>
      <c r="N154" s="58" t="s">
        <v>1079</v>
      </c>
      <c r="O154" s="59"/>
      <c r="P154" s="58"/>
      <c r="Q154" s="59">
        <v>93401</v>
      </c>
      <c r="R154" s="59" t="s">
        <v>1081</v>
      </c>
      <c r="S154" s="60">
        <v>37970</v>
      </c>
      <c r="T154" s="58">
        <v>6990</v>
      </c>
      <c r="U154" s="61"/>
      <c r="V154" s="62"/>
      <c r="W154" s="61"/>
      <c r="X154" s="61"/>
      <c r="Y154" s="61"/>
      <c r="Z154" s="63"/>
      <c r="AA154" s="52"/>
      <c r="AB154" s="52"/>
      <c r="AC154" s="52"/>
      <c r="AD154" s="52"/>
      <c r="AE154" s="52"/>
      <c r="AF154" s="52"/>
    </row>
    <row r="155" spans="1:32" s="34" customFormat="1" ht="44.25" hidden="1" customHeight="1" x14ac:dyDescent="0.2">
      <c r="A155" s="56" t="s">
        <v>6924</v>
      </c>
      <c r="B155" s="53">
        <v>713286001</v>
      </c>
      <c r="C155" s="53" t="s">
        <v>49</v>
      </c>
      <c r="D155" s="57" t="s">
        <v>1082</v>
      </c>
      <c r="E155" s="53" t="s">
        <v>1084</v>
      </c>
      <c r="F155" s="57" t="s">
        <v>1083</v>
      </c>
      <c r="G155" s="57" t="s">
        <v>1085</v>
      </c>
      <c r="H155" s="53" t="s">
        <v>722</v>
      </c>
      <c r="I155" s="53" t="s">
        <v>1086</v>
      </c>
      <c r="J155" s="53" t="s">
        <v>1087</v>
      </c>
      <c r="K155" s="53" t="s">
        <v>1088</v>
      </c>
      <c r="L155" s="54" t="s">
        <v>5271</v>
      </c>
      <c r="M155" s="58" t="s">
        <v>1089</v>
      </c>
      <c r="N155" s="58" t="s">
        <v>1090</v>
      </c>
      <c r="O155" s="59"/>
      <c r="P155" s="58"/>
      <c r="Q155" s="59" t="s">
        <v>1091</v>
      </c>
      <c r="R155" s="59" t="s">
        <v>5262</v>
      </c>
      <c r="S155" s="60">
        <v>37970</v>
      </c>
      <c r="T155" s="58">
        <v>2800</v>
      </c>
      <c r="U155" s="61"/>
      <c r="V155" s="62"/>
      <c r="W155" s="61"/>
      <c r="X155" s="61"/>
      <c r="Y155" s="61"/>
      <c r="Z155" s="63"/>
      <c r="AA155" s="52"/>
      <c r="AB155" s="52"/>
      <c r="AC155" s="52"/>
      <c r="AD155" s="52"/>
      <c r="AE155" s="52"/>
      <c r="AF155" s="52"/>
    </row>
    <row r="156" spans="1:32" s="34" customFormat="1" ht="44.25" hidden="1" customHeight="1" x14ac:dyDescent="0.2">
      <c r="A156" s="56" t="s">
        <v>6925</v>
      </c>
      <c r="B156" s="53">
        <v>709337009</v>
      </c>
      <c r="C156" s="53" t="s">
        <v>72</v>
      </c>
      <c r="D156" s="57" t="s">
        <v>1092</v>
      </c>
      <c r="E156" s="53" t="s">
        <v>1093</v>
      </c>
      <c r="F156" s="57" t="s">
        <v>1094</v>
      </c>
      <c r="G156" s="57" t="s">
        <v>5217</v>
      </c>
      <c r="H156" s="53" t="s">
        <v>1095</v>
      </c>
      <c r="I156" s="53" t="s">
        <v>1096</v>
      </c>
      <c r="J156" s="53" t="s">
        <v>1097</v>
      </c>
      <c r="K156" s="53" t="s">
        <v>1098</v>
      </c>
      <c r="L156" s="54" t="s">
        <v>47</v>
      </c>
      <c r="M156" s="58" t="s">
        <v>572</v>
      </c>
      <c r="N156" s="58">
        <v>226785712</v>
      </c>
      <c r="O156" s="59" t="s">
        <v>1099</v>
      </c>
      <c r="P156" s="58"/>
      <c r="Q156" s="59">
        <v>93401</v>
      </c>
      <c r="R156" s="59" t="s">
        <v>1100</v>
      </c>
      <c r="S156" s="60">
        <v>37970</v>
      </c>
      <c r="T156" s="58">
        <v>3100</v>
      </c>
      <c r="U156" s="61"/>
      <c r="V156" s="62"/>
      <c r="W156" s="61"/>
      <c r="X156" s="61"/>
      <c r="Y156" s="61"/>
      <c r="Z156" s="63"/>
      <c r="AA156" s="52"/>
      <c r="AB156" s="52"/>
      <c r="AC156" s="52"/>
      <c r="AD156" s="52"/>
      <c r="AE156" s="52"/>
      <c r="AF156" s="52"/>
    </row>
    <row r="157" spans="1:32" s="34" customFormat="1" ht="44.25" hidden="1" customHeight="1" x14ac:dyDescent="0.2">
      <c r="A157" s="56" t="s">
        <v>6926</v>
      </c>
      <c r="B157" s="53">
        <v>708789003</v>
      </c>
      <c r="C157" s="53" t="s">
        <v>72</v>
      </c>
      <c r="D157" s="57" t="s">
        <v>1101</v>
      </c>
      <c r="E157" s="53" t="s">
        <v>1102</v>
      </c>
      <c r="F157" s="57" t="s">
        <v>1103</v>
      </c>
      <c r="G157" s="57" t="s">
        <v>1104</v>
      </c>
      <c r="H157" s="53" t="s">
        <v>1105</v>
      </c>
      <c r="I157" s="53" t="s">
        <v>1106</v>
      </c>
      <c r="J157" s="53" t="s">
        <v>1107</v>
      </c>
      <c r="K157" s="53" t="s">
        <v>1108</v>
      </c>
      <c r="L157" s="54" t="s">
        <v>535</v>
      </c>
      <c r="M157" s="58" t="s">
        <v>1110</v>
      </c>
      <c r="N157" s="58" t="s">
        <v>1109</v>
      </c>
      <c r="O157" s="59"/>
      <c r="P157" s="58"/>
      <c r="Q157" s="59">
        <v>93101</v>
      </c>
      <c r="R157" s="59" t="s">
        <v>1111</v>
      </c>
      <c r="S157" s="60">
        <v>37970</v>
      </c>
      <c r="T157" s="58">
        <v>6730</v>
      </c>
      <c r="U157" s="61"/>
      <c r="V157" s="62"/>
      <c r="W157" s="61"/>
      <c r="X157" s="61"/>
      <c r="Y157" s="61"/>
      <c r="Z157" s="63"/>
      <c r="AA157" s="52"/>
      <c r="AB157" s="52"/>
      <c r="AC157" s="52"/>
      <c r="AD157" s="52"/>
      <c r="AE157" s="52"/>
      <c r="AF157" s="52"/>
    </row>
    <row r="158" spans="1:32" s="34" customFormat="1" ht="44.25" hidden="1" customHeight="1" x14ac:dyDescent="0.2">
      <c r="A158" s="56" t="s">
        <v>6927</v>
      </c>
      <c r="B158" s="53">
        <v>651897564</v>
      </c>
      <c r="C158" s="53"/>
      <c r="D158" s="57" t="s">
        <v>6459</v>
      </c>
      <c r="E158" s="53" t="s">
        <v>6460</v>
      </c>
      <c r="F158" s="57" t="s">
        <v>6461</v>
      </c>
      <c r="G158" s="57" t="s">
        <v>6462</v>
      </c>
      <c r="H158" s="53" t="s">
        <v>1546</v>
      </c>
      <c r="I158" s="53" t="s">
        <v>6463</v>
      </c>
      <c r="J158" s="53" t="s">
        <v>6464</v>
      </c>
      <c r="K158" s="53" t="s">
        <v>6465</v>
      </c>
      <c r="L158" s="54" t="s">
        <v>5268</v>
      </c>
      <c r="M158" s="58" t="s">
        <v>2578</v>
      </c>
      <c r="N158" s="58" t="s">
        <v>6466</v>
      </c>
      <c r="O158" s="59" t="s">
        <v>6467</v>
      </c>
      <c r="P158" s="58"/>
      <c r="Q158" s="59">
        <v>93401</v>
      </c>
      <c r="R158" s="59" t="s">
        <v>6468</v>
      </c>
      <c r="S158" s="60">
        <v>44259</v>
      </c>
      <c r="T158" s="58">
        <v>7726</v>
      </c>
      <c r="U158" s="61"/>
      <c r="V158" s="62"/>
      <c r="W158" s="61"/>
      <c r="X158" s="61"/>
      <c r="Y158" s="61"/>
      <c r="Z158" s="63"/>
      <c r="AA158" s="52"/>
      <c r="AB158" s="52"/>
      <c r="AC158" s="52"/>
      <c r="AD158" s="52"/>
      <c r="AE158" s="52"/>
      <c r="AF158" s="52"/>
    </row>
    <row r="159" spans="1:32" s="34" customFormat="1" ht="44.25" hidden="1" customHeight="1" x14ac:dyDescent="0.2">
      <c r="A159" s="56" t="s">
        <v>6928</v>
      </c>
      <c r="B159" s="53">
        <v>718323002</v>
      </c>
      <c r="C159" s="53" t="s">
        <v>72</v>
      </c>
      <c r="D159" s="57" t="s">
        <v>1112</v>
      </c>
      <c r="E159" s="53" t="s">
        <v>1113</v>
      </c>
      <c r="F159" s="57" t="s">
        <v>1114</v>
      </c>
      <c r="G159" s="57" t="s">
        <v>1115</v>
      </c>
      <c r="H159" s="53" t="s">
        <v>959</v>
      </c>
      <c r="I159" s="53" t="s">
        <v>1116</v>
      </c>
      <c r="J159" s="53" t="s">
        <v>1117</v>
      </c>
      <c r="K159" s="53" t="s">
        <v>1118</v>
      </c>
      <c r="L159" s="54" t="s">
        <v>47</v>
      </c>
      <c r="M159" s="58" t="s">
        <v>799</v>
      </c>
      <c r="N159" s="58" t="s">
        <v>1119</v>
      </c>
      <c r="O159" s="59" t="s">
        <v>1120</v>
      </c>
      <c r="P159" s="58"/>
      <c r="Q159" s="59">
        <v>93401</v>
      </c>
      <c r="R159" s="59" t="s">
        <v>1121</v>
      </c>
      <c r="S159" s="60">
        <v>37970</v>
      </c>
      <c r="T159" s="58">
        <v>7000</v>
      </c>
      <c r="U159" s="61"/>
      <c r="V159" s="62"/>
      <c r="W159" s="61"/>
      <c r="X159" s="61"/>
      <c r="Y159" s="61"/>
      <c r="Z159" s="63"/>
      <c r="AA159" s="52"/>
      <c r="AB159" s="52"/>
      <c r="AC159" s="52"/>
      <c r="AD159" s="52"/>
      <c r="AE159" s="52"/>
      <c r="AF159" s="52"/>
    </row>
    <row r="160" spans="1:32" s="34" customFormat="1" ht="44.25" hidden="1" customHeight="1" x14ac:dyDescent="0.2">
      <c r="A160" s="56" t="s">
        <v>6929</v>
      </c>
      <c r="B160" s="53">
        <v>726469008</v>
      </c>
      <c r="C160" s="53" t="s">
        <v>49</v>
      </c>
      <c r="D160" s="57" t="s">
        <v>1122</v>
      </c>
      <c r="E160" s="53" t="s">
        <v>1123</v>
      </c>
      <c r="F160" s="57" t="s">
        <v>1124</v>
      </c>
      <c r="G160" s="57" t="s">
        <v>1125</v>
      </c>
      <c r="H160" s="53" t="s">
        <v>1126</v>
      </c>
      <c r="I160" s="53" t="s">
        <v>1127</v>
      </c>
      <c r="J160" s="53" t="s">
        <v>1128</v>
      </c>
      <c r="K160" s="53" t="s">
        <v>1129</v>
      </c>
      <c r="L160" s="54" t="s">
        <v>47</v>
      </c>
      <c r="M160" s="58" t="s">
        <v>572</v>
      </c>
      <c r="N160" s="58" t="s">
        <v>1130</v>
      </c>
      <c r="O160" s="59"/>
      <c r="P160" s="58"/>
      <c r="Q160" s="59" t="s">
        <v>45</v>
      </c>
      <c r="R160" s="59" t="s">
        <v>1131</v>
      </c>
      <c r="S160" s="60">
        <v>37970</v>
      </c>
      <c r="T160" s="58">
        <v>7044</v>
      </c>
      <c r="U160" s="61"/>
      <c r="V160" s="62"/>
      <c r="W160" s="61"/>
      <c r="X160" s="61"/>
      <c r="Y160" s="61"/>
      <c r="Z160" s="63"/>
      <c r="AA160" s="52"/>
      <c r="AB160" s="52"/>
      <c r="AC160" s="52"/>
      <c r="AD160" s="52"/>
      <c r="AE160" s="52"/>
      <c r="AF160" s="52"/>
    </row>
    <row r="161" spans="1:32" s="34" customFormat="1" ht="44.25" hidden="1" customHeight="1" x14ac:dyDescent="0.2">
      <c r="A161" s="56" t="s">
        <v>6930</v>
      </c>
      <c r="B161" s="53">
        <v>653686706</v>
      </c>
      <c r="C161" s="53" t="s">
        <v>49</v>
      </c>
      <c r="D161" s="57" t="s">
        <v>1132</v>
      </c>
      <c r="E161" s="53" t="s">
        <v>6931</v>
      </c>
      <c r="F161" s="57" t="s">
        <v>1133</v>
      </c>
      <c r="G161" s="57" t="s">
        <v>6932</v>
      </c>
      <c r="H161" s="53" t="s">
        <v>1134</v>
      </c>
      <c r="I161" s="53" t="s">
        <v>5615</v>
      </c>
      <c r="J161" s="53" t="s">
        <v>5616</v>
      </c>
      <c r="K161" s="53" t="s">
        <v>1135</v>
      </c>
      <c r="L161" s="54" t="s">
        <v>5272</v>
      </c>
      <c r="M161" s="58" t="s">
        <v>1137</v>
      </c>
      <c r="N161" s="58" t="s">
        <v>1138</v>
      </c>
      <c r="O161" s="59" t="s">
        <v>6933</v>
      </c>
      <c r="P161" s="58"/>
      <c r="Q161" s="59" t="s">
        <v>45</v>
      </c>
      <c r="R161" s="59" t="s">
        <v>6934</v>
      </c>
      <c r="S161" s="60">
        <v>38523</v>
      </c>
      <c r="T161" s="58">
        <v>7173</v>
      </c>
      <c r="U161" s="61"/>
      <c r="V161" s="62"/>
      <c r="W161" s="61"/>
      <c r="X161" s="61"/>
      <c r="Y161" s="61"/>
      <c r="Z161" s="63"/>
      <c r="AA161" s="52"/>
      <c r="AB161" s="52"/>
      <c r="AC161" s="52"/>
      <c r="AD161" s="52"/>
      <c r="AE161" s="52"/>
      <c r="AF161" s="52"/>
    </row>
    <row r="162" spans="1:32" s="34" customFormat="1" ht="44.25" hidden="1" customHeight="1" x14ac:dyDescent="0.2">
      <c r="A162" s="56" t="s">
        <v>6935</v>
      </c>
      <c r="B162" s="53">
        <v>700159108</v>
      </c>
      <c r="C162" s="53" t="s">
        <v>72</v>
      </c>
      <c r="D162" s="57" t="s">
        <v>1139</v>
      </c>
      <c r="E162" s="53" t="s">
        <v>7918</v>
      </c>
      <c r="F162" s="57" t="s">
        <v>1140</v>
      </c>
      <c r="G162" s="57" t="s">
        <v>1141</v>
      </c>
      <c r="H162" s="53" t="s">
        <v>1142</v>
      </c>
      <c r="I162" s="53" t="s">
        <v>1143</v>
      </c>
      <c r="J162" s="53" t="s">
        <v>1144</v>
      </c>
      <c r="K162" s="53" t="s">
        <v>1146</v>
      </c>
      <c r="L162" s="54" t="s">
        <v>47</v>
      </c>
      <c r="M162" s="58" t="s">
        <v>1148</v>
      </c>
      <c r="N162" s="58" t="s">
        <v>1147</v>
      </c>
      <c r="O162" s="59" t="s">
        <v>1145</v>
      </c>
      <c r="P162" s="58"/>
      <c r="Q162" s="59">
        <v>93401</v>
      </c>
      <c r="R162" s="59" t="s">
        <v>7919</v>
      </c>
      <c r="S162" s="60">
        <v>37970</v>
      </c>
      <c r="T162" s="58">
        <v>5800</v>
      </c>
      <c r="U162" s="61"/>
      <c r="V162" s="62"/>
      <c r="W162" s="61"/>
      <c r="X162" s="61"/>
      <c r="Y162" s="61"/>
      <c r="Z162" s="63"/>
      <c r="AA162" s="52"/>
      <c r="AB162" s="52"/>
      <c r="AC162" s="52"/>
      <c r="AD162" s="52"/>
      <c r="AE162" s="52"/>
      <c r="AF162" s="52"/>
    </row>
    <row r="163" spans="1:32" s="34" customFormat="1" ht="44.25" hidden="1" customHeight="1" x14ac:dyDescent="0.2">
      <c r="A163" s="56" t="s">
        <v>6936</v>
      </c>
      <c r="B163" s="53">
        <v>716594009</v>
      </c>
      <c r="C163" s="53" t="s">
        <v>49</v>
      </c>
      <c r="D163" s="57" t="s">
        <v>1149</v>
      </c>
      <c r="E163" s="53" t="s">
        <v>1150</v>
      </c>
      <c r="F163" s="57" t="s">
        <v>1151</v>
      </c>
      <c r="G163" s="57" t="s">
        <v>1152</v>
      </c>
      <c r="H163" s="53" t="s">
        <v>1052</v>
      </c>
      <c r="I163" s="53" t="s">
        <v>1153</v>
      </c>
      <c r="J163" s="53" t="s">
        <v>1154</v>
      </c>
      <c r="K163" s="53" t="s">
        <v>1155</v>
      </c>
      <c r="L163" s="54" t="s">
        <v>535</v>
      </c>
      <c r="M163" s="58" t="s">
        <v>1156</v>
      </c>
      <c r="N163" s="58" t="s">
        <v>1157</v>
      </c>
      <c r="O163" s="59"/>
      <c r="P163" s="58"/>
      <c r="Q163" s="59" t="s">
        <v>45</v>
      </c>
      <c r="R163" s="59" t="s">
        <v>1158</v>
      </c>
      <c r="S163" s="60">
        <v>37970</v>
      </c>
      <c r="T163" s="58">
        <v>6660</v>
      </c>
      <c r="U163" s="61"/>
      <c r="V163" s="62"/>
      <c r="W163" s="61"/>
      <c r="X163" s="61"/>
      <c r="Y163" s="61"/>
      <c r="Z163" s="63"/>
      <c r="AA163" s="52"/>
      <c r="AB163" s="52"/>
      <c r="AC163" s="52"/>
      <c r="AD163" s="52"/>
      <c r="AE163" s="52"/>
      <c r="AF163" s="52"/>
    </row>
    <row r="164" spans="1:32" s="34" customFormat="1" ht="44.25" hidden="1" customHeight="1" x14ac:dyDescent="0.2">
      <c r="A164" s="56" t="s">
        <v>6937</v>
      </c>
      <c r="B164" s="53">
        <v>706381007</v>
      </c>
      <c r="C164" s="53" t="s">
        <v>72</v>
      </c>
      <c r="D164" s="57" t="s">
        <v>1159</v>
      </c>
      <c r="E164" s="53" t="s">
        <v>1160</v>
      </c>
      <c r="F164" s="57" t="s">
        <v>1161</v>
      </c>
      <c r="G164" s="57" t="s">
        <v>1162</v>
      </c>
      <c r="H164" s="53" t="s">
        <v>1163</v>
      </c>
      <c r="I164" s="53" t="s">
        <v>1164</v>
      </c>
      <c r="J164" s="53" t="s">
        <v>1165</v>
      </c>
      <c r="K164" s="53" t="s">
        <v>1166</v>
      </c>
      <c r="L164" s="54" t="s">
        <v>47</v>
      </c>
      <c r="M164" s="58" t="s">
        <v>776</v>
      </c>
      <c r="N164" s="58" t="s">
        <v>1167</v>
      </c>
      <c r="O164" s="59"/>
      <c r="P164" s="58"/>
      <c r="Q164" s="59">
        <v>93401</v>
      </c>
      <c r="R164" s="59" t="s">
        <v>1168</v>
      </c>
      <c r="S164" s="60">
        <v>37970</v>
      </c>
      <c r="T164" s="58">
        <v>6670</v>
      </c>
      <c r="U164" s="61"/>
      <c r="V164" s="62"/>
      <c r="W164" s="61"/>
      <c r="X164" s="61"/>
      <c r="Y164" s="61"/>
      <c r="Z164" s="63"/>
      <c r="AA164" s="52"/>
      <c r="AB164" s="52"/>
      <c r="AC164" s="52"/>
      <c r="AD164" s="52"/>
      <c r="AE164" s="52"/>
      <c r="AF164" s="52"/>
    </row>
    <row r="165" spans="1:32" s="34" customFormat="1" ht="44.25" hidden="1" customHeight="1" x14ac:dyDescent="0.2">
      <c r="A165" s="56" t="s">
        <v>6938</v>
      </c>
      <c r="B165" s="53">
        <v>650602730</v>
      </c>
      <c r="C165" s="53" t="s">
        <v>353</v>
      </c>
      <c r="D165" s="57" t="s">
        <v>644</v>
      </c>
      <c r="E165" s="53" t="s">
        <v>1169</v>
      </c>
      <c r="F165" s="57" t="s">
        <v>1170</v>
      </c>
      <c r="G165" s="57" t="s">
        <v>1171</v>
      </c>
      <c r="H165" s="53" t="s">
        <v>1172</v>
      </c>
      <c r="I165" s="53" t="s">
        <v>1173</v>
      </c>
      <c r="J165" s="53" t="s">
        <v>1174</v>
      </c>
      <c r="K165" s="53" t="s">
        <v>5277</v>
      </c>
      <c r="L165" s="54" t="s">
        <v>5269</v>
      </c>
      <c r="M165" s="58" t="s">
        <v>1177</v>
      </c>
      <c r="N165" s="58" t="s">
        <v>1176</v>
      </c>
      <c r="O165" s="59" t="s">
        <v>1175</v>
      </c>
      <c r="P165" s="58"/>
      <c r="Q165" s="59" t="s">
        <v>83</v>
      </c>
      <c r="R165" s="59" t="s">
        <v>1178</v>
      </c>
      <c r="S165" s="60">
        <v>41919</v>
      </c>
      <c r="T165" s="58">
        <v>7511</v>
      </c>
      <c r="U165" s="61"/>
      <c r="V165" s="62"/>
      <c r="W165" s="61"/>
      <c r="X165" s="61"/>
      <c r="Y165" s="61"/>
      <c r="Z165" s="63"/>
      <c r="AA165" s="52"/>
      <c r="AB165" s="52"/>
      <c r="AC165" s="52"/>
      <c r="AD165" s="52"/>
      <c r="AE165" s="52"/>
      <c r="AF165" s="52"/>
    </row>
    <row r="166" spans="1:32" s="34" customFormat="1" ht="44.25" hidden="1" customHeight="1" x14ac:dyDescent="0.2">
      <c r="A166" s="56" t="s">
        <v>6939</v>
      </c>
      <c r="B166" s="53" t="s">
        <v>8275</v>
      </c>
      <c r="C166" s="53" t="s">
        <v>49</v>
      </c>
      <c r="D166" s="57" t="s">
        <v>1179</v>
      </c>
      <c r="E166" s="53" t="s">
        <v>6940</v>
      </c>
      <c r="F166" s="57" t="s">
        <v>1180</v>
      </c>
      <c r="G166" s="57" t="s">
        <v>6941</v>
      </c>
      <c r="H166" s="53" t="s">
        <v>480</v>
      </c>
      <c r="I166" s="53" t="s">
        <v>6350</v>
      </c>
      <c r="J166" s="53" t="s">
        <v>1181</v>
      </c>
      <c r="K166" s="53" t="s">
        <v>1182</v>
      </c>
      <c r="L166" s="54" t="s">
        <v>5270</v>
      </c>
      <c r="M166" s="58" t="s">
        <v>1183</v>
      </c>
      <c r="N166" s="58" t="s">
        <v>6258</v>
      </c>
      <c r="O166" s="59" t="s">
        <v>1184</v>
      </c>
      <c r="P166" s="58"/>
      <c r="Q166" s="59" t="s">
        <v>45</v>
      </c>
      <c r="R166" s="59" t="s">
        <v>6942</v>
      </c>
      <c r="S166" s="60">
        <v>42538</v>
      </c>
      <c r="T166" s="58">
        <v>7609</v>
      </c>
      <c r="U166" s="61"/>
      <c r="V166" s="62"/>
      <c r="W166" s="61"/>
      <c r="X166" s="61"/>
      <c r="Y166" s="61"/>
      <c r="Z166" s="63"/>
      <c r="AA166" s="52"/>
      <c r="AB166" s="52"/>
      <c r="AC166" s="52"/>
      <c r="AD166" s="52"/>
      <c r="AE166" s="52"/>
      <c r="AF166" s="52"/>
    </row>
    <row r="167" spans="1:32" s="34" customFormat="1" ht="44.25" hidden="1" customHeight="1" x14ac:dyDescent="0.2">
      <c r="A167" s="56" t="s">
        <v>6943</v>
      </c>
      <c r="B167" s="53">
        <v>726079005</v>
      </c>
      <c r="C167" s="53" t="s">
        <v>49</v>
      </c>
      <c r="D167" s="57" t="s">
        <v>1185</v>
      </c>
      <c r="E167" s="53" t="s">
        <v>8509</v>
      </c>
      <c r="F167" s="57" t="s">
        <v>1186</v>
      </c>
      <c r="G167" s="57" t="s">
        <v>8510</v>
      </c>
      <c r="H167" s="53" t="s">
        <v>1187</v>
      </c>
      <c r="I167" s="53" t="s">
        <v>8511</v>
      </c>
      <c r="J167" s="53" t="s">
        <v>8512</v>
      </c>
      <c r="K167" s="53" t="s">
        <v>1188</v>
      </c>
      <c r="L167" s="54" t="s">
        <v>306</v>
      </c>
      <c r="M167" s="58" t="s">
        <v>1190</v>
      </c>
      <c r="N167" s="58" t="s">
        <v>1189</v>
      </c>
      <c r="O167" s="59" t="s">
        <v>6944</v>
      </c>
      <c r="P167" s="58"/>
      <c r="Q167" s="59" t="s">
        <v>45</v>
      </c>
      <c r="R167" s="59" t="s">
        <v>8513</v>
      </c>
      <c r="S167" s="60">
        <v>37970</v>
      </c>
      <c r="T167" s="58">
        <v>6943</v>
      </c>
      <c r="U167" s="61"/>
      <c r="V167" s="62"/>
      <c r="W167" s="61"/>
      <c r="X167" s="61"/>
      <c r="Y167" s="61"/>
      <c r="Z167" s="63"/>
      <c r="AA167" s="52"/>
      <c r="AB167" s="52"/>
      <c r="AC167" s="52"/>
      <c r="AD167" s="52"/>
      <c r="AE167" s="52"/>
      <c r="AF167" s="52"/>
    </row>
    <row r="168" spans="1:32" s="34" customFormat="1" ht="44.25" hidden="1" customHeight="1" x14ac:dyDescent="0.2">
      <c r="A168" s="56" t="s">
        <v>6945</v>
      </c>
      <c r="B168" s="53">
        <v>651920485</v>
      </c>
      <c r="C168" s="53"/>
      <c r="D168" s="57" t="s">
        <v>6469</v>
      </c>
      <c r="E168" s="53" t="s">
        <v>6946</v>
      </c>
      <c r="F168" s="57" t="s">
        <v>5805</v>
      </c>
      <c r="G168" s="57" t="s">
        <v>5806</v>
      </c>
      <c r="H168" s="53" t="s">
        <v>1526</v>
      </c>
      <c r="I168" s="53" t="s">
        <v>5807</v>
      </c>
      <c r="J168" s="53" t="s">
        <v>5808</v>
      </c>
      <c r="K168" s="53" t="s">
        <v>5809</v>
      </c>
      <c r="L168" s="54" t="s">
        <v>535</v>
      </c>
      <c r="M168" s="58" t="s">
        <v>184</v>
      </c>
      <c r="N168" s="58" t="s">
        <v>5810</v>
      </c>
      <c r="O168" s="59" t="s">
        <v>5811</v>
      </c>
      <c r="P168" s="58"/>
      <c r="Q168" s="59">
        <v>93401</v>
      </c>
      <c r="R168" s="59" t="s">
        <v>6947</v>
      </c>
      <c r="S168" s="60">
        <v>43902</v>
      </c>
      <c r="T168" s="58">
        <v>7699</v>
      </c>
      <c r="U168" s="61"/>
      <c r="V168" s="62"/>
      <c r="W168" s="61"/>
      <c r="X168" s="61"/>
      <c r="Y168" s="61"/>
      <c r="Z168" s="63"/>
      <c r="AA168" s="52"/>
      <c r="AB168" s="52"/>
      <c r="AC168" s="52"/>
      <c r="AD168" s="52"/>
      <c r="AE168" s="52"/>
      <c r="AF168" s="52"/>
    </row>
    <row r="169" spans="1:32" s="34" customFormat="1" ht="44.25" hidden="1" customHeight="1" x14ac:dyDescent="0.2">
      <c r="A169" s="56" t="s">
        <v>6948</v>
      </c>
      <c r="B169" s="53">
        <v>703620000</v>
      </c>
      <c r="C169" s="53" t="s">
        <v>72</v>
      </c>
      <c r="D169" s="57" t="s">
        <v>1192</v>
      </c>
      <c r="E169" s="53" t="s">
        <v>72</v>
      </c>
      <c r="F169" s="57" t="s">
        <v>1191</v>
      </c>
      <c r="G169" s="57" t="s">
        <v>1194</v>
      </c>
      <c r="H169" s="53" t="s">
        <v>1193</v>
      </c>
      <c r="I169" s="53" t="s">
        <v>1195</v>
      </c>
      <c r="J169" s="53" t="s">
        <v>1196</v>
      </c>
      <c r="K169" s="53" t="s">
        <v>1198</v>
      </c>
      <c r="L169" s="54" t="s">
        <v>47</v>
      </c>
      <c r="M169" s="58" t="s">
        <v>729</v>
      </c>
      <c r="N169" s="58" t="s">
        <v>1199</v>
      </c>
      <c r="O169" s="59" t="s">
        <v>1197</v>
      </c>
      <c r="P169" s="58"/>
      <c r="Q169" s="59">
        <v>93401</v>
      </c>
      <c r="R169" s="59" t="s">
        <v>1200</v>
      </c>
      <c r="S169" s="60">
        <v>37970</v>
      </c>
      <c r="T169" s="58">
        <v>3250</v>
      </c>
      <c r="U169" s="61"/>
      <c r="V169" s="62"/>
      <c r="W169" s="61"/>
      <c r="X169" s="61"/>
      <c r="Y169" s="61"/>
      <c r="Z169" s="63"/>
      <c r="AA169" s="52"/>
      <c r="AB169" s="52"/>
      <c r="AC169" s="52"/>
      <c r="AD169" s="52"/>
      <c r="AE169" s="52"/>
      <c r="AF169" s="52"/>
    </row>
    <row r="170" spans="1:32" s="34" customFormat="1" ht="44.25" hidden="1" customHeight="1" x14ac:dyDescent="0.2">
      <c r="A170" s="56" t="s">
        <v>6949</v>
      </c>
      <c r="B170" s="53">
        <v>651800501</v>
      </c>
      <c r="C170" s="53" t="s">
        <v>72</v>
      </c>
      <c r="D170" s="57" t="s">
        <v>1201</v>
      </c>
      <c r="E170" s="53" t="s">
        <v>1202</v>
      </c>
      <c r="F170" s="57" t="s">
        <v>855</v>
      </c>
      <c r="G170" s="57" t="s">
        <v>1203</v>
      </c>
      <c r="H170" s="53" t="s">
        <v>1204</v>
      </c>
      <c r="I170" s="53" t="s">
        <v>1205</v>
      </c>
      <c r="J170" s="53" t="s">
        <v>1206</v>
      </c>
      <c r="K170" s="53" t="s">
        <v>1207</v>
      </c>
      <c r="L170" s="54" t="s">
        <v>47</v>
      </c>
      <c r="M170" s="58" t="s">
        <v>1032</v>
      </c>
      <c r="N170" s="58" t="s">
        <v>1208</v>
      </c>
      <c r="O170" s="59" t="s">
        <v>1209</v>
      </c>
      <c r="P170" s="58"/>
      <c r="Q170" s="59">
        <v>93401</v>
      </c>
      <c r="R170" s="59" t="s">
        <v>1210</v>
      </c>
      <c r="S170" s="60">
        <v>42158</v>
      </c>
      <c r="T170" s="58">
        <v>7568</v>
      </c>
      <c r="U170" s="61"/>
      <c r="V170" s="62"/>
      <c r="W170" s="61"/>
      <c r="X170" s="61"/>
      <c r="Y170" s="61"/>
      <c r="Z170" s="63"/>
      <c r="AA170" s="52"/>
      <c r="AB170" s="52"/>
      <c r="AC170" s="52"/>
      <c r="AD170" s="52"/>
      <c r="AE170" s="52"/>
      <c r="AF170" s="52"/>
    </row>
    <row r="171" spans="1:32" s="34" customFormat="1" ht="44.25" hidden="1" customHeight="1" x14ac:dyDescent="0.2">
      <c r="A171" s="56" t="s">
        <v>6950</v>
      </c>
      <c r="B171" s="53">
        <v>651712394</v>
      </c>
      <c r="C171" s="53"/>
      <c r="D171" s="57" t="s">
        <v>6470</v>
      </c>
      <c r="E171" s="53" t="s">
        <v>5864</v>
      </c>
      <c r="F171" s="57" t="s">
        <v>5865</v>
      </c>
      <c r="G171" s="57" t="s">
        <v>5866</v>
      </c>
      <c r="H171" s="53" t="s">
        <v>1526</v>
      </c>
      <c r="I171" s="53" t="s">
        <v>5868</v>
      </c>
      <c r="J171" s="53" t="s">
        <v>5867</v>
      </c>
      <c r="K171" s="53" t="s">
        <v>5869</v>
      </c>
      <c r="L171" s="54" t="s">
        <v>195</v>
      </c>
      <c r="M171" s="58" t="s">
        <v>583</v>
      </c>
      <c r="N171" s="58">
        <v>582431705</v>
      </c>
      <c r="O171" s="59" t="s">
        <v>5870</v>
      </c>
      <c r="P171" s="58"/>
      <c r="Q171" s="59">
        <v>93401</v>
      </c>
      <c r="R171" s="59" t="s">
        <v>5780</v>
      </c>
      <c r="S171" s="60">
        <v>43944</v>
      </c>
      <c r="T171" s="58">
        <v>7705</v>
      </c>
      <c r="U171" s="61"/>
      <c r="V171" s="62"/>
      <c r="W171" s="61"/>
      <c r="X171" s="61"/>
      <c r="Y171" s="61"/>
      <c r="Z171" s="63"/>
      <c r="AA171" s="52"/>
      <c r="AB171" s="52"/>
      <c r="AC171" s="52"/>
      <c r="AD171" s="52"/>
      <c r="AE171" s="52"/>
      <c r="AF171" s="52"/>
    </row>
    <row r="172" spans="1:32" s="34" customFormat="1" ht="44.25" hidden="1" customHeight="1" x14ac:dyDescent="0.2">
      <c r="A172" s="56" t="s">
        <v>6951</v>
      </c>
      <c r="B172" s="53">
        <v>709963007</v>
      </c>
      <c r="C172" s="53" t="s">
        <v>6593</v>
      </c>
      <c r="D172" s="57" t="s">
        <v>6471</v>
      </c>
      <c r="E172" s="53" t="s">
        <v>6952</v>
      </c>
      <c r="F172" s="57" t="s">
        <v>1211</v>
      </c>
      <c r="G172" s="57" t="s">
        <v>5555</v>
      </c>
      <c r="H172" s="53" t="s">
        <v>1212</v>
      </c>
      <c r="I172" s="53" t="s">
        <v>6953</v>
      </c>
      <c r="J172" s="53" t="s">
        <v>5368</v>
      </c>
      <c r="K172" s="53" t="s">
        <v>1214</v>
      </c>
      <c r="L172" s="54" t="s">
        <v>47</v>
      </c>
      <c r="M172" s="58" t="s">
        <v>1215</v>
      </c>
      <c r="N172" s="58"/>
      <c r="O172" s="59" t="s">
        <v>1213</v>
      </c>
      <c r="P172" s="58"/>
      <c r="Q172" s="59" t="s">
        <v>45</v>
      </c>
      <c r="R172" s="59" t="s">
        <v>6954</v>
      </c>
      <c r="S172" s="60">
        <v>37970</v>
      </c>
      <c r="T172" s="58">
        <v>3200</v>
      </c>
      <c r="U172" s="61"/>
      <c r="V172" s="62"/>
      <c r="W172" s="61"/>
      <c r="X172" s="61"/>
      <c r="Y172" s="61"/>
      <c r="Z172" s="63"/>
      <c r="AA172" s="52"/>
      <c r="AB172" s="52"/>
      <c r="AC172" s="52"/>
      <c r="AD172" s="52"/>
      <c r="AE172" s="52"/>
      <c r="AF172" s="52"/>
    </row>
    <row r="173" spans="1:32" s="34" customFormat="1" ht="44.25" hidden="1" customHeight="1" x14ac:dyDescent="0.2">
      <c r="A173" s="56" t="s">
        <v>6955</v>
      </c>
      <c r="B173" s="53">
        <v>651775523</v>
      </c>
      <c r="C173" s="53"/>
      <c r="D173" s="57" t="s">
        <v>6472</v>
      </c>
      <c r="E173" s="53" t="s">
        <v>5553</v>
      </c>
      <c r="F173" s="57" t="s">
        <v>5554</v>
      </c>
      <c r="G173" s="57" t="s">
        <v>5556</v>
      </c>
      <c r="H173" s="53" t="s">
        <v>1273</v>
      </c>
      <c r="I173" s="53" t="s">
        <v>5557</v>
      </c>
      <c r="J173" s="53" t="s">
        <v>5558</v>
      </c>
      <c r="K173" s="53" t="s">
        <v>5559</v>
      </c>
      <c r="L173" s="54" t="s">
        <v>5268</v>
      </c>
      <c r="M173" s="58" t="s">
        <v>164</v>
      </c>
      <c r="N173" s="58" t="s">
        <v>5560</v>
      </c>
      <c r="O173" s="59" t="s">
        <v>5561</v>
      </c>
      <c r="P173" s="58"/>
      <c r="Q173" s="59">
        <v>93401</v>
      </c>
      <c r="R173" s="59" t="s">
        <v>5282</v>
      </c>
      <c r="S173" s="60">
        <v>43644</v>
      </c>
      <c r="T173" s="58">
        <v>7684</v>
      </c>
      <c r="U173" s="61"/>
      <c r="V173" s="62"/>
      <c r="W173" s="61"/>
      <c r="X173" s="61"/>
      <c r="Y173" s="61"/>
      <c r="Z173" s="63"/>
      <c r="AA173" s="52"/>
      <c r="AB173" s="52"/>
      <c r="AC173" s="52"/>
      <c r="AD173" s="52"/>
      <c r="AE173" s="52"/>
      <c r="AF173" s="52"/>
    </row>
    <row r="174" spans="1:32" s="34" customFormat="1" ht="44.25" hidden="1" customHeight="1" x14ac:dyDescent="0.2">
      <c r="A174" s="56" t="s">
        <v>6956</v>
      </c>
      <c r="B174" s="53" t="s">
        <v>8276</v>
      </c>
      <c r="C174" s="53"/>
      <c r="D174" s="57" t="s">
        <v>6473</v>
      </c>
      <c r="E174" s="53" t="s">
        <v>6351</v>
      </c>
      <c r="F174" s="57" t="s">
        <v>6352</v>
      </c>
      <c r="G174" s="57" t="s">
        <v>6353</v>
      </c>
      <c r="H174" s="53" t="s">
        <v>1354</v>
      </c>
      <c r="I174" s="53" t="s">
        <v>6354</v>
      </c>
      <c r="J174" s="53" t="s">
        <v>6355</v>
      </c>
      <c r="K174" s="53" t="s">
        <v>6356</v>
      </c>
      <c r="L174" s="54" t="s">
        <v>763</v>
      </c>
      <c r="M174" s="58" t="s">
        <v>764</v>
      </c>
      <c r="N174" s="58">
        <v>994571291</v>
      </c>
      <c r="O174" s="59" t="s">
        <v>6357</v>
      </c>
      <c r="P174" s="58"/>
      <c r="Q174" s="59">
        <v>93401</v>
      </c>
      <c r="R174" s="59" t="s">
        <v>6358</v>
      </c>
      <c r="S174" s="60">
        <v>44167</v>
      </c>
      <c r="T174" s="58">
        <v>7720</v>
      </c>
      <c r="U174" s="61"/>
      <c r="V174" s="62"/>
      <c r="W174" s="61"/>
      <c r="X174" s="61"/>
      <c r="Y174" s="61"/>
      <c r="Z174" s="63"/>
      <c r="AA174" s="52"/>
      <c r="AB174" s="52"/>
      <c r="AC174" s="52"/>
      <c r="AD174" s="52"/>
      <c r="AE174" s="52"/>
      <c r="AF174" s="52"/>
    </row>
    <row r="175" spans="1:32" s="34" customFormat="1" ht="44.25" hidden="1" customHeight="1" x14ac:dyDescent="0.2">
      <c r="A175" s="56" t="s">
        <v>6957</v>
      </c>
      <c r="B175" s="53">
        <v>717461002</v>
      </c>
      <c r="C175" s="53" t="s">
        <v>72</v>
      </c>
      <c r="D175" s="57" t="s">
        <v>1216</v>
      </c>
      <c r="E175" s="53" t="s">
        <v>1217</v>
      </c>
      <c r="F175" s="57" t="s">
        <v>1218</v>
      </c>
      <c r="G175" s="57" t="s">
        <v>1219</v>
      </c>
      <c r="H175" s="53" t="s">
        <v>1220</v>
      </c>
      <c r="I175" s="53" t="s">
        <v>1221</v>
      </c>
      <c r="J175" s="53" t="s">
        <v>1222</v>
      </c>
      <c r="K175" s="53" t="s">
        <v>1223</v>
      </c>
      <c r="L175" s="54" t="s">
        <v>535</v>
      </c>
      <c r="M175" s="58" t="s">
        <v>392</v>
      </c>
      <c r="N175" s="58" t="s">
        <v>1224</v>
      </c>
      <c r="O175" s="59"/>
      <c r="P175" s="58"/>
      <c r="Q175" s="59">
        <v>93401</v>
      </c>
      <c r="R175" s="59" t="s">
        <v>1225</v>
      </c>
      <c r="S175" s="60">
        <v>37970</v>
      </c>
      <c r="T175" s="58">
        <v>6870</v>
      </c>
      <c r="U175" s="61"/>
      <c r="V175" s="62"/>
      <c r="W175" s="61"/>
      <c r="X175" s="61"/>
      <c r="Y175" s="61"/>
      <c r="Z175" s="63"/>
      <c r="AA175" s="52"/>
      <c r="AB175" s="52"/>
      <c r="AC175" s="52"/>
      <c r="AD175" s="52"/>
      <c r="AE175" s="52"/>
      <c r="AF175" s="52"/>
    </row>
    <row r="176" spans="1:32" s="34" customFormat="1" ht="44.25" hidden="1" customHeight="1" x14ac:dyDescent="0.2">
      <c r="A176" s="56" t="s">
        <v>6958</v>
      </c>
      <c r="B176" s="53">
        <v>713394009</v>
      </c>
      <c r="C176" s="53" t="s">
        <v>49</v>
      </c>
      <c r="D176" s="57" t="s">
        <v>1226</v>
      </c>
      <c r="E176" s="53" t="s">
        <v>6959</v>
      </c>
      <c r="F176" s="57" t="s">
        <v>1227</v>
      </c>
      <c r="G176" s="57" t="s">
        <v>6960</v>
      </c>
      <c r="H176" s="53" t="s">
        <v>1052</v>
      </c>
      <c r="I176" s="53" t="s">
        <v>5264</v>
      </c>
      <c r="J176" s="53" t="s">
        <v>1228</v>
      </c>
      <c r="K176" s="53" t="s">
        <v>6961</v>
      </c>
      <c r="L176" s="54" t="s">
        <v>48</v>
      </c>
      <c r="M176" s="58" t="s">
        <v>1229</v>
      </c>
      <c r="N176" s="58" t="s">
        <v>6962</v>
      </c>
      <c r="O176" s="59" t="s">
        <v>5552</v>
      </c>
      <c r="P176" s="58"/>
      <c r="Q176" s="59">
        <v>93401</v>
      </c>
      <c r="R176" s="59" t="s">
        <v>6963</v>
      </c>
      <c r="S176" s="60">
        <v>39476</v>
      </c>
      <c r="T176" s="58">
        <v>7388</v>
      </c>
      <c r="U176" s="61"/>
      <c r="V176" s="62"/>
      <c r="W176" s="61"/>
      <c r="X176" s="61"/>
      <c r="Y176" s="61"/>
      <c r="Z176" s="63"/>
      <c r="AA176" s="52"/>
      <c r="AB176" s="52"/>
      <c r="AC176" s="52"/>
      <c r="AD176" s="52"/>
      <c r="AE176" s="52"/>
      <c r="AF176" s="52"/>
    </row>
    <row r="177" spans="1:32" s="34" customFormat="1" ht="44.25" hidden="1" customHeight="1" x14ac:dyDescent="0.2">
      <c r="A177" s="56" t="s">
        <v>6964</v>
      </c>
      <c r="B177" s="53">
        <v>702006007</v>
      </c>
      <c r="C177" s="53" t="s">
        <v>72</v>
      </c>
      <c r="D177" s="57" t="s">
        <v>1230</v>
      </c>
      <c r="E177" s="53" t="s">
        <v>1231</v>
      </c>
      <c r="F177" s="57" t="s">
        <v>1232</v>
      </c>
      <c r="G177" s="57" t="s">
        <v>1233</v>
      </c>
      <c r="H177" s="53" t="s">
        <v>626</v>
      </c>
      <c r="I177" s="53" t="s">
        <v>127</v>
      </c>
      <c r="J177" s="53" t="s">
        <v>1234</v>
      </c>
      <c r="K177" s="53" t="s">
        <v>1236</v>
      </c>
      <c r="L177" s="54" t="s">
        <v>5270</v>
      </c>
      <c r="M177" s="58" t="s">
        <v>1237</v>
      </c>
      <c r="N177" s="58"/>
      <c r="O177" s="59" t="s">
        <v>1235</v>
      </c>
      <c r="P177" s="58"/>
      <c r="Q177" s="59" t="s">
        <v>365</v>
      </c>
      <c r="R177" s="59" t="s">
        <v>1238</v>
      </c>
      <c r="S177" s="60">
        <v>39122</v>
      </c>
      <c r="T177" s="58">
        <v>7345</v>
      </c>
      <c r="U177" s="61"/>
      <c r="V177" s="62"/>
      <c r="W177" s="61"/>
      <c r="X177" s="61"/>
      <c r="Y177" s="61"/>
      <c r="Z177" s="63"/>
      <c r="AA177" s="52"/>
      <c r="AB177" s="52"/>
      <c r="AC177" s="52"/>
      <c r="AD177" s="52"/>
      <c r="AE177" s="52"/>
      <c r="AF177" s="52"/>
    </row>
    <row r="178" spans="1:32" s="34" customFormat="1" ht="44.25" hidden="1" customHeight="1" x14ac:dyDescent="0.2">
      <c r="A178" s="56" t="s">
        <v>6965</v>
      </c>
      <c r="B178" s="53">
        <v>656288108</v>
      </c>
      <c r="C178" s="53" t="s">
        <v>72</v>
      </c>
      <c r="D178" s="57" t="s">
        <v>1239</v>
      </c>
      <c r="E178" s="53" t="s">
        <v>6966</v>
      </c>
      <c r="F178" s="57" t="s">
        <v>1240</v>
      </c>
      <c r="G178" s="57" t="s">
        <v>8370</v>
      </c>
      <c r="H178" s="53" t="s">
        <v>1241</v>
      </c>
      <c r="I178" s="53" t="s">
        <v>6967</v>
      </c>
      <c r="J178" s="53" t="s">
        <v>1242</v>
      </c>
      <c r="K178" s="53" t="s">
        <v>1244</v>
      </c>
      <c r="L178" s="54" t="s">
        <v>535</v>
      </c>
      <c r="M178" s="58" t="s">
        <v>4791</v>
      </c>
      <c r="N178" s="58" t="s">
        <v>5516</v>
      </c>
      <c r="O178" s="59" t="s">
        <v>1243</v>
      </c>
      <c r="P178" s="58"/>
      <c r="Q178" s="59">
        <v>93401</v>
      </c>
      <c r="R178" s="59" t="s">
        <v>8371</v>
      </c>
      <c r="S178" s="60">
        <v>38848</v>
      </c>
      <c r="T178" s="58">
        <v>7320</v>
      </c>
      <c r="U178" s="61"/>
      <c r="V178" s="62"/>
      <c r="W178" s="61"/>
      <c r="X178" s="61"/>
      <c r="Y178" s="61"/>
      <c r="Z178" s="63"/>
      <c r="AA178" s="52"/>
      <c r="AB178" s="52"/>
      <c r="AC178" s="52"/>
      <c r="AD178" s="52"/>
      <c r="AE178" s="52"/>
      <c r="AF178" s="52"/>
    </row>
    <row r="179" spans="1:32" s="34" customFormat="1" ht="44.25" hidden="1" customHeight="1" x14ac:dyDescent="0.2">
      <c r="A179" s="56" t="s">
        <v>6968</v>
      </c>
      <c r="B179" s="53">
        <v>732420002</v>
      </c>
      <c r="C179" s="53" t="s">
        <v>72</v>
      </c>
      <c r="D179" s="57" t="s">
        <v>1245</v>
      </c>
      <c r="E179" s="53" t="s">
        <v>5629</v>
      </c>
      <c r="F179" s="57" t="s">
        <v>1246</v>
      </c>
      <c r="G179" s="57" t="s">
        <v>1247</v>
      </c>
      <c r="H179" s="53" t="s">
        <v>1052</v>
      </c>
      <c r="I179" s="53" t="s">
        <v>5630</v>
      </c>
      <c r="J179" s="53" t="s">
        <v>6359</v>
      </c>
      <c r="K179" s="53" t="s">
        <v>5895</v>
      </c>
      <c r="L179" s="54" t="s">
        <v>47</v>
      </c>
      <c r="M179" s="58" t="s">
        <v>1250</v>
      </c>
      <c r="N179" s="58" t="s">
        <v>1249</v>
      </c>
      <c r="O179" s="59" t="s">
        <v>1248</v>
      </c>
      <c r="P179" s="58"/>
      <c r="Q179" s="59">
        <v>93401</v>
      </c>
      <c r="R179" s="59" t="s">
        <v>5896</v>
      </c>
      <c r="S179" s="60">
        <v>37970</v>
      </c>
      <c r="T179" s="58">
        <v>6972</v>
      </c>
      <c r="U179" s="61"/>
      <c r="V179" s="62"/>
      <c r="W179" s="61"/>
      <c r="X179" s="61"/>
      <c r="Y179" s="61"/>
      <c r="Z179" s="63"/>
      <c r="AA179" s="52"/>
      <c r="AB179" s="52"/>
      <c r="AC179" s="52"/>
      <c r="AD179" s="52"/>
      <c r="AE179" s="52"/>
      <c r="AF179" s="52"/>
    </row>
    <row r="180" spans="1:32" s="34" customFormat="1" ht="44.25" hidden="1" customHeight="1" x14ac:dyDescent="0.2">
      <c r="A180" s="56" t="s">
        <v>6969</v>
      </c>
      <c r="B180" s="53">
        <v>720462001</v>
      </c>
      <c r="C180" s="53" t="s">
        <v>72</v>
      </c>
      <c r="D180" s="57" t="s">
        <v>1251</v>
      </c>
      <c r="E180" s="53" t="s">
        <v>1252</v>
      </c>
      <c r="F180" s="57" t="s">
        <v>1253</v>
      </c>
      <c r="G180" s="57" t="s">
        <v>8580</v>
      </c>
      <c r="H180" s="53" t="s">
        <v>8581</v>
      </c>
      <c r="I180" s="53" t="s">
        <v>8582</v>
      </c>
      <c r="J180" s="53" t="s">
        <v>8583</v>
      </c>
      <c r="K180" s="53" t="s">
        <v>1255</v>
      </c>
      <c r="L180" s="54" t="s">
        <v>47</v>
      </c>
      <c r="M180" s="58" t="s">
        <v>729</v>
      </c>
      <c r="N180" s="58" t="s">
        <v>1256</v>
      </c>
      <c r="O180" s="59" t="s">
        <v>1254</v>
      </c>
      <c r="P180" s="58"/>
      <c r="Q180" s="59">
        <v>93401</v>
      </c>
      <c r="R180" s="59" t="s">
        <v>8372</v>
      </c>
      <c r="S180" s="60">
        <v>38905</v>
      </c>
      <c r="T180" s="58">
        <v>7328</v>
      </c>
      <c r="U180" s="61"/>
      <c r="V180" s="62"/>
      <c r="W180" s="61"/>
      <c r="X180" s="61"/>
      <c r="Y180" s="61"/>
      <c r="Z180" s="63"/>
      <c r="AA180" s="52"/>
      <c r="AB180" s="52"/>
      <c r="AC180" s="52"/>
      <c r="AD180" s="52"/>
      <c r="AE180" s="52"/>
      <c r="AF180" s="52"/>
    </row>
    <row r="181" spans="1:32" s="34" customFormat="1" ht="44.25" hidden="1" customHeight="1" x14ac:dyDescent="0.2">
      <c r="A181" s="56" t="s">
        <v>6970</v>
      </c>
      <c r="B181" s="53">
        <v>724416004</v>
      </c>
      <c r="C181" s="53" t="s">
        <v>72</v>
      </c>
      <c r="D181" s="57" t="s">
        <v>1257</v>
      </c>
      <c r="E181" s="53" t="s">
        <v>1258</v>
      </c>
      <c r="F181" s="57" t="s">
        <v>1259</v>
      </c>
      <c r="G181" s="57" t="s">
        <v>1260</v>
      </c>
      <c r="H181" s="53" t="s">
        <v>1261</v>
      </c>
      <c r="I181" s="53" t="s">
        <v>1262</v>
      </c>
      <c r="J181" s="53" t="s">
        <v>1263</v>
      </c>
      <c r="K181" s="53" t="s">
        <v>1265</v>
      </c>
      <c r="L181" s="54" t="s">
        <v>47</v>
      </c>
      <c r="M181" s="58" t="s">
        <v>1267</v>
      </c>
      <c r="N181" s="58" t="s">
        <v>1266</v>
      </c>
      <c r="O181" s="59" t="s">
        <v>1264</v>
      </c>
      <c r="P181" s="58"/>
      <c r="Q181" s="59"/>
      <c r="R181" s="59" t="s">
        <v>1268</v>
      </c>
      <c r="S181" s="60">
        <v>37970</v>
      </c>
      <c r="T181" s="58">
        <v>7055</v>
      </c>
      <c r="U181" s="61"/>
      <c r="V181" s="62"/>
      <c r="W181" s="61"/>
      <c r="X181" s="61"/>
      <c r="Y181" s="61"/>
      <c r="Z181" s="63"/>
      <c r="AA181" s="52"/>
      <c r="AB181" s="52"/>
      <c r="AC181" s="52"/>
      <c r="AD181" s="52"/>
      <c r="AE181" s="52"/>
      <c r="AF181" s="52"/>
    </row>
    <row r="182" spans="1:32" s="34" customFormat="1" ht="44.25" hidden="1" customHeight="1" x14ac:dyDescent="0.2">
      <c r="A182" s="56" t="s">
        <v>6971</v>
      </c>
      <c r="B182" s="53">
        <v>657495808</v>
      </c>
      <c r="C182" s="53" t="s">
        <v>72</v>
      </c>
      <c r="D182" s="57" t="s">
        <v>5278</v>
      </c>
      <c r="E182" s="53" t="s">
        <v>6972</v>
      </c>
      <c r="F182" s="57" t="s">
        <v>5279</v>
      </c>
      <c r="G182" s="57" t="s">
        <v>6973</v>
      </c>
      <c r="H182" s="53" t="s">
        <v>1261</v>
      </c>
      <c r="I182" s="53" t="s">
        <v>6974</v>
      </c>
      <c r="J182" s="53" t="s">
        <v>5280</v>
      </c>
      <c r="K182" s="53" t="s">
        <v>5229</v>
      </c>
      <c r="L182" s="54" t="s">
        <v>5267</v>
      </c>
      <c r="M182" s="58" t="s">
        <v>1485</v>
      </c>
      <c r="N182" s="58" t="s">
        <v>5281</v>
      </c>
      <c r="O182" s="59" t="s">
        <v>5230</v>
      </c>
      <c r="P182" s="58"/>
      <c r="Q182" s="59" t="s">
        <v>365</v>
      </c>
      <c r="R182" s="59" t="s">
        <v>8514</v>
      </c>
      <c r="S182" s="60">
        <v>43567</v>
      </c>
      <c r="T182" s="58">
        <v>7674</v>
      </c>
      <c r="U182" s="61"/>
      <c r="V182" s="62"/>
      <c r="W182" s="61"/>
      <c r="X182" s="61"/>
      <c r="Y182" s="61"/>
      <c r="Z182" s="63"/>
      <c r="AA182" s="52"/>
      <c r="AB182" s="52"/>
      <c r="AC182" s="52"/>
      <c r="AD182" s="52"/>
      <c r="AE182" s="52"/>
      <c r="AF182" s="52"/>
    </row>
    <row r="183" spans="1:32" s="34" customFormat="1" ht="44.25" hidden="1" customHeight="1" x14ac:dyDescent="0.2">
      <c r="A183" s="56" t="s">
        <v>6975</v>
      </c>
      <c r="B183" s="53">
        <v>651773733</v>
      </c>
      <c r="C183" s="53"/>
      <c r="D183" s="57" t="s">
        <v>6474</v>
      </c>
      <c r="E183" s="53" t="s">
        <v>5540</v>
      </c>
      <c r="F183" s="57" t="s">
        <v>5541</v>
      </c>
      <c r="G183" s="57" t="s">
        <v>5542</v>
      </c>
      <c r="H183" s="53" t="s">
        <v>5543</v>
      </c>
      <c r="I183" s="53" t="s">
        <v>5544</v>
      </c>
      <c r="J183" s="53" t="s">
        <v>5545</v>
      </c>
      <c r="K183" s="53" t="s">
        <v>5546</v>
      </c>
      <c r="L183" s="54" t="s">
        <v>5271</v>
      </c>
      <c r="M183" s="58" t="s">
        <v>3113</v>
      </c>
      <c r="N183" s="58" t="s">
        <v>5547</v>
      </c>
      <c r="O183" s="59" t="s">
        <v>5548</v>
      </c>
      <c r="P183" s="58"/>
      <c r="Q183" s="59">
        <v>93401</v>
      </c>
      <c r="R183" s="59" t="s">
        <v>5549</v>
      </c>
      <c r="S183" s="60" t="s">
        <v>6976</v>
      </c>
      <c r="T183" s="58">
        <v>7681</v>
      </c>
      <c r="U183" s="61"/>
      <c r="V183" s="62"/>
      <c r="W183" s="61"/>
      <c r="X183" s="61"/>
      <c r="Y183" s="61"/>
      <c r="Z183" s="63"/>
      <c r="AA183" s="52"/>
      <c r="AB183" s="52"/>
      <c r="AC183" s="52"/>
      <c r="AD183" s="52"/>
      <c r="AE183" s="52"/>
      <c r="AF183" s="52"/>
    </row>
    <row r="184" spans="1:32" s="34" customFormat="1" ht="44.25" hidden="1" customHeight="1" x14ac:dyDescent="0.2">
      <c r="A184" s="56" t="s">
        <v>6977</v>
      </c>
      <c r="B184" s="53" t="s">
        <v>8277</v>
      </c>
      <c r="C184" s="53" t="s">
        <v>72</v>
      </c>
      <c r="D184" s="57" t="s">
        <v>1269</v>
      </c>
      <c r="E184" s="53" t="s">
        <v>1270</v>
      </c>
      <c r="F184" s="57" t="s">
        <v>1271</v>
      </c>
      <c r="G184" s="57" t="s">
        <v>1272</v>
      </c>
      <c r="H184" s="53" t="s">
        <v>1273</v>
      </c>
      <c r="I184" s="53" t="s">
        <v>1274</v>
      </c>
      <c r="J184" s="53" t="s">
        <v>1275</v>
      </c>
      <c r="K184" s="53" t="s">
        <v>1277</v>
      </c>
      <c r="L184" s="54" t="s">
        <v>47</v>
      </c>
      <c r="M184" s="58" t="s">
        <v>1279</v>
      </c>
      <c r="N184" s="58" t="s">
        <v>1278</v>
      </c>
      <c r="O184" s="59" t="s">
        <v>1276</v>
      </c>
      <c r="P184" s="58"/>
      <c r="Q184" s="59" t="s">
        <v>365</v>
      </c>
      <c r="R184" s="59" t="s">
        <v>1280</v>
      </c>
      <c r="S184" s="60">
        <v>42417</v>
      </c>
      <c r="T184" s="58">
        <v>7600</v>
      </c>
      <c r="U184" s="61"/>
      <c r="V184" s="62"/>
      <c r="W184" s="61"/>
      <c r="X184" s="61"/>
      <c r="Y184" s="61"/>
      <c r="Z184" s="63"/>
      <c r="AA184" s="52"/>
      <c r="AB184" s="52"/>
      <c r="AC184" s="52"/>
      <c r="AD184" s="52"/>
      <c r="AE184" s="52"/>
      <c r="AF184" s="52"/>
    </row>
    <row r="185" spans="1:32" s="34" customFormat="1" ht="44.25" hidden="1" customHeight="1" x14ac:dyDescent="0.2">
      <c r="A185" s="56" t="s">
        <v>6978</v>
      </c>
      <c r="B185" s="53">
        <v>650794826</v>
      </c>
      <c r="C185" s="53" t="s">
        <v>1281</v>
      </c>
      <c r="D185" s="57" t="s">
        <v>1282</v>
      </c>
      <c r="E185" s="53" t="s">
        <v>8584</v>
      </c>
      <c r="F185" s="57" t="s">
        <v>1283</v>
      </c>
      <c r="G185" s="57" t="s">
        <v>8585</v>
      </c>
      <c r="H185" s="53" t="s">
        <v>1284</v>
      </c>
      <c r="I185" s="53" t="s">
        <v>6979</v>
      </c>
      <c r="J185" s="53" t="s">
        <v>1285</v>
      </c>
      <c r="K185" s="53" t="s">
        <v>1286</v>
      </c>
      <c r="L185" s="54" t="s">
        <v>5268</v>
      </c>
      <c r="M185" s="58" t="s">
        <v>1287</v>
      </c>
      <c r="N185" s="58" t="s">
        <v>6207</v>
      </c>
      <c r="O185" s="59" t="s">
        <v>6208</v>
      </c>
      <c r="P185" s="58"/>
      <c r="Q185" s="59" t="s">
        <v>365</v>
      </c>
      <c r="R185" s="59" t="s">
        <v>8586</v>
      </c>
      <c r="S185" s="60">
        <v>41739</v>
      </c>
      <c r="T185" s="58">
        <v>7499</v>
      </c>
      <c r="U185" s="61"/>
      <c r="V185" s="62"/>
      <c r="W185" s="61"/>
      <c r="X185" s="61"/>
      <c r="Y185" s="61"/>
      <c r="Z185" s="63"/>
      <c r="AA185" s="52"/>
      <c r="AB185" s="52"/>
      <c r="AC185" s="52"/>
      <c r="AD185" s="52"/>
      <c r="AE185" s="52"/>
      <c r="AF185" s="52"/>
    </row>
    <row r="186" spans="1:32" s="34" customFormat="1" ht="44.25" hidden="1" customHeight="1" x14ac:dyDescent="0.2">
      <c r="A186" s="56" t="s">
        <v>6980</v>
      </c>
      <c r="B186" s="53">
        <v>705568006</v>
      </c>
      <c r="C186" s="53" t="s">
        <v>72</v>
      </c>
      <c r="D186" s="57" t="s">
        <v>1288</v>
      </c>
      <c r="E186" s="53" t="s">
        <v>1289</v>
      </c>
      <c r="F186" s="57" t="s">
        <v>1290</v>
      </c>
      <c r="G186" s="57" t="s">
        <v>1291</v>
      </c>
      <c r="H186" s="53" t="s">
        <v>1292</v>
      </c>
      <c r="I186" s="53" t="s">
        <v>1293</v>
      </c>
      <c r="J186" s="53" t="s">
        <v>1294</v>
      </c>
      <c r="K186" s="53" t="s">
        <v>1296</v>
      </c>
      <c r="L186" s="54" t="s">
        <v>47</v>
      </c>
      <c r="M186" s="58" t="s">
        <v>620</v>
      </c>
      <c r="N186" s="58" t="s">
        <v>1297</v>
      </c>
      <c r="O186" s="59" t="s">
        <v>1295</v>
      </c>
      <c r="P186" s="58"/>
      <c r="Q186" s="59" t="s">
        <v>1091</v>
      </c>
      <c r="R186" s="59" t="s">
        <v>1298</v>
      </c>
      <c r="S186" s="60">
        <v>37970</v>
      </c>
      <c r="T186" s="58">
        <v>7062</v>
      </c>
      <c r="U186" s="61"/>
      <c r="V186" s="62"/>
      <c r="W186" s="61"/>
      <c r="X186" s="61"/>
      <c r="Y186" s="61"/>
      <c r="Z186" s="63"/>
      <c r="AA186" s="52"/>
      <c r="AB186" s="52"/>
      <c r="AC186" s="52"/>
      <c r="AD186" s="52"/>
      <c r="AE186" s="52"/>
      <c r="AF186" s="52"/>
    </row>
    <row r="187" spans="1:32" s="34" customFormat="1" ht="44.25" hidden="1" customHeight="1" x14ac:dyDescent="0.2">
      <c r="A187" s="56" t="s">
        <v>6981</v>
      </c>
      <c r="B187" s="53">
        <v>721694003</v>
      </c>
      <c r="C187" s="53" t="s">
        <v>72</v>
      </c>
      <c r="D187" s="57" t="s">
        <v>1299</v>
      </c>
      <c r="E187" s="53" t="s">
        <v>8468</v>
      </c>
      <c r="F187" s="57" t="s">
        <v>1300</v>
      </c>
      <c r="G187" s="57" t="s">
        <v>8469</v>
      </c>
      <c r="H187" s="53" t="s">
        <v>1625</v>
      </c>
      <c r="I187" s="53" t="s">
        <v>6189</v>
      </c>
      <c r="J187" s="53" t="s">
        <v>1301</v>
      </c>
      <c r="K187" s="53" t="s">
        <v>1302</v>
      </c>
      <c r="L187" s="54" t="s">
        <v>535</v>
      </c>
      <c r="M187" s="58" t="s">
        <v>184</v>
      </c>
      <c r="N187" s="58" t="s">
        <v>6475</v>
      </c>
      <c r="O187" s="59" t="s">
        <v>1303</v>
      </c>
      <c r="P187" s="58"/>
      <c r="Q187" s="59">
        <v>93401</v>
      </c>
      <c r="R187" s="59" t="s">
        <v>8470</v>
      </c>
      <c r="S187" s="60">
        <v>37970</v>
      </c>
      <c r="T187" s="58">
        <v>6915</v>
      </c>
      <c r="U187" s="61"/>
      <c r="V187" s="62"/>
      <c r="W187" s="61"/>
      <c r="X187" s="61"/>
      <c r="Y187" s="61"/>
      <c r="Z187" s="63"/>
      <c r="AA187" s="52"/>
      <c r="AB187" s="52"/>
      <c r="AC187" s="52"/>
      <c r="AD187" s="52"/>
      <c r="AE187" s="52"/>
      <c r="AF187" s="52"/>
    </row>
    <row r="188" spans="1:32" s="34" customFormat="1" ht="44.25" hidden="1" customHeight="1" x14ac:dyDescent="0.2">
      <c r="A188" s="56" t="s">
        <v>6982</v>
      </c>
      <c r="B188" s="53">
        <v>651559219</v>
      </c>
      <c r="C188" s="53" t="s">
        <v>543</v>
      </c>
      <c r="D188" s="57" t="s">
        <v>1304</v>
      </c>
      <c r="E188" s="53" t="s">
        <v>1305</v>
      </c>
      <c r="F188" s="57" t="s">
        <v>1306</v>
      </c>
      <c r="G188" s="57" t="s">
        <v>1307</v>
      </c>
      <c r="H188" s="53" t="s">
        <v>1308</v>
      </c>
      <c r="I188" s="53" t="s">
        <v>1309</v>
      </c>
      <c r="J188" s="53" t="s">
        <v>1310</v>
      </c>
      <c r="K188" s="53" t="s">
        <v>1311</v>
      </c>
      <c r="L188" s="54" t="s">
        <v>47</v>
      </c>
      <c r="M188" s="58" t="s">
        <v>988</v>
      </c>
      <c r="N188" s="58">
        <v>56930800728</v>
      </c>
      <c r="O188" s="59" t="s">
        <v>1312</v>
      </c>
      <c r="P188" s="58"/>
      <c r="Q188" s="59" t="s">
        <v>597</v>
      </c>
      <c r="R188" s="59" t="s">
        <v>1313</v>
      </c>
      <c r="S188" s="60">
        <v>43227</v>
      </c>
      <c r="T188" s="58">
        <v>7649</v>
      </c>
      <c r="U188" s="61"/>
      <c r="V188" s="62"/>
      <c r="W188" s="61"/>
      <c r="X188" s="61"/>
      <c r="Y188" s="61"/>
      <c r="Z188" s="63"/>
      <c r="AA188" s="52"/>
      <c r="AB188" s="52"/>
      <c r="AC188" s="52"/>
      <c r="AD188" s="52"/>
      <c r="AE188" s="52"/>
      <c r="AF188" s="52"/>
    </row>
    <row r="189" spans="1:32" s="34" customFormat="1" ht="44.25" hidden="1" customHeight="1" x14ac:dyDescent="0.2">
      <c r="A189" s="56" t="s">
        <v>6983</v>
      </c>
      <c r="B189" s="53">
        <v>653872801</v>
      </c>
      <c r="C189" s="53" t="s">
        <v>72</v>
      </c>
      <c r="D189" s="57" t="s">
        <v>1314</v>
      </c>
      <c r="E189" s="53" t="s">
        <v>1315</v>
      </c>
      <c r="F189" s="57" t="s">
        <v>1316</v>
      </c>
      <c r="G189" s="57" t="s">
        <v>1317</v>
      </c>
      <c r="H189" s="53" t="s">
        <v>168</v>
      </c>
      <c r="I189" s="53" t="s">
        <v>1318</v>
      </c>
      <c r="J189" s="53" t="s">
        <v>1319</v>
      </c>
      <c r="K189" s="53" t="s">
        <v>1321</v>
      </c>
      <c r="L189" s="54" t="s">
        <v>47</v>
      </c>
      <c r="M189" s="58" t="s">
        <v>1004</v>
      </c>
      <c r="N189" s="58" t="s">
        <v>1322</v>
      </c>
      <c r="O189" s="59" t="s">
        <v>1320</v>
      </c>
      <c r="P189" s="58"/>
      <c r="Q189" s="59" t="s">
        <v>83</v>
      </c>
      <c r="R189" s="59" t="s">
        <v>1323</v>
      </c>
      <c r="S189" s="60">
        <v>39015</v>
      </c>
      <c r="T189" s="58">
        <v>7338</v>
      </c>
      <c r="U189" s="61"/>
      <c r="V189" s="62"/>
      <c r="W189" s="61"/>
      <c r="X189" s="61"/>
      <c r="Y189" s="61"/>
      <c r="Z189" s="63"/>
      <c r="AA189" s="52"/>
      <c r="AB189" s="52"/>
      <c r="AC189" s="52"/>
      <c r="AD189" s="52"/>
      <c r="AE189" s="52"/>
      <c r="AF189" s="52"/>
    </row>
    <row r="190" spans="1:32" s="34" customFormat="1" ht="44.25" hidden="1" customHeight="1" x14ac:dyDescent="0.2">
      <c r="A190" s="56" t="s">
        <v>6984</v>
      </c>
      <c r="B190" s="53">
        <v>651384842</v>
      </c>
      <c r="C190" s="53" t="s">
        <v>72</v>
      </c>
      <c r="D190" s="57" t="s">
        <v>1324</v>
      </c>
      <c r="E190" s="53" t="s">
        <v>1325</v>
      </c>
      <c r="F190" s="57" t="s">
        <v>1326</v>
      </c>
      <c r="G190" s="57" t="s">
        <v>1327</v>
      </c>
      <c r="H190" s="53" t="s">
        <v>824</v>
      </c>
      <c r="I190" s="53" t="s">
        <v>1328</v>
      </c>
      <c r="J190" s="53" t="s">
        <v>1329</v>
      </c>
      <c r="K190" s="53" t="s">
        <v>1330</v>
      </c>
      <c r="L190" s="54" t="s">
        <v>5272</v>
      </c>
      <c r="M190" s="58" t="s">
        <v>1137</v>
      </c>
      <c r="N190" s="58" t="s">
        <v>1332</v>
      </c>
      <c r="O190" s="59" t="s">
        <v>1331</v>
      </c>
      <c r="P190" s="58"/>
      <c r="Q190" s="59" t="s">
        <v>597</v>
      </c>
      <c r="R190" s="59" t="s">
        <v>736</v>
      </c>
      <c r="S190" s="60">
        <v>43501</v>
      </c>
      <c r="T190" s="58">
        <v>7669</v>
      </c>
      <c r="U190" s="61"/>
      <c r="V190" s="62"/>
      <c r="W190" s="61"/>
      <c r="X190" s="61"/>
      <c r="Y190" s="61"/>
      <c r="Z190" s="63"/>
      <c r="AA190" s="52"/>
      <c r="AB190" s="52"/>
      <c r="AC190" s="52"/>
      <c r="AD190" s="52"/>
      <c r="AE190" s="52"/>
      <c r="AF190" s="52"/>
    </row>
    <row r="191" spans="1:32" s="34" customFormat="1" ht="44.25" hidden="1" customHeight="1" x14ac:dyDescent="0.2">
      <c r="A191" s="56" t="s">
        <v>6134</v>
      </c>
      <c r="B191" s="53">
        <v>533344577</v>
      </c>
      <c r="C191" s="53"/>
      <c r="D191" s="57" t="s">
        <v>6476</v>
      </c>
      <c r="E191" s="53" t="s">
        <v>6136</v>
      </c>
      <c r="F191" s="57" t="s">
        <v>6135</v>
      </c>
      <c r="G191" s="57" t="s">
        <v>6137</v>
      </c>
      <c r="H191" s="53" t="s">
        <v>5458</v>
      </c>
      <c r="I191" s="53" t="s">
        <v>6138</v>
      </c>
      <c r="J191" s="53" t="s">
        <v>6139</v>
      </c>
      <c r="K191" s="53" t="s">
        <v>6140</v>
      </c>
      <c r="L191" s="54" t="s">
        <v>535</v>
      </c>
      <c r="M191" s="58" t="s">
        <v>184</v>
      </c>
      <c r="N191" s="58">
        <v>56977591646</v>
      </c>
      <c r="O191" s="59" t="s">
        <v>6141</v>
      </c>
      <c r="P191" s="58"/>
      <c r="Q191" s="59">
        <v>93401</v>
      </c>
      <c r="R191" s="59" t="s">
        <v>6142</v>
      </c>
      <c r="S191" s="60">
        <v>44050</v>
      </c>
      <c r="T191" s="58">
        <v>7717</v>
      </c>
      <c r="U191" s="61"/>
      <c r="V191" s="62"/>
      <c r="W191" s="61"/>
      <c r="X191" s="61"/>
      <c r="Y191" s="61"/>
      <c r="Z191" s="63"/>
      <c r="AA191" s="52"/>
      <c r="AB191" s="52"/>
      <c r="AC191" s="52"/>
      <c r="AD191" s="52"/>
      <c r="AE191" s="52"/>
      <c r="AF191" s="52"/>
    </row>
    <row r="192" spans="1:32" s="34" customFormat="1" ht="44.25" hidden="1" customHeight="1" x14ac:dyDescent="0.2">
      <c r="A192" s="56" t="s">
        <v>1333</v>
      </c>
      <c r="B192" s="53">
        <v>721766004</v>
      </c>
      <c r="C192" s="53" t="s">
        <v>72</v>
      </c>
      <c r="D192" s="57" t="s">
        <v>1334</v>
      </c>
      <c r="E192" s="53" t="s">
        <v>1335</v>
      </c>
      <c r="F192" s="57" t="s">
        <v>1336</v>
      </c>
      <c r="G192" s="57" t="s">
        <v>1337</v>
      </c>
      <c r="H192" s="53" t="s">
        <v>1338</v>
      </c>
      <c r="I192" s="53" t="s">
        <v>1339</v>
      </c>
      <c r="J192" s="53" t="s">
        <v>1340</v>
      </c>
      <c r="K192" s="53" t="s">
        <v>1341</v>
      </c>
      <c r="L192" s="54" t="s">
        <v>535</v>
      </c>
      <c r="M192" s="58" t="s">
        <v>184</v>
      </c>
      <c r="N192" s="58"/>
      <c r="O192" s="59" t="s">
        <v>1342</v>
      </c>
      <c r="P192" s="58"/>
      <c r="Q192" s="59">
        <v>93401</v>
      </c>
      <c r="R192" s="59" t="s">
        <v>1343</v>
      </c>
      <c r="S192" s="60">
        <v>38327</v>
      </c>
      <c r="T192" s="58">
        <v>7152</v>
      </c>
      <c r="U192" s="61"/>
      <c r="V192" s="62"/>
      <c r="W192" s="61"/>
      <c r="X192" s="61"/>
      <c r="Y192" s="61"/>
      <c r="Z192" s="63"/>
      <c r="AA192" s="52"/>
      <c r="AB192" s="52"/>
      <c r="AC192" s="52"/>
      <c r="AD192" s="52"/>
      <c r="AE192" s="52"/>
      <c r="AF192" s="52"/>
    </row>
    <row r="193" spans="1:32" s="34" customFormat="1" ht="44.25" hidden="1" customHeight="1" x14ac:dyDescent="0.2">
      <c r="A193" s="56" t="s">
        <v>1344</v>
      </c>
      <c r="B193" s="53">
        <v>705121001</v>
      </c>
      <c r="C193" s="53" t="s">
        <v>1345</v>
      </c>
      <c r="D193" s="57" t="s">
        <v>1346</v>
      </c>
      <c r="E193" s="53" t="s">
        <v>7920</v>
      </c>
      <c r="F193" s="57" t="s">
        <v>1347</v>
      </c>
      <c r="G193" s="57" t="s">
        <v>7921</v>
      </c>
      <c r="H193" s="53" t="s">
        <v>6254</v>
      </c>
      <c r="I193" s="53" t="s">
        <v>6252</v>
      </c>
      <c r="J193" s="53" t="s">
        <v>6253</v>
      </c>
      <c r="K193" s="53" t="s">
        <v>1348</v>
      </c>
      <c r="L193" s="54" t="s">
        <v>47</v>
      </c>
      <c r="M193" s="58" t="s">
        <v>729</v>
      </c>
      <c r="N193" s="58" t="s">
        <v>7922</v>
      </c>
      <c r="O193" s="59" t="s">
        <v>6251</v>
      </c>
      <c r="P193" s="58"/>
      <c r="Q193" s="59" t="s">
        <v>45</v>
      </c>
      <c r="R193" s="59" t="s">
        <v>7923</v>
      </c>
      <c r="S193" s="60">
        <v>37970</v>
      </c>
      <c r="T193" s="58">
        <v>3450</v>
      </c>
      <c r="U193" s="61"/>
      <c r="V193" s="62"/>
      <c r="W193" s="61"/>
      <c r="X193" s="61"/>
      <c r="Y193" s="61"/>
      <c r="Z193" s="63"/>
      <c r="AA193" s="52"/>
      <c r="AB193" s="52"/>
      <c r="AC193" s="52"/>
      <c r="AD193" s="52"/>
      <c r="AE193" s="52"/>
      <c r="AF193" s="52"/>
    </row>
    <row r="194" spans="1:32" s="34" customFormat="1" ht="44.25" hidden="1" customHeight="1" x14ac:dyDescent="0.2">
      <c r="A194" s="56" t="s">
        <v>6985</v>
      </c>
      <c r="B194" s="53">
        <v>650719832</v>
      </c>
      <c r="C194" s="53" t="s">
        <v>1349</v>
      </c>
      <c r="D194" s="57" t="s">
        <v>1350</v>
      </c>
      <c r="E194" s="53" t="s">
        <v>1351</v>
      </c>
      <c r="F194" s="57" t="s">
        <v>1352</v>
      </c>
      <c r="G194" s="57" t="s">
        <v>1353</v>
      </c>
      <c r="H194" s="53" t="s">
        <v>1354</v>
      </c>
      <c r="I194" s="53" t="s">
        <v>1355</v>
      </c>
      <c r="J194" s="53" t="s">
        <v>1356</v>
      </c>
      <c r="K194" s="53" t="s">
        <v>1358</v>
      </c>
      <c r="L194" s="54" t="s">
        <v>47</v>
      </c>
      <c r="M194" s="58" t="s">
        <v>620</v>
      </c>
      <c r="N194" s="58" t="s">
        <v>1359</v>
      </c>
      <c r="O194" s="59" t="s">
        <v>1357</v>
      </c>
      <c r="P194" s="58"/>
      <c r="Q194" s="59">
        <v>93401</v>
      </c>
      <c r="R194" s="59" t="s">
        <v>1360</v>
      </c>
      <c r="S194" s="60">
        <v>42180</v>
      </c>
      <c r="T194" s="58">
        <v>7570</v>
      </c>
      <c r="U194" s="61"/>
      <c r="V194" s="62"/>
      <c r="W194" s="61"/>
      <c r="X194" s="61"/>
      <c r="Y194" s="61"/>
      <c r="Z194" s="63"/>
      <c r="AA194" s="52"/>
      <c r="AB194" s="52"/>
      <c r="AC194" s="52"/>
      <c r="AD194" s="52"/>
      <c r="AE194" s="52"/>
      <c r="AF194" s="52"/>
    </row>
    <row r="195" spans="1:32" s="34" customFormat="1" ht="44.25" hidden="1" customHeight="1" x14ac:dyDescent="0.2">
      <c r="A195" s="56" t="s">
        <v>8208</v>
      </c>
      <c r="B195" s="53" t="s">
        <v>8278</v>
      </c>
      <c r="C195" s="53" t="s">
        <v>1361</v>
      </c>
      <c r="D195" s="57" t="s">
        <v>1362</v>
      </c>
      <c r="E195" s="53" t="s">
        <v>1363</v>
      </c>
      <c r="F195" s="57" t="s">
        <v>1364</v>
      </c>
      <c r="G195" s="57" t="s">
        <v>1365</v>
      </c>
      <c r="H195" s="53" t="s">
        <v>1366</v>
      </c>
      <c r="I195" s="53" t="s">
        <v>1367</v>
      </c>
      <c r="J195" s="53" t="s">
        <v>1368</v>
      </c>
      <c r="K195" s="53" t="s">
        <v>1369</v>
      </c>
      <c r="L195" s="54" t="s">
        <v>5270</v>
      </c>
      <c r="M195" s="58" t="s">
        <v>1370</v>
      </c>
      <c r="N195" s="58" t="s">
        <v>1371</v>
      </c>
      <c r="O195" s="59" t="s">
        <v>1372</v>
      </c>
      <c r="P195" s="58"/>
      <c r="Q195" s="59" t="s">
        <v>1373</v>
      </c>
      <c r="R195" s="59" t="s">
        <v>1374</v>
      </c>
      <c r="S195" s="60">
        <v>42982</v>
      </c>
      <c r="T195" s="58">
        <v>7635</v>
      </c>
      <c r="U195" s="61"/>
      <c r="V195" s="62"/>
      <c r="W195" s="61"/>
      <c r="X195" s="61"/>
      <c r="Y195" s="61"/>
      <c r="Z195" s="63"/>
      <c r="AA195" s="52"/>
      <c r="AB195" s="52"/>
      <c r="AC195" s="52"/>
      <c r="AD195" s="52"/>
      <c r="AE195" s="52"/>
      <c r="AF195" s="52"/>
    </row>
    <row r="196" spans="1:32" s="34" customFormat="1" ht="44.25" hidden="1" customHeight="1" x14ac:dyDescent="0.2">
      <c r="A196" s="56" t="s">
        <v>6986</v>
      </c>
      <c r="B196" s="53">
        <v>651023297</v>
      </c>
      <c r="C196" s="53" t="s">
        <v>1361</v>
      </c>
      <c r="D196" s="57" t="s">
        <v>1375</v>
      </c>
      <c r="E196" s="53" t="s">
        <v>6477</v>
      </c>
      <c r="F196" s="57" t="s">
        <v>1376</v>
      </c>
      <c r="G196" s="57" t="s">
        <v>6478</v>
      </c>
      <c r="H196" s="53" t="s">
        <v>1377</v>
      </c>
      <c r="I196" s="53" t="s">
        <v>6479</v>
      </c>
      <c r="J196" s="53" t="s">
        <v>1378</v>
      </c>
      <c r="K196" s="53" t="s">
        <v>1379</v>
      </c>
      <c r="L196" s="54" t="s">
        <v>535</v>
      </c>
      <c r="M196" s="58" t="s">
        <v>1380</v>
      </c>
      <c r="N196" s="58">
        <v>998761252</v>
      </c>
      <c r="O196" s="59" t="s">
        <v>1381</v>
      </c>
      <c r="P196" s="58"/>
      <c r="Q196" s="59" t="s">
        <v>1373</v>
      </c>
      <c r="R196" s="59" t="s">
        <v>6594</v>
      </c>
      <c r="S196" s="60">
        <v>42818</v>
      </c>
      <c r="T196" s="58">
        <v>7630</v>
      </c>
      <c r="U196" s="61"/>
      <c r="V196" s="62"/>
      <c r="W196" s="61"/>
      <c r="X196" s="61"/>
      <c r="Y196" s="61"/>
      <c r="Z196" s="63"/>
      <c r="AA196" s="52"/>
      <c r="AB196" s="52"/>
      <c r="AC196" s="52"/>
      <c r="AD196" s="52"/>
      <c r="AE196" s="52"/>
      <c r="AF196" s="52"/>
    </row>
    <row r="197" spans="1:32" s="34" customFormat="1" ht="44.25" hidden="1" customHeight="1" x14ac:dyDescent="0.2">
      <c r="A197" s="56" t="s">
        <v>6987</v>
      </c>
      <c r="B197" s="53">
        <v>650702913</v>
      </c>
      <c r="C197" s="53" t="s">
        <v>1349</v>
      </c>
      <c r="D197" s="57" t="s">
        <v>1382</v>
      </c>
      <c r="E197" s="53" t="s">
        <v>1383</v>
      </c>
      <c r="F197" s="57" t="s">
        <v>1384</v>
      </c>
      <c r="G197" s="57" t="s">
        <v>1385</v>
      </c>
      <c r="H197" s="53" t="s">
        <v>1386</v>
      </c>
      <c r="I197" s="53" t="s">
        <v>1387</v>
      </c>
      <c r="J197" s="53" t="s">
        <v>1388</v>
      </c>
      <c r="K197" s="53" t="s">
        <v>1390</v>
      </c>
      <c r="L197" s="54" t="s">
        <v>47</v>
      </c>
      <c r="M197" s="58" t="s">
        <v>1392</v>
      </c>
      <c r="N197" s="58" t="s">
        <v>1391</v>
      </c>
      <c r="O197" s="59" t="s">
        <v>1389</v>
      </c>
      <c r="P197" s="58"/>
      <c r="Q197" s="59">
        <v>93401</v>
      </c>
      <c r="R197" s="59" t="s">
        <v>1393</v>
      </c>
      <c r="S197" s="60">
        <v>41600</v>
      </c>
      <c r="T197" s="58">
        <v>7494</v>
      </c>
      <c r="U197" s="61"/>
      <c r="V197" s="62"/>
      <c r="W197" s="61"/>
      <c r="X197" s="61"/>
      <c r="Y197" s="61"/>
      <c r="Z197" s="63"/>
      <c r="AA197" s="52"/>
      <c r="AB197" s="52"/>
      <c r="AC197" s="52"/>
      <c r="AD197" s="52"/>
      <c r="AE197" s="52"/>
      <c r="AF197" s="52"/>
    </row>
    <row r="198" spans="1:32" s="34" customFormat="1" ht="44.25" hidden="1" customHeight="1" x14ac:dyDescent="0.2">
      <c r="A198" s="56" t="s">
        <v>6988</v>
      </c>
      <c r="B198" s="53">
        <v>700043126</v>
      </c>
      <c r="C198" s="53" t="s">
        <v>1361</v>
      </c>
      <c r="D198" s="57" t="s">
        <v>1394</v>
      </c>
      <c r="E198" s="53" t="s">
        <v>1395</v>
      </c>
      <c r="F198" s="57" t="s">
        <v>45</v>
      </c>
      <c r="G198" s="57" t="s">
        <v>6989</v>
      </c>
      <c r="H198" s="53" t="s">
        <v>1396</v>
      </c>
      <c r="I198" s="53" t="s">
        <v>127</v>
      </c>
      <c r="J198" s="53" t="s">
        <v>6990</v>
      </c>
      <c r="K198" s="53" t="s">
        <v>1398</v>
      </c>
      <c r="L198" s="54" t="s">
        <v>5272</v>
      </c>
      <c r="M198" s="58" t="s">
        <v>1400</v>
      </c>
      <c r="N198" s="58" t="s">
        <v>1399</v>
      </c>
      <c r="O198" s="59" t="s">
        <v>1397</v>
      </c>
      <c r="P198" s="58"/>
      <c r="Q198" s="59" t="s">
        <v>45</v>
      </c>
      <c r="R198" s="59" t="s">
        <v>1401</v>
      </c>
      <c r="S198" s="60">
        <v>37970</v>
      </c>
      <c r="T198" s="58">
        <v>3700</v>
      </c>
      <c r="U198" s="61"/>
      <c r="V198" s="62"/>
      <c r="W198" s="61"/>
      <c r="X198" s="61"/>
      <c r="Y198" s="61"/>
      <c r="Z198" s="63"/>
      <c r="AA198" s="52"/>
      <c r="AB198" s="52"/>
      <c r="AC198" s="52"/>
      <c r="AD198" s="52"/>
      <c r="AE198" s="52"/>
      <c r="AF198" s="52"/>
    </row>
    <row r="199" spans="1:32" s="34" customFormat="1" ht="44.25" hidden="1" customHeight="1" x14ac:dyDescent="0.2">
      <c r="A199" s="56" t="s">
        <v>6991</v>
      </c>
      <c r="B199" s="53" t="s">
        <v>8279</v>
      </c>
      <c r="C199" s="53" t="s">
        <v>1402</v>
      </c>
      <c r="D199" s="57" t="s">
        <v>1403</v>
      </c>
      <c r="E199" s="53" t="s">
        <v>1404</v>
      </c>
      <c r="F199" s="57" t="s">
        <v>1405</v>
      </c>
      <c r="G199" s="57" t="s">
        <v>1406</v>
      </c>
      <c r="H199" s="53" t="s">
        <v>1407</v>
      </c>
      <c r="I199" s="53" t="s">
        <v>127</v>
      </c>
      <c r="J199" s="53" t="s">
        <v>127</v>
      </c>
      <c r="K199" s="53" t="s">
        <v>1408</v>
      </c>
      <c r="L199" s="54" t="s">
        <v>48</v>
      </c>
      <c r="M199" s="58" t="s">
        <v>1409</v>
      </c>
      <c r="N199" s="58"/>
      <c r="O199" s="59"/>
      <c r="P199" s="58"/>
      <c r="Q199" s="59" t="s">
        <v>1091</v>
      </c>
      <c r="R199" s="59" t="s">
        <v>1410</v>
      </c>
      <c r="S199" s="60">
        <v>38867</v>
      </c>
      <c r="T199" s="58">
        <v>7322</v>
      </c>
      <c r="U199" s="61"/>
      <c r="V199" s="62"/>
      <c r="W199" s="61"/>
      <c r="X199" s="61"/>
      <c r="Y199" s="61"/>
      <c r="Z199" s="63"/>
      <c r="AA199" s="52"/>
      <c r="AB199" s="52"/>
      <c r="AC199" s="52"/>
      <c r="AD199" s="52"/>
      <c r="AE199" s="52"/>
      <c r="AF199" s="52"/>
    </row>
    <row r="200" spans="1:32" s="34" customFormat="1" ht="44.25" hidden="1" customHeight="1" x14ac:dyDescent="0.2">
      <c r="A200" s="56" t="s">
        <v>6992</v>
      </c>
      <c r="B200" s="53">
        <v>719991009</v>
      </c>
      <c r="C200" s="53" t="s">
        <v>1411</v>
      </c>
      <c r="D200" s="57" t="s">
        <v>1412</v>
      </c>
      <c r="E200" s="53" t="s">
        <v>6993</v>
      </c>
      <c r="F200" s="57" t="s">
        <v>1413</v>
      </c>
      <c r="G200" s="57" t="s">
        <v>6015</v>
      </c>
      <c r="H200" s="53" t="s">
        <v>1414</v>
      </c>
      <c r="I200" s="53" t="s">
        <v>6994</v>
      </c>
      <c r="J200" s="53" t="s">
        <v>6995</v>
      </c>
      <c r="K200" s="53" t="s">
        <v>6996</v>
      </c>
      <c r="L200" s="54" t="s">
        <v>47</v>
      </c>
      <c r="M200" s="58" t="s">
        <v>620</v>
      </c>
      <c r="N200" s="58" t="s">
        <v>6997</v>
      </c>
      <c r="O200" s="59" t="s">
        <v>6204</v>
      </c>
      <c r="P200" s="58"/>
      <c r="Q200" s="59">
        <v>93401</v>
      </c>
      <c r="R200" s="59" t="s">
        <v>6998</v>
      </c>
      <c r="S200" s="60">
        <v>39352</v>
      </c>
      <c r="T200" s="58">
        <v>7376</v>
      </c>
      <c r="U200" s="61"/>
      <c r="V200" s="62"/>
      <c r="W200" s="61"/>
      <c r="X200" s="61"/>
      <c r="Y200" s="61"/>
      <c r="Z200" s="63"/>
      <c r="AA200" s="52"/>
      <c r="AB200" s="52"/>
      <c r="AC200" s="52"/>
      <c r="AD200" s="52"/>
      <c r="AE200" s="52"/>
      <c r="AF200" s="52"/>
    </row>
    <row r="201" spans="1:32" s="34" customFormat="1" ht="44.25" hidden="1" customHeight="1" x14ac:dyDescent="0.2">
      <c r="A201" s="56" t="s">
        <v>6999</v>
      </c>
      <c r="B201" s="53">
        <v>658771205</v>
      </c>
      <c r="C201" s="53" t="s">
        <v>1349</v>
      </c>
      <c r="D201" s="57" t="s">
        <v>1415</v>
      </c>
      <c r="E201" s="53" t="s">
        <v>1416</v>
      </c>
      <c r="F201" s="57" t="s">
        <v>1417</v>
      </c>
      <c r="G201" s="57" t="s">
        <v>1418</v>
      </c>
      <c r="H201" s="53" t="s">
        <v>1419</v>
      </c>
      <c r="I201" s="53" t="s">
        <v>1420</v>
      </c>
      <c r="J201" s="53" t="s">
        <v>1421</v>
      </c>
      <c r="K201" s="53" t="s">
        <v>1422</v>
      </c>
      <c r="L201" s="54" t="s">
        <v>47</v>
      </c>
      <c r="M201" s="58" t="s">
        <v>620</v>
      </c>
      <c r="N201" s="58" t="s">
        <v>1423</v>
      </c>
      <c r="O201" s="59"/>
      <c r="P201" s="58"/>
      <c r="Q201" s="59" t="s">
        <v>83</v>
      </c>
      <c r="R201" s="59" t="s">
        <v>1424</v>
      </c>
      <c r="S201" s="60">
        <v>40374</v>
      </c>
      <c r="T201" s="58">
        <v>7431</v>
      </c>
      <c r="U201" s="61"/>
      <c r="V201" s="62"/>
      <c r="W201" s="61"/>
      <c r="X201" s="61"/>
      <c r="Y201" s="61"/>
      <c r="Z201" s="63"/>
      <c r="AA201" s="52"/>
      <c r="AB201" s="52"/>
      <c r="AC201" s="52"/>
      <c r="AD201" s="52"/>
      <c r="AE201" s="52"/>
      <c r="AF201" s="52"/>
    </row>
    <row r="202" spans="1:32" s="34" customFormat="1" ht="44.25" hidden="1" customHeight="1" x14ac:dyDescent="0.2">
      <c r="A202" s="56" t="s">
        <v>7000</v>
      </c>
      <c r="B202" s="53" t="s">
        <v>8280</v>
      </c>
      <c r="C202" s="53" t="s">
        <v>1425</v>
      </c>
      <c r="D202" s="57" t="s">
        <v>1426</v>
      </c>
      <c r="E202" s="53" t="s">
        <v>26</v>
      </c>
      <c r="F202" s="57" t="s">
        <v>1427</v>
      </c>
      <c r="G202" s="57" t="s">
        <v>1428</v>
      </c>
      <c r="H202" s="53" t="s">
        <v>168</v>
      </c>
      <c r="I202" s="53" t="s">
        <v>1429</v>
      </c>
      <c r="J202" s="53" t="s">
        <v>1430</v>
      </c>
      <c r="K202" s="53" t="s">
        <v>1432</v>
      </c>
      <c r="L202" s="54" t="s">
        <v>5271</v>
      </c>
      <c r="M202" s="58" t="s">
        <v>1433</v>
      </c>
      <c r="N202" s="58"/>
      <c r="O202" s="59" t="s">
        <v>1431</v>
      </c>
      <c r="P202" s="58"/>
      <c r="Q202" s="59">
        <v>93401</v>
      </c>
      <c r="R202" s="59" t="s">
        <v>1434</v>
      </c>
      <c r="S202" s="60">
        <v>37970</v>
      </c>
      <c r="T202" s="58">
        <v>7060</v>
      </c>
      <c r="U202" s="61"/>
      <c r="V202" s="62"/>
      <c r="W202" s="61"/>
      <c r="X202" s="61"/>
      <c r="Y202" s="61"/>
      <c r="Z202" s="63"/>
      <c r="AA202" s="52"/>
      <c r="AB202" s="52"/>
      <c r="AC202" s="52"/>
      <c r="AD202" s="52"/>
      <c r="AE202" s="52"/>
      <c r="AF202" s="52"/>
    </row>
    <row r="203" spans="1:32" s="34" customFormat="1" ht="44.25" hidden="1" customHeight="1" x14ac:dyDescent="0.2">
      <c r="A203" s="56" t="s">
        <v>7001</v>
      </c>
      <c r="B203" s="53">
        <v>650149939</v>
      </c>
      <c r="C203" s="53" t="s">
        <v>1349</v>
      </c>
      <c r="D203" s="57" t="s">
        <v>1435</v>
      </c>
      <c r="E203" s="53" t="s">
        <v>1436</v>
      </c>
      <c r="F203" s="57" t="s">
        <v>1437</v>
      </c>
      <c r="G203" s="57" t="s">
        <v>1438</v>
      </c>
      <c r="H203" s="53" t="s">
        <v>1439</v>
      </c>
      <c r="I203" s="53" t="s">
        <v>1440</v>
      </c>
      <c r="J203" s="53" t="s">
        <v>1441</v>
      </c>
      <c r="K203" s="53" t="s">
        <v>1442</v>
      </c>
      <c r="L203" s="54" t="s">
        <v>47</v>
      </c>
      <c r="M203" s="58" t="s">
        <v>1444</v>
      </c>
      <c r="N203" s="58" t="s">
        <v>1443</v>
      </c>
      <c r="O203" s="59"/>
      <c r="P203" s="58"/>
      <c r="Q203" s="59">
        <v>93401</v>
      </c>
      <c r="R203" s="59" t="s">
        <v>1445</v>
      </c>
      <c r="S203" s="60">
        <v>40494</v>
      </c>
      <c r="T203" s="58">
        <v>7435</v>
      </c>
      <c r="U203" s="61"/>
      <c r="V203" s="62"/>
      <c r="W203" s="61"/>
      <c r="X203" s="61"/>
      <c r="Y203" s="61"/>
      <c r="Z203" s="63"/>
      <c r="AA203" s="52"/>
      <c r="AB203" s="52"/>
      <c r="AC203" s="52"/>
      <c r="AD203" s="52"/>
      <c r="AE203" s="52"/>
      <c r="AF203" s="52"/>
    </row>
    <row r="204" spans="1:32" s="34" customFormat="1" ht="44.25" hidden="1" customHeight="1" x14ac:dyDescent="0.2">
      <c r="A204" s="56" t="s">
        <v>7002</v>
      </c>
      <c r="B204" s="53">
        <v>651940532</v>
      </c>
      <c r="C204" s="53"/>
      <c r="D204" s="57" t="s">
        <v>6480</v>
      </c>
      <c r="E204" s="53" t="s">
        <v>7003</v>
      </c>
      <c r="F204" s="57" t="s">
        <v>6145</v>
      </c>
      <c r="G204" s="57" t="s">
        <v>7004</v>
      </c>
      <c r="H204" s="53" t="s">
        <v>5543</v>
      </c>
      <c r="I204" s="53" t="s">
        <v>6146</v>
      </c>
      <c r="J204" s="53" t="s">
        <v>6147</v>
      </c>
      <c r="K204" s="53" t="s">
        <v>6148</v>
      </c>
      <c r="L204" s="54" t="s">
        <v>770</v>
      </c>
      <c r="M204" s="58" t="s">
        <v>1579</v>
      </c>
      <c r="N204" s="58" t="s">
        <v>6149</v>
      </c>
      <c r="O204" s="59" t="s">
        <v>6150</v>
      </c>
      <c r="P204" s="58"/>
      <c r="Q204" s="59">
        <v>93401</v>
      </c>
      <c r="R204" s="59" t="s">
        <v>8601</v>
      </c>
      <c r="S204" s="60">
        <v>44111</v>
      </c>
      <c r="T204" s="58">
        <v>7716</v>
      </c>
      <c r="U204" s="61"/>
      <c r="V204" s="62"/>
      <c r="W204" s="61"/>
      <c r="X204" s="61"/>
      <c r="Y204" s="61"/>
      <c r="Z204" s="63"/>
      <c r="AA204" s="52"/>
      <c r="AB204" s="52"/>
      <c r="AC204" s="52"/>
      <c r="AD204" s="52"/>
      <c r="AE204" s="52"/>
      <c r="AF204" s="52"/>
    </row>
    <row r="205" spans="1:32" s="34" customFormat="1" ht="44.25" hidden="1" customHeight="1" x14ac:dyDescent="0.2">
      <c r="A205" s="56" t="s">
        <v>7006</v>
      </c>
      <c r="B205" s="53">
        <v>753958002</v>
      </c>
      <c r="C205" s="53" t="s">
        <v>1446</v>
      </c>
      <c r="D205" s="57" t="s">
        <v>1447</v>
      </c>
      <c r="E205" s="53" t="s">
        <v>1448</v>
      </c>
      <c r="F205" s="57" t="s">
        <v>1449</v>
      </c>
      <c r="G205" s="57" t="s">
        <v>1450</v>
      </c>
      <c r="H205" s="53" t="s">
        <v>1451</v>
      </c>
      <c r="I205" s="53" t="s">
        <v>1452</v>
      </c>
      <c r="J205" s="53" t="s">
        <v>1453</v>
      </c>
      <c r="K205" s="53" t="s">
        <v>1454</v>
      </c>
      <c r="L205" s="54" t="s">
        <v>48</v>
      </c>
      <c r="M205" s="58" t="s">
        <v>1455</v>
      </c>
      <c r="N205" s="58"/>
      <c r="O205" s="59"/>
      <c r="P205" s="58"/>
      <c r="Q205" s="59" t="s">
        <v>45</v>
      </c>
      <c r="R205" s="59" t="s">
        <v>1456</v>
      </c>
      <c r="S205" s="60">
        <v>38804</v>
      </c>
      <c r="T205" s="58">
        <v>7316</v>
      </c>
      <c r="U205" s="61"/>
      <c r="V205" s="62"/>
      <c r="W205" s="61"/>
      <c r="X205" s="61"/>
      <c r="Y205" s="61"/>
      <c r="Z205" s="63"/>
      <c r="AA205" s="52"/>
      <c r="AB205" s="52"/>
      <c r="AC205" s="52"/>
      <c r="AD205" s="52"/>
      <c r="AE205" s="52"/>
      <c r="AF205" s="52"/>
    </row>
    <row r="206" spans="1:32" s="34" customFormat="1" ht="44.25" hidden="1" customHeight="1" x14ac:dyDescent="0.2">
      <c r="A206" s="56" t="s">
        <v>7007</v>
      </c>
      <c r="B206" s="53">
        <v>754634006</v>
      </c>
      <c r="C206" s="53" t="s">
        <v>1425</v>
      </c>
      <c r="D206" s="57" t="s">
        <v>1457</v>
      </c>
      <c r="E206" s="53" t="s">
        <v>6229</v>
      </c>
      <c r="F206" s="57" t="s">
        <v>1458</v>
      </c>
      <c r="G206" s="57" t="s">
        <v>7008</v>
      </c>
      <c r="H206" s="53" t="s">
        <v>1459</v>
      </c>
      <c r="I206" s="53" t="s">
        <v>7009</v>
      </c>
      <c r="J206" s="53" t="s">
        <v>7010</v>
      </c>
      <c r="K206" s="53" t="s">
        <v>5871</v>
      </c>
      <c r="L206" s="54" t="s">
        <v>5272</v>
      </c>
      <c r="M206" s="58" t="s">
        <v>1460</v>
      </c>
      <c r="N206" s="58" t="s">
        <v>5872</v>
      </c>
      <c r="O206" s="59" t="s">
        <v>5873</v>
      </c>
      <c r="P206" s="58"/>
      <c r="Q206" s="59">
        <v>93401</v>
      </c>
      <c r="R206" s="59" t="s">
        <v>8373</v>
      </c>
      <c r="S206" s="60">
        <v>38600</v>
      </c>
      <c r="T206" s="58">
        <v>7189</v>
      </c>
      <c r="U206" s="61"/>
      <c r="V206" s="62"/>
      <c r="W206" s="61"/>
      <c r="X206" s="61"/>
      <c r="Y206" s="61"/>
      <c r="Z206" s="63"/>
      <c r="AA206" s="52"/>
      <c r="AB206" s="52"/>
      <c r="AC206" s="52"/>
      <c r="AD206" s="52"/>
      <c r="AE206" s="52"/>
      <c r="AF206" s="52"/>
    </row>
    <row r="207" spans="1:32" s="34" customFormat="1" ht="44.25" hidden="1" customHeight="1" x14ac:dyDescent="0.2">
      <c r="A207" s="56" t="s">
        <v>7011</v>
      </c>
      <c r="B207" s="53">
        <v>725761007</v>
      </c>
      <c r="C207" s="53" t="s">
        <v>1425</v>
      </c>
      <c r="D207" s="57" t="s">
        <v>1461</v>
      </c>
      <c r="E207" s="53" t="s">
        <v>1462</v>
      </c>
      <c r="F207" s="57" t="s">
        <v>1463</v>
      </c>
      <c r="G207" s="57" t="s">
        <v>1464</v>
      </c>
      <c r="H207" s="53" t="s">
        <v>1465</v>
      </c>
      <c r="I207" s="53" t="s">
        <v>1466</v>
      </c>
      <c r="J207" s="53" t="s">
        <v>1467</v>
      </c>
      <c r="K207" s="53" t="s">
        <v>1468</v>
      </c>
      <c r="L207" s="54" t="s">
        <v>48</v>
      </c>
      <c r="M207" s="58" t="s">
        <v>1229</v>
      </c>
      <c r="N207" s="58" t="s">
        <v>1469</v>
      </c>
      <c r="O207" s="59"/>
      <c r="P207" s="58"/>
      <c r="Q207" s="59" t="s">
        <v>1091</v>
      </c>
      <c r="R207" s="59" t="s">
        <v>1470</v>
      </c>
      <c r="S207" s="60">
        <v>37970</v>
      </c>
      <c r="T207" s="58">
        <v>6957</v>
      </c>
      <c r="U207" s="61"/>
      <c r="V207" s="62"/>
      <c r="W207" s="61"/>
      <c r="X207" s="61"/>
      <c r="Y207" s="61"/>
      <c r="Z207" s="63"/>
      <c r="AA207" s="52"/>
      <c r="AB207" s="52"/>
      <c r="AC207" s="52"/>
      <c r="AD207" s="52"/>
      <c r="AE207" s="52"/>
      <c r="AF207" s="52"/>
    </row>
    <row r="208" spans="1:32" s="34" customFormat="1" ht="44.25" hidden="1" customHeight="1" x14ac:dyDescent="0.2">
      <c r="A208" s="56" t="s">
        <v>7012</v>
      </c>
      <c r="B208" s="53">
        <v>651239339</v>
      </c>
      <c r="C208" s="53"/>
      <c r="D208" s="57" t="s">
        <v>6481</v>
      </c>
      <c r="E208" s="53" t="s">
        <v>5768</v>
      </c>
      <c r="F208" s="57" t="s">
        <v>5769</v>
      </c>
      <c r="G208" s="57" t="s">
        <v>5770</v>
      </c>
      <c r="H208" s="53" t="s">
        <v>1465</v>
      </c>
      <c r="I208" s="53" t="s">
        <v>5771</v>
      </c>
      <c r="J208" s="53" t="s">
        <v>5772</v>
      </c>
      <c r="K208" s="53" t="s">
        <v>5773</v>
      </c>
      <c r="L208" s="54" t="s">
        <v>47</v>
      </c>
      <c r="M208" s="58" t="s">
        <v>2495</v>
      </c>
      <c r="N208" s="58" t="s">
        <v>5774</v>
      </c>
      <c r="O208" s="59" t="s">
        <v>5775</v>
      </c>
      <c r="P208" s="58"/>
      <c r="Q208" s="59">
        <v>93401</v>
      </c>
      <c r="R208" s="59" t="s">
        <v>5659</v>
      </c>
      <c r="S208" s="60">
        <v>43745</v>
      </c>
      <c r="T208" s="58">
        <v>7689</v>
      </c>
      <c r="U208" s="61"/>
      <c r="V208" s="62"/>
      <c r="W208" s="61"/>
      <c r="X208" s="61"/>
      <c r="Y208" s="61"/>
      <c r="Z208" s="63"/>
      <c r="AA208" s="52"/>
      <c r="AB208" s="52"/>
      <c r="AC208" s="52"/>
      <c r="AD208" s="52"/>
      <c r="AE208" s="52"/>
      <c r="AF208" s="52"/>
    </row>
    <row r="209" spans="1:32" s="34" customFormat="1" ht="44.25" hidden="1" customHeight="1" x14ac:dyDescent="0.2">
      <c r="A209" s="56" t="s">
        <v>7013</v>
      </c>
      <c r="B209" s="53" t="s">
        <v>8281</v>
      </c>
      <c r="C209" s="53"/>
      <c r="D209" s="57" t="s">
        <v>6482</v>
      </c>
      <c r="E209" s="53" t="s">
        <v>6360</v>
      </c>
      <c r="F209" s="57" t="s">
        <v>6361</v>
      </c>
      <c r="G209" s="57" t="s">
        <v>6362</v>
      </c>
      <c r="H209" s="53" t="s">
        <v>5543</v>
      </c>
      <c r="I209" s="53" t="s">
        <v>6363</v>
      </c>
      <c r="J209" s="53" t="s">
        <v>6364</v>
      </c>
      <c r="K209" s="53" t="s">
        <v>6365</v>
      </c>
      <c r="L209" s="54" t="s">
        <v>47</v>
      </c>
      <c r="M209" s="58" t="s">
        <v>6366</v>
      </c>
      <c r="N209" s="58" t="s">
        <v>6367</v>
      </c>
      <c r="O209" s="59" t="s">
        <v>6368</v>
      </c>
      <c r="P209" s="58"/>
      <c r="Q209" s="59">
        <v>93401</v>
      </c>
      <c r="R209" s="59" t="s">
        <v>6347</v>
      </c>
      <c r="S209" s="60">
        <v>44186</v>
      </c>
      <c r="T209" s="58">
        <v>7721</v>
      </c>
      <c r="U209" s="61"/>
      <c r="V209" s="62"/>
      <c r="W209" s="61"/>
      <c r="X209" s="61"/>
      <c r="Y209" s="61"/>
      <c r="Z209" s="63"/>
      <c r="AA209" s="52"/>
      <c r="AB209" s="52"/>
      <c r="AC209" s="52"/>
      <c r="AD209" s="52"/>
      <c r="AE209" s="52"/>
      <c r="AF209" s="52"/>
    </row>
    <row r="210" spans="1:32" s="34" customFormat="1" ht="44.25" hidden="1" customHeight="1" x14ac:dyDescent="0.2">
      <c r="A210" s="56" t="s">
        <v>7014</v>
      </c>
      <c r="B210" s="53">
        <v>652041302</v>
      </c>
      <c r="C210" s="53" t="s">
        <v>1349</v>
      </c>
      <c r="D210" s="57" t="s">
        <v>1471</v>
      </c>
      <c r="E210" s="53" t="s">
        <v>7015</v>
      </c>
      <c r="F210" s="57" t="s">
        <v>1472</v>
      </c>
      <c r="G210" s="57" t="s">
        <v>28</v>
      </c>
      <c r="H210" s="53" t="s">
        <v>2967</v>
      </c>
      <c r="I210" s="53" t="s">
        <v>28</v>
      </c>
      <c r="J210" s="53" t="s">
        <v>1473</v>
      </c>
      <c r="K210" s="53" t="s">
        <v>8602</v>
      </c>
      <c r="L210" s="54" t="s">
        <v>5273</v>
      </c>
      <c r="M210" s="58" t="s">
        <v>956</v>
      </c>
      <c r="N210" s="58" t="s">
        <v>5521</v>
      </c>
      <c r="O210" s="59" t="s">
        <v>1474</v>
      </c>
      <c r="P210" s="58"/>
      <c r="Q210" s="59">
        <v>93401</v>
      </c>
      <c r="R210" s="59" t="s">
        <v>7016</v>
      </c>
      <c r="S210" s="60">
        <v>38412</v>
      </c>
      <c r="T210" s="58">
        <v>7158</v>
      </c>
      <c r="U210" s="61"/>
      <c r="V210" s="62"/>
      <c r="W210" s="61"/>
      <c r="X210" s="61"/>
      <c r="Y210" s="61"/>
      <c r="Z210" s="63"/>
      <c r="AA210" s="52"/>
      <c r="AB210" s="52"/>
      <c r="AC210" s="52"/>
      <c r="AD210" s="52"/>
      <c r="AE210" s="52"/>
      <c r="AF210" s="52"/>
    </row>
    <row r="211" spans="1:32" s="34" customFormat="1" ht="44.25" hidden="1" customHeight="1" x14ac:dyDescent="0.2">
      <c r="A211" s="56" t="s">
        <v>7017</v>
      </c>
      <c r="B211" s="53">
        <v>655461604</v>
      </c>
      <c r="C211" s="53" t="s">
        <v>1349</v>
      </c>
      <c r="D211" s="57" t="s">
        <v>1475</v>
      </c>
      <c r="E211" s="53" t="s">
        <v>1476</v>
      </c>
      <c r="F211" s="57" t="s">
        <v>1477</v>
      </c>
      <c r="G211" s="57" t="s">
        <v>1478</v>
      </c>
      <c r="H211" s="53" t="s">
        <v>1479</v>
      </c>
      <c r="I211" s="53" t="s">
        <v>1480</v>
      </c>
      <c r="J211" s="53" t="s">
        <v>1481</v>
      </c>
      <c r="K211" s="53" t="s">
        <v>1483</v>
      </c>
      <c r="L211" s="54" t="s">
        <v>5267</v>
      </c>
      <c r="M211" s="58" t="s">
        <v>1485</v>
      </c>
      <c r="N211" s="58" t="s">
        <v>1484</v>
      </c>
      <c r="O211" s="59" t="s">
        <v>1482</v>
      </c>
      <c r="P211" s="58"/>
      <c r="Q211" s="59" t="s">
        <v>1091</v>
      </c>
      <c r="R211" s="59" t="s">
        <v>1486</v>
      </c>
      <c r="S211" s="60">
        <v>39013</v>
      </c>
      <c r="T211" s="58">
        <v>7337</v>
      </c>
      <c r="U211" s="61"/>
      <c r="V211" s="62"/>
      <c r="W211" s="61"/>
      <c r="X211" s="61"/>
      <c r="Y211" s="61"/>
      <c r="Z211" s="63"/>
      <c r="AA211" s="52"/>
      <c r="AB211" s="52"/>
      <c r="AC211" s="52"/>
      <c r="AD211" s="52"/>
      <c r="AE211" s="52"/>
      <c r="AF211" s="52"/>
    </row>
    <row r="212" spans="1:32" s="34" customFormat="1" ht="44.25" hidden="1" customHeight="1" x14ac:dyDescent="0.2">
      <c r="A212" s="56" t="s">
        <v>7018</v>
      </c>
      <c r="B212" s="53">
        <v>752181004</v>
      </c>
      <c r="C212" s="53" t="s">
        <v>1361</v>
      </c>
      <c r="D212" s="57" t="s">
        <v>1487</v>
      </c>
      <c r="E212" s="53" t="s">
        <v>1488</v>
      </c>
      <c r="F212" s="57" t="s">
        <v>1489</v>
      </c>
      <c r="G212" s="57" t="s">
        <v>1490</v>
      </c>
      <c r="H212" s="53" t="s">
        <v>1491</v>
      </c>
      <c r="I212" s="53" t="s">
        <v>1492</v>
      </c>
      <c r="J212" s="53" t="s">
        <v>1493</v>
      </c>
      <c r="K212" s="53" t="s">
        <v>1494</v>
      </c>
      <c r="L212" s="54" t="s">
        <v>306</v>
      </c>
      <c r="M212" s="58" t="s">
        <v>1495</v>
      </c>
      <c r="N212" s="58" t="s">
        <v>1496</v>
      </c>
      <c r="O212" s="59" t="s">
        <v>1497</v>
      </c>
      <c r="P212" s="58"/>
      <c r="Q212" s="59" t="s">
        <v>45</v>
      </c>
      <c r="R212" s="59" t="s">
        <v>679</v>
      </c>
      <c r="S212" s="60">
        <v>41234</v>
      </c>
      <c r="T212" s="58">
        <v>7467</v>
      </c>
      <c r="U212" s="61"/>
      <c r="V212" s="62"/>
      <c r="W212" s="61"/>
      <c r="X212" s="61"/>
      <c r="Y212" s="61"/>
      <c r="Z212" s="63"/>
      <c r="AA212" s="52"/>
      <c r="AB212" s="52"/>
      <c r="AC212" s="52"/>
      <c r="AD212" s="52"/>
      <c r="AE212" s="52"/>
      <c r="AF212" s="52"/>
    </row>
    <row r="213" spans="1:32" s="34" customFormat="1" ht="44.25" hidden="1" customHeight="1" x14ac:dyDescent="0.2">
      <c r="A213" s="56" t="s">
        <v>7019</v>
      </c>
      <c r="B213" s="53">
        <v>655466509</v>
      </c>
      <c r="C213" s="53" t="s">
        <v>1349</v>
      </c>
      <c r="D213" s="57" t="s">
        <v>1498</v>
      </c>
      <c r="E213" s="53" t="s">
        <v>1499</v>
      </c>
      <c r="F213" s="57" t="s">
        <v>1500</v>
      </c>
      <c r="G213" s="57" t="s">
        <v>1501</v>
      </c>
      <c r="H213" s="53" t="s">
        <v>1502</v>
      </c>
      <c r="I213" s="53" t="s">
        <v>1503</v>
      </c>
      <c r="J213" s="53" t="s">
        <v>1504</v>
      </c>
      <c r="K213" s="53" t="s">
        <v>1505</v>
      </c>
      <c r="L213" s="54" t="s">
        <v>47</v>
      </c>
      <c r="M213" s="58" t="s">
        <v>988</v>
      </c>
      <c r="N213" s="58"/>
      <c r="O213" s="59" t="s">
        <v>1506</v>
      </c>
      <c r="P213" s="58"/>
      <c r="Q213" s="59" t="s">
        <v>83</v>
      </c>
      <c r="R213" s="59" t="s">
        <v>1507</v>
      </c>
      <c r="S213" s="60">
        <v>38742</v>
      </c>
      <c r="T213" s="58">
        <v>7287</v>
      </c>
      <c r="U213" s="61"/>
      <c r="V213" s="62"/>
      <c r="W213" s="61"/>
      <c r="X213" s="61"/>
      <c r="Y213" s="61"/>
      <c r="Z213" s="63"/>
      <c r="AA213" s="52"/>
      <c r="AB213" s="52"/>
      <c r="AC213" s="52"/>
      <c r="AD213" s="52"/>
      <c r="AE213" s="52"/>
      <c r="AF213" s="52"/>
    </row>
    <row r="214" spans="1:32" s="34" customFormat="1" ht="44.25" hidden="1" customHeight="1" x14ac:dyDescent="0.2">
      <c r="A214" s="56" t="s">
        <v>7020</v>
      </c>
      <c r="B214" s="53">
        <v>706427007</v>
      </c>
      <c r="C214" s="53" t="s">
        <v>1508</v>
      </c>
      <c r="D214" s="57" t="s">
        <v>1509</v>
      </c>
      <c r="E214" s="53" t="s">
        <v>7021</v>
      </c>
      <c r="F214" s="57" t="s">
        <v>1510</v>
      </c>
      <c r="G214" s="57" t="s">
        <v>7022</v>
      </c>
      <c r="H214" s="53" t="s">
        <v>6061</v>
      </c>
      <c r="I214" s="53" t="s">
        <v>6062</v>
      </c>
      <c r="J214" s="53" t="s">
        <v>6063</v>
      </c>
      <c r="K214" s="53" t="s">
        <v>1511</v>
      </c>
      <c r="L214" s="54" t="s">
        <v>47</v>
      </c>
      <c r="M214" s="58" t="s">
        <v>1513</v>
      </c>
      <c r="N214" s="58" t="s">
        <v>1512</v>
      </c>
      <c r="O214" s="59"/>
      <c r="P214" s="58"/>
      <c r="Q214" s="59">
        <v>93401</v>
      </c>
      <c r="R214" s="59" t="s">
        <v>7023</v>
      </c>
      <c r="S214" s="60">
        <v>41113</v>
      </c>
      <c r="T214" s="58">
        <v>7465</v>
      </c>
      <c r="U214" s="61"/>
      <c r="V214" s="62"/>
      <c r="W214" s="61"/>
      <c r="X214" s="61"/>
      <c r="Y214" s="61"/>
      <c r="Z214" s="63"/>
      <c r="AA214" s="52"/>
      <c r="AB214" s="52"/>
      <c r="AC214" s="52"/>
      <c r="AD214" s="52"/>
      <c r="AE214" s="52"/>
      <c r="AF214" s="52"/>
    </row>
    <row r="215" spans="1:32" s="34" customFormat="1" ht="44.25" hidden="1" customHeight="1" x14ac:dyDescent="0.2">
      <c r="A215" s="56" t="s">
        <v>7024</v>
      </c>
      <c r="B215" s="53">
        <v>705528004</v>
      </c>
      <c r="C215" s="53" t="s">
        <v>1349</v>
      </c>
      <c r="D215" s="57" t="s">
        <v>1514</v>
      </c>
      <c r="E215" s="53" t="s">
        <v>8515</v>
      </c>
      <c r="F215" s="57" t="s">
        <v>1515</v>
      </c>
      <c r="G215" s="57" t="s">
        <v>8516</v>
      </c>
      <c r="H215" s="53" t="s">
        <v>6246</v>
      </c>
      <c r="I215" s="53" t="s">
        <v>6247</v>
      </c>
      <c r="J215" s="53" t="s">
        <v>1516</v>
      </c>
      <c r="K215" s="53" t="s">
        <v>1518</v>
      </c>
      <c r="L215" s="54" t="s">
        <v>5272</v>
      </c>
      <c r="M215" s="58" t="s">
        <v>869</v>
      </c>
      <c r="N215" s="58" t="s">
        <v>6245</v>
      </c>
      <c r="O215" s="59" t="s">
        <v>1517</v>
      </c>
      <c r="P215" s="58"/>
      <c r="Q215" s="59">
        <v>93401</v>
      </c>
      <c r="R215" s="59" t="s">
        <v>8517</v>
      </c>
      <c r="S215" s="60">
        <v>37970</v>
      </c>
      <c r="T215" s="58">
        <v>6880</v>
      </c>
      <c r="U215" s="61"/>
      <c r="V215" s="62"/>
      <c r="W215" s="61"/>
      <c r="X215" s="61"/>
      <c r="Y215" s="61"/>
      <c r="Z215" s="63"/>
      <c r="AA215" s="52"/>
      <c r="AB215" s="52"/>
      <c r="AC215" s="52"/>
      <c r="AD215" s="52"/>
      <c r="AE215" s="52"/>
      <c r="AF215" s="52"/>
    </row>
    <row r="216" spans="1:32" s="34" customFormat="1" ht="44.25" hidden="1" customHeight="1" x14ac:dyDescent="0.2">
      <c r="A216" s="56" t="s">
        <v>7025</v>
      </c>
      <c r="B216" s="53">
        <v>725172001</v>
      </c>
      <c r="C216" s="53" t="s">
        <v>1425</v>
      </c>
      <c r="D216" s="57" t="s">
        <v>1519</v>
      </c>
      <c r="E216" s="53" t="s">
        <v>1462</v>
      </c>
      <c r="F216" s="57" t="s">
        <v>1520</v>
      </c>
      <c r="G216" s="57" t="s">
        <v>5977</v>
      </c>
      <c r="H216" s="53" t="s">
        <v>1521</v>
      </c>
      <c r="I216" s="53" t="s">
        <v>5978</v>
      </c>
      <c r="J216" s="53" t="s">
        <v>5979</v>
      </c>
      <c r="K216" s="53" t="s">
        <v>1522</v>
      </c>
      <c r="L216" s="54" t="s">
        <v>47</v>
      </c>
      <c r="M216" s="58" t="s">
        <v>1012</v>
      </c>
      <c r="N216" s="58" t="s">
        <v>1523</v>
      </c>
      <c r="O216" s="59" t="s">
        <v>5976</v>
      </c>
      <c r="P216" s="58"/>
      <c r="Q216" s="59" t="s">
        <v>1091</v>
      </c>
      <c r="R216" s="59" t="s">
        <v>6028</v>
      </c>
      <c r="S216" s="60">
        <v>37970</v>
      </c>
      <c r="T216" s="58">
        <v>7069</v>
      </c>
      <c r="U216" s="61"/>
      <c r="V216" s="62"/>
      <c r="W216" s="61"/>
      <c r="X216" s="61"/>
      <c r="Y216" s="61"/>
      <c r="Z216" s="63"/>
      <c r="AA216" s="52"/>
      <c r="AB216" s="52"/>
      <c r="AC216" s="52"/>
      <c r="AD216" s="52"/>
      <c r="AE216" s="52"/>
      <c r="AF216" s="52"/>
    </row>
    <row r="217" spans="1:32" s="34" customFormat="1" ht="44.25" hidden="1" customHeight="1" x14ac:dyDescent="0.2">
      <c r="A217" s="56" t="s">
        <v>7026</v>
      </c>
      <c r="B217" s="53">
        <v>712800003</v>
      </c>
      <c r="C217" s="53" t="s">
        <v>1361</v>
      </c>
      <c r="D217" s="57" t="s">
        <v>1524</v>
      </c>
      <c r="E217" s="53" t="s">
        <v>7027</v>
      </c>
      <c r="F217" s="57" t="s">
        <v>1525</v>
      </c>
      <c r="G217" s="57" t="s">
        <v>7028</v>
      </c>
      <c r="H217" s="53" t="s">
        <v>1526</v>
      </c>
      <c r="I217" s="53" t="s">
        <v>7029</v>
      </c>
      <c r="J217" s="53" t="s">
        <v>1527</v>
      </c>
      <c r="K217" s="53" t="s">
        <v>1529</v>
      </c>
      <c r="L217" s="54" t="s">
        <v>47</v>
      </c>
      <c r="M217" s="58" t="s">
        <v>729</v>
      </c>
      <c r="N217" s="58" t="s">
        <v>7030</v>
      </c>
      <c r="O217" s="59" t="s">
        <v>1528</v>
      </c>
      <c r="P217" s="58"/>
      <c r="Q217" s="59" t="s">
        <v>45</v>
      </c>
      <c r="R217" s="59" t="s">
        <v>7031</v>
      </c>
      <c r="S217" s="60">
        <v>37970</v>
      </c>
      <c r="T217" s="58">
        <v>6938</v>
      </c>
      <c r="U217" s="61"/>
      <c r="V217" s="62"/>
      <c r="W217" s="61"/>
      <c r="X217" s="61"/>
      <c r="Y217" s="61"/>
      <c r="Z217" s="63"/>
      <c r="AA217" s="52"/>
      <c r="AB217" s="52"/>
      <c r="AC217" s="52"/>
      <c r="AD217" s="52"/>
      <c r="AE217" s="52"/>
      <c r="AF217" s="52"/>
    </row>
    <row r="218" spans="1:32" s="34" customFormat="1" ht="44.25" hidden="1" customHeight="1" x14ac:dyDescent="0.2">
      <c r="A218" s="56" t="s">
        <v>7032</v>
      </c>
      <c r="B218" s="53">
        <v>700177300</v>
      </c>
      <c r="C218" s="53" t="s">
        <v>1446</v>
      </c>
      <c r="D218" s="57" t="s">
        <v>1530</v>
      </c>
      <c r="E218" s="53" t="s">
        <v>1462</v>
      </c>
      <c r="F218" s="57" t="s">
        <v>1531</v>
      </c>
      <c r="G218" s="57" t="s">
        <v>7033</v>
      </c>
      <c r="H218" s="53" t="s">
        <v>6219</v>
      </c>
      <c r="I218" s="53" t="s">
        <v>6220</v>
      </c>
      <c r="J218" s="53" t="s">
        <v>1532</v>
      </c>
      <c r="K218" s="53" t="s">
        <v>5894</v>
      </c>
      <c r="L218" s="54" t="s">
        <v>306</v>
      </c>
      <c r="M218" s="58" t="s">
        <v>1534</v>
      </c>
      <c r="N218" s="58"/>
      <c r="O218" s="59" t="s">
        <v>1533</v>
      </c>
      <c r="P218" s="58"/>
      <c r="Q218" s="59" t="s">
        <v>45</v>
      </c>
      <c r="R218" s="59" t="s">
        <v>7034</v>
      </c>
      <c r="S218" s="60">
        <v>37970</v>
      </c>
      <c r="T218" s="58">
        <v>3800</v>
      </c>
      <c r="U218" s="61"/>
      <c r="V218" s="62"/>
      <c r="W218" s="61"/>
      <c r="X218" s="61"/>
      <c r="Y218" s="61"/>
      <c r="Z218" s="63"/>
      <c r="AA218" s="52"/>
      <c r="AB218" s="52"/>
      <c r="AC218" s="52"/>
      <c r="AD218" s="52"/>
      <c r="AE218" s="52"/>
      <c r="AF218" s="52"/>
    </row>
    <row r="219" spans="1:32" s="34" customFormat="1" ht="44.25" hidden="1" customHeight="1" x14ac:dyDescent="0.2">
      <c r="A219" s="56" t="s">
        <v>8471</v>
      </c>
      <c r="B219" s="53">
        <v>700376001</v>
      </c>
      <c r="C219" s="53" t="s">
        <v>1361</v>
      </c>
      <c r="D219" s="57" t="s">
        <v>1535</v>
      </c>
      <c r="E219" s="53" t="s">
        <v>8472</v>
      </c>
      <c r="F219" s="57" t="s">
        <v>1536</v>
      </c>
      <c r="G219" s="57" t="s">
        <v>8473</v>
      </c>
      <c r="H219" s="53" t="s">
        <v>8474</v>
      </c>
      <c r="I219" s="53" t="s">
        <v>7035</v>
      </c>
      <c r="J219" s="53" t="s">
        <v>7036</v>
      </c>
      <c r="K219" s="53" t="s">
        <v>1537</v>
      </c>
      <c r="L219" s="54" t="s">
        <v>47</v>
      </c>
      <c r="M219" s="58" t="s">
        <v>729</v>
      </c>
      <c r="N219" s="58" t="s">
        <v>1538</v>
      </c>
      <c r="O219" s="59" t="s">
        <v>8475</v>
      </c>
      <c r="P219" s="58"/>
      <c r="Q219" s="59" t="s">
        <v>45</v>
      </c>
      <c r="R219" s="59" t="s">
        <v>8476</v>
      </c>
      <c r="S219" s="60">
        <v>37970</v>
      </c>
      <c r="T219" s="58">
        <v>1800</v>
      </c>
      <c r="U219" s="61"/>
      <c r="V219" s="62"/>
      <c r="W219" s="61"/>
      <c r="X219" s="61"/>
      <c r="Y219" s="61"/>
      <c r="Z219" s="63"/>
      <c r="AA219" s="52"/>
      <c r="AB219" s="52"/>
      <c r="AC219" s="52"/>
      <c r="AD219" s="52"/>
      <c r="AE219" s="52"/>
      <c r="AF219" s="52"/>
    </row>
    <row r="220" spans="1:32" s="34" customFormat="1" ht="44.25" hidden="1" customHeight="1" x14ac:dyDescent="0.2">
      <c r="A220" s="56" t="s">
        <v>7037</v>
      </c>
      <c r="B220" s="53" t="s">
        <v>6265</v>
      </c>
      <c r="C220" s="53" t="s">
        <v>1349</v>
      </c>
      <c r="D220" s="57" t="s">
        <v>644</v>
      </c>
      <c r="E220" s="53" t="s">
        <v>6179</v>
      </c>
      <c r="F220" s="57" t="s">
        <v>1539</v>
      </c>
      <c r="G220" s="57" t="s">
        <v>7038</v>
      </c>
      <c r="H220" s="53" t="s">
        <v>1172</v>
      </c>
      <c r="I220" s="53" t="s">
        <v>5520</v>
      </c>
      <c r="J220" s="53" t="s">
        <v>1540</v>
      </c>
      <c r="K220" s="53" t="s">
        <v>1541</v>
      </c>
      <c r="L220" s="54" t="s">
        <v>47</v>
      </c>
      <c r="M220" s="58" t="s">
        <v>620</v>
      </c>
      <c r="N220" s="58" t="s">
        <v>5518</v>
      </c>
      <c r="O220" s="59" t="s">
        <v>5519</v>
      </c>
      <c r="P220" s="58"/>
      <c r="Q220" s="59" t="s">
        <v>83</v>
      </c>
      <c r="R220" s="59" t="s">
        <v>6696</v>
      </c>
      <c r="S220" s="60">
        <v>41908</v>
      </c>
      <c r="T220" s="58">
        <v>7510</v>
      </c>
      <c r="U220" s="61"/>
      <c r="V220" s="62"/>
      <c r="W220" s="61"/>
      <c r="X220" s="61"/>
      <c r="Y220" s="61"/>
      <c r="Z220" s="63"/>
      <c r="AA220" s="52"/>
      <c r="AB220" s="52"/>
      <c r="AC220" s="52"/>
      <c r="AD220" s="52"/>
      <c r="AE220" s="52"/>
      <c r="AF220" s="52"/>
    </row>
    <row r="221" spans="1:32" s="34" customFormat="1" ht="44.25" hidden="1" customHeight="1" x14ac:dyDescent="0.2">
      <c r="A221" s="56" t="s">
        <v>7039</v>
      </c>
      <c r="B221" s="53">
        <v>651512808</v>
      </c>
      <c r="C221" s="53" t="s">
        <v>1349</v>
      </c>
      <c r="D221" s="57" t="s">
        <v>1542</v>
      </c>
      <c r="E221" s="53" t="s">
        <v>1543</v>
      </c>
      <c r="F221" s="57" t="s">
        <v>1544</v>
      </c>
      <c r="G221" s="57" t="s">
        <v>1545</v>
      </c>
      <c r="H221" s="53" t="s">
        <v>1546</v>
      </c>
      <c r="I221" s="53" t="s">
        <v>1547</v>
      </c>
      <c r="J221" s="53" t="s">
        <v>1548</v>
      </c>
      <c r="K221" s="53" t="s">
        <v>1550</v>
      </c>
      <c r="L221" s="54" t="s">
        <v>47</v>
      </c>
      <c r="M221" s="58" t="s">
        <v>620</v>
      </c>
      <c r="N221" s="58" t="s">
        <v>1551</v>
      </c>
      <c r="O221" s="59" t="s">
        <v>1549</v>
      </c>
      <c r="P221" s="58"/>
      <c r="Q221" s="59">
        <v>93401</v>
      </c>
      <c r="R221" s="59" t="s">
        <v>1552</v>
      </c>
      <c r="S221" s="60">
        <v>42146</v>
      </c>
      <c r="T221" s="58">
        <v>7567</v>
      </c>
      <c r="U221" s="61"/>
      <c r="V221" s="62"/>
      <c r="W221" s="61"/>
      <c r="X221" s="61"/>
      <c r="Y221" s="61"/>
      <c r="Z221" s="63"/>
      <c r="AA221" s="52"/>
      <c r="AB221" s="52"/>
      <c r="AC221" s="52"/>
      <c r="AD221" s="52"/>
      <c r="AE221" s="52"/>
      <c r="AF221" s="52"/>
    </row>
    <row r="222" spans="1:32" s="34" customFormat="1" ht="44.25" hidden="1" customHeight="1" x14ac:dyDescent="0.2">
      <c r="A222" s="56" t="s">
        <v>6093</v>
      </c>
      <c r="B222" s="53">
        <v>651868661</v>
      </c>
      <c r="C222" s="53"/>
      <c r="D222" s="57" t="s">
        <v>6483</v>
      </c>
      <c r="E222" s="53" t="s">
        <v>7040</v>
      </c>
      <c r="F222" s="57" t="s">
        <v>6094</v>
      </c>
      <c r="G222" s="57" t="s">
        <v>6095</v>
      </c>
      <c r="H222" s="53" t="s">
        <v>6096</v>
      </c>
      <c r="I222" s="53" t="s">
        <v>6097</v>
      </c>
      <c r="J222" s="53" t="s">
        <v>6098</v>
      </c>
      <c r="K222" s="53" t="s">
        <v>6099</v>
      </c>
      <c r="L222" s="54" t="s">
        <v>5271</v>
      </c>
      <c r="M222" s="58" t="s">
        <v>3262</v>
      </c>
      <c r="N222" s="58" t="s">
        <v>6100</v>
      </c>
      <c r="O222" s="59" t="s">
        <v>6101</v>
      </c>
      <c r="P222" s="58"/>
      <c r="Q222" s="59">
        <v>94301</v>
      </c>
      <c r="R222" s="59" t="s">
        <v>7041</v>
      </c>
      <c r="S222" s="60">
        <v>44102</v>
      </c>
      <c r="T222" s="58">
        <v>7713</v>
      </c>
      <c r="U222" s="61"/>
      <c r="V222" s="62"/>
      <c r="W222" s="61"/>
      <c r="X222" s="61"/>
      <c r="Y222" s="61"/>
      <c r="Z222" s="63"/>
      <c r="AA222" s="52"/>
      <c r="AB222" s="52"/>
      <c r="AC222" s="52"/>
      <c r="AD222" s="52"/>
      <c r="AE222" s="52"/>
      <c r="AF222" s="52"/>
    </row>
    <row r="223" spans="1:32" s="34" customFormat="1" ht="44.25" hidden="1" customHeight="1" x14ac:dyDescent="0.2">
      <c r="A223" s="56" t="s">
        <v>7042</v>
      </c>
      <c r="B223" s="53">
        <v>650587340</v>
      </c>
      <c r="C223" s="53" t="s">
        <v>1349</v>
      </c>
      <c r="D223" s="57" t="s">
        <v>1553</v>
      </c>
      <c r="E223" s="53" t="s">
        <v>8518</v>
      </c>
      <c r="F223" s="57" t="s">
        <v>1554</v>
      </c>
      <c r="G223" s="57" t="s">
        <v>8519</v>
      </c>
      <c r="H223" s="53" t="s">
        <v>1555</v>
      </c>
      <c r="I223" s="53" t="s">
        <v>6230</v>
      </c>
      <c r="J223" s="53" t="s">
        <v>1556</v>
      </c>
      <c r="K223" s="53" t="s">
        <v>7043</v>
      </c>
      <c r="L223" s="54" t="s">
        <v>48</v>
      </c>
      <c r="M223" s="58" t="s">
        <v>1229</v>
      </c>
      <c r="N223" s="58"/>
      <c r="O223" s="59" t="s">
        <v>1557</v>
      </c>
      <c r="P223" s="58"/>
      <c r="Q223" s="59">
        <v>93401</v>
      </c>
      <c r="R223" s="59" t="s">
        <v>8520</v>
      </c>
      <c r="S223" s="60">
        <v>41340</v>
      </c>
      <c r="T223" s="58">
        <v>7473</v>
      </c>
      <c r="U223" s="61"/>
      <c r="V223" s="62"/>
      <c r="W223" s="61"/>
      <c r="X223" s="61"/>
      <c r="Y223" s="61"/>
      <c r="Z223" s="63"/>
      <c r="AA223" s="52"/>
      <c r="AB223" s="52"/>
      <c r="AC223" s="52"/>
      <c r="AD223" s="52"/>
      <c r="AE223" s="52"/>
      <c r="AF223" s="52"/>
    </row>
    <row r="224" spans="1:32" s="34" customFormat="1" ht="44.25" hidden="1" customHeight="1" x14ac:dyDescent="0.2">
      <c r="A224" s="56" t="s">
        <v>7044</v>
      </c>
      <c r="B224" s="53" t="s">
        <v>8282</v>
      </c>
      <c r="C224" s="53"/>
      <c r="D224" s="57" t="s">
        <v>6484</v>
      </c>
      <c r="E224" s="53" t="s">
        <v>5781</v>
      </c>
      <c r="F224" s="57" t="s">
        <v>5735</v>
      </c>
      <c r="G224" s="57" t="s">
        <v>5782</v>
      </c>
      <c r="H224" s="53" t="s">
        <v>4049</v>
      </c>
      <c r="I224" s="53" t="s">
        <v>5783</v>
      </c>
      <c r="J224" s="53" t="s">
        <v>5737</v>
      </c>
      <c r="K224" s="53" t="s">
        <v>5739</v>
      </c>
      <c r="L224" s="54" t="s">
        <v>5272</v>
      </c>
      <c r="M224" s="58" t="s">
        <v>3284</v>
      </c>
      <c r="N224" s="58" t="s">
        <v>5738</v>
      </c>
      <c r="O224" s="59" t="s">
        <v>5740</v>
      </c>
      <c r="P224" s="58"/>
      <c r="Q224" s="59">
        <v>93401</v>
      </c>
      <c r="R224" s="59" t="s">
        <v>5736</v>
      </c>
      <c r="S224" s="60">
        <v>43805</v>
      </c>
      <c r="T224" s="58">
        <v>7963</v>
      </c>
      <c r="U224" s="61"/>
      <c r="V224" s="62"/>
      <c r="W224" s="61"/>
      <c r="X224" s="61"/>
      <c r="Y224" s="61"/>
      <c r="Z224" s="63"/>
      <c r="AA224" s="52"/>
      <c r="AB224" s="52"/>
      <c r="AC224" s="52"/>
      <c r="AD224" s="52"/>
      <c r="AE224" s="52"/>
      <c r="AF224" s="52"/>
    </row>
    <row r="225" spans="1:32" s="34" customFormat="1" ht="44.25" hidden="1" customHeight="1" x14ac:dyDescent="0.2">
      <c r="A225" s="56" t="s">
        <v>7045</v>
      </c>
      <c r="B225" s="53">
        <v>707764007</v>
      </c>
      <c r="C225" s="53" t="s">
        <v>1349</v>
      </c>
      <c r="D225" s="57" t="s">
        <v>1558</v>
      </c>
      <c r="E225" s="53" t="s">
        <v>1559</v>
      </c>
      <c r="F225" s="57" t="s">
        <v>1560</v>
      </c>
      <c r="G225" s="57" t="s">
        <v>1561</v>
      </c>
      <c r="H225" s="53" t="s">
        <v>1562</v>
      </c>
      <c r="I225" s="53" t="s">
        <v>1563</v>
      </c>
      <c r="J225" s="53" t="s">
        <v>1564</v>
      </c>
      <c r="K225" s="53" t="s">
        <v>1565</v>
      </c>
      <c r="L225" s="54" t="s">
        <v>47</v>
      </c>
      <c r="M225" s="58" t="s">
        <v>943</v>
      </c>
      <c r="N225" s="58"/>
      <c r="O225" s="59"/>
      <c r="P225" s="58"/>
      <c r="Q225" s="59">
        <v>93401</v>
      </c>
      <c r="R225" s="59" t="s">
        <v>1566</v>
      </c>
      <c r="S225" s="60">
        <v>37970</v>
      </c>
      <c r="T225" s="58">
        <v>6937</v>
      </c>
      <c r="U225" s="61"/>
      <c r="V225" s="62"/>
      <c r="W225" s="61"/>
      <c r="X225" s="61"/>
      <c r="Y225" s="61"/>
      <c r="Z225" s="63"/>
      <c r="AA225" s="52"/>
      <c r="AB225" s="52"/>
      <c r="AC225" s="52"/>
      <c r="AD225" s="52"/>
      <c r="AE225" s="52"/>
      <c r="AF225" s="52"/>
    </row>
    <row r="226" spans="1:32" s="34" customFormat="1" ht="44.25" hidden="1" customHeight="1" x14ac:dyDescent="0.2">
      <c r="A226" s="56" t="s">
        <v>7046</v>
      </c>
      <c r="B226" s="53">
        <v>650847326</v>
      </c>
      <c r="C226" s="53" t="s">
        <v>1349</v>
      </c>
      <c r="D226" s="57" t="s">
        <v>5996</v>
      </c>
      <c r="E226" s="53" t="s">
        <v>8434</v>
      </c>
      <c r="F226" s="57" t="s">
        <v>1567</v>
      </c>
      <c r="G226" s="57" t="s">
        <v>5997</v>
      </c>
      <c r="H226" s="53" t="s">
        <v>731</v>
      </c>
      <c r="I226" s="53" t="s">
        <v>5998</v>
      </c>
      <c r="J226" s="53" t="s">
        <v>5999</v>
      </c>
      <c r="K226" s="53" t="s">
        <v>6000</v>
      </c>
      <c r="L226" s="54" t="s">
        <v>47</v>
      </c>
      <c r="M226" s="58" t="s">
        <v>1568</v>
      </c>
      <c r="N226" s="58" t="s">
        <v>6001</v>
      </c>
      <c r="O226" s="59" t="s">
        <v>6002</v>
      </c>
      <c r="P226" s="58"/>
      <c r="Q226" s="59" t="s">
        <v>597</v>
      </c>
      <c r="R226" s="59" t="s">
        <v>8435</v>
      </c>
      <c r="S226" s="60">
        <v>43063</v>
      </c>
      <c r="T226" s="58">
        <v>7642</v>
      </c>
      <c r="U226" s="61"/>
      <c r="V226" s="62"/>
      <c r="W226" s="61"/>
      <c r="X226" s="61"/>
      <c r="Y226" s="61"/>
      <c r="Z226" s="63"/>
      <c r="AA226" s="52"/>
      <c r="AB226" s="52"/>
      <c r="AC226" s="52"/>
      <c r="AD226" s="52"/>
      <c r="AE226" s="52"/>
      <c r="AF226" s="52"/>
    </row>
    <row r="227" spans="1:32" s="34" customFormat="1" ht="44.25" hidden="1" customHeight="1" x14ac:dyDescent="0.2">
      <c r="A227" s="56" t="s">
        <v>7047</v>
      </c>
      <c r="B227" s="53">
        <v>650975340</v>
      </c>
      <c r="C227" s="53" t="s">
        <v>353</v>
      </c>
      <c r="D227" s="57" t="s">
        <v>1570</v>
      </c>
      <c r="E227" s="53" t="s">
        <v>1571</v>
      </c>
      <c r="F227" s="57" t="s">
        <v>1572</v>
      </c>
      <c r="G227" s="57" t="s">
        <v>1573</v>
      </c>
      <c r="H227" s="53" t="s">
        <v>406</v>
      </c>
      <c r="I227" s="53" t="s">
        <v>1574</v>
      </c>
      <c r="J227" s="53" t="s">
        <v>1575</v>
      </c>
      <c r="K227" s="53" t="s">
        <v>1577</v>
      </c>
      <c r="L227" s="54" t="s">
        <v>5268</v>
      </c>
      <c r="M227" s="58"/>
      <c r="N227" s="58" t="s">
        <v>1578</v>
      </c>
      <c r="O227" s="59" t="s">
        <v>1576</v>
      </c>
      <c r="P227" s="58"/>
      <c r="Q227" s="59" t="s">
        <v>365</v>
      </c>
      <c r="R227" s="59" t="s">
        <v>1580</v>
      </c>
      <c r="S227" s="60">
        <v>42187</v>
      </c>
      <c r="T227" s="58">
        <v>7571</v>
      </c>
      <c r="U227" s="61"/>
      <c r="V227" s="62"/>
      <c r="W227" s="61"/>
      <c r="X227" s="61"/>
      <c r="Y227" s="61"/>
      <c r="Z227" s="63"/>
      <c r="AA227" s="52"/>
      <c r="AB227" s="52"/>
      <c r="AC227" s="52"/>
      <c r="AD227" s="52"/>
      <c r="AE227" s="52"/>
      <c r="AF227" s="52"/>
    </row>
    <row r="228" spans="1:32" s="34" customFormat="1" ht="44.25" hidden="1" customHeight="1" x14ac:dyDescent="0.2">
      <c r="A228" s="56" t="s">
        <v>7048</v>
      </c>
      <c r="B228" s="53">
        <v>702670004</v>
      </c>
      <c r="C228" s="53" t="s">
        <v>1349</v>
      </c>
      <c r="D228" s="57" t="s">
        <v>1581</v>
      </c>
      <c r="E228" s="53" t="s">
        <v>7049</v>
      </c>
      <c r="F228" s="57" t="s">
        <v>1582</v>
      </c>
      <c r="G228" s="57" t="s">
        <v>7050</v>
      </c>
      <c r="H228" s="53" t="s">
        <v>1583</v>
      </c>
      <c r="I228" s="53" t="s">
        <v>6188</v>
      </c>
      <c r="J228" s="53" t="s">
        <v>7051</v>
      </c>
      <c r="K228" s="53" t="s">
        <v>1584</v>
      </c>
      <c r="L228" s="54" t="s">
        <v>47</v>
      </c>
      <c r="M228" s="58" t="s">
        <v>1585</v>
      </c>
      <c r="N228" s="58" t="s">
        <v>1586</v>
      </c>
      <c r="O228" s="59" t="s">
        <v>1587</v>
      </c>
      <c r="P228" s="58"/>
      <c r="Q228" s="59">
        <v>93401</v>
      </c>
      <c r="R228" s="59" t="s">
        <v>7052</v>
      </c>
      <c r="S228" s="60">
        <v>37970</v>
      </c>
      <c r="T228" s="58">
        <v>2150</v>
      </c>
      <c r="U228" s="61"/>
      <c r="V228" s="62"/>
      <c r="W228" s="61"/>
      <c r="X228" s="61"/>
      <c r="Y228" s="61"/>
      <c r="Z228" s="63"/>
      <c r="AA228" s="52"/>
      <c r="AB228" s="52"/>
      <c r="AC228" s="52"/>
      <c r="AD228" s="52"/>
      <c r="AE228" s="52"/>
      <c r="AF228" s="52"/>
    </row>
    <row r="229" spans="1:32" s="34" customFormat="1" ht="44.25" hidden="1" customHeight="1" x14ac:dyDescent="0.2">
      <c r="A229" s="56" t="s">
        <v>7053</v>
      </c>
      <c r="B229" s="53">
        <v>651933943</v>
      </c>
      <c r="C229" s="53"/>
      <c r="D229" s="57" t="s">
        <v>6485</v>
      </c>
      <c r="E229" s="53" t="s">
        <v>5796</v>
      </c>
      <c r="F229" s="57" t="s">
        <v>5797</v>
      </c>
      <c r="G229" s="57" t="s">
        <v>5798</v>
      </c>
      <c r="H229" s="53" t="s">
        <v>1354</v>
      </c>
      <c r="I229" s="53" t="s">
        <v>5799</v>
      </c>
      <c r="J229" s="53" t="s">
        <v>5800</v>
      </c>
      <c r="K229" s="53" t="s">
        <v>5801</v>
      </c>
      <c r="L229" s="54" t="s">
        <v>195</v>
      </c>
      <c r="M229" s="58" t="s">
        <v>583</v>
      </c>
      <c r="N229" s="58" t="s">
        <v>5802</v>
      </c>
      <c r="O229" s="59" t="s">
        <v>5803</v>
      </c>
      <c r="P229" s="58"/>
      <c r="Q229" s="59">
        <v>93401</v>
      </c>
      <c r="R229" s="59" t="s">
        <v>5804</v>
      </c>
      <c r="S229" s="60">
        <v>43903</v>
      </c>
      <c r="T229" s="58">
        <v>7700</v>
      </c>
      <c r="U229" s="61"/>
      <c r="V229" s="62"/>
      <c r="W229" s="61"/>
      <c r="X229" s="61"/>
      <c r="Y229" s="61"/>
      <c r="Z229" s="63"/>
      <c r="AA229" s="52"/>
      <c r="AB229" s="52"/>
      <c r="AC229" s="52"/>
      <c r="AD229" s="52"/>
      <c r="AE229" s="52"/>
      <c r="AF229" s="52"/>
    </row>
    <row r="230" spans="1:32" s="34" customFormat="1" ht="44.25" hidden="1" customHeight="1" x14ac:dyDescent="0.2">
      <c r="A230" s="56" t="s">
        <v>7054</v>
      </c>
      <c r="B230" s="53" t="s">
        <v>8283</v>
      </c>
      <c r="C230" s="53" t="s">
        <v>1349</v>
      </c>
      <c r="D230" s="57" t="s">
        <v>1588</v>
      </c>
      <c r="E230" s="53" t="s">
        <v>1589</v>
      </c>
      <c r="F230" s="57" t="s">
        <v>1590</v>
      </c>
      <c r="G230" s="57" t="s">
        <v>1591</v>
      </c>
      <c r="H230" s="53" t="s">
        <v>1592</v>
      </c>
      <c r="I230" s="53" t="s">
        <v>1593</v>
      </c>
      <c r="J230" s="53" t="s">
        <v>1594</v>
      </c>
      <c r="K230" s="53" t="s">
        <v>1596</v>
      </c>
      <c r="L230" s="54" t="s">
        <v>47</v>
      </c>
      <c r="M230" s="58" t="s">
        <v>1279</v>
      </c>
      <c r="N230" s="58" t="s">
        <v>1597</v>
      </c>
      <c r="O230" s="59" t="s">
        <v>1595</v>
      </c>
      <c r="P230" s="58"/>
      <c r="Q230" s="59" t="s">
        <v>1091</v>
      </c>
      <c r="R230" s="59" t="s">
        <v>1598</v>
      </c>
      <c r="S230" s="60">
        <v>41668</v>
      </c>
      <c r="T230" s="58">
        <v>7496</v>
      </c>
      <c r="U230" s="61"/>
      <c r="V230" s="62"/>
      <c r="W230" s="61"/>
      <c r="X230" s="61"/>
      <c r="Y230" s="61"/>
      <c r="Z230" s="63"/>
      <c r="AA230" s="52"/>
      <c r="AB230" s="52"/>
      <c r="AC230" s="52"/>
      <c r="AD230" s="52"/>
      <c r="AE230" s="52"/>
      <c r="AF230" s="52"/>
    </row>
    <row r="231" spans="1:32" s="34" customFormat="1" ht="44.25" hidden="1" customHeight="1" x14ac:dyDescent="0.2">
      <c r="A231" s="56" t="s">
        <v>7055</v>
      </c>
      <c r="B231" s="53">
        <v>714041002</v>
      </c>
      <c r="C231" s="53" t="s">
        <v>1425</v>
      </c>
      <c r="D231" s="57" t="s">
        <v>1600</v>
      </c>
      <c r="E231" s="53" t="s">
        <v>7056</v>
      </c>
      <c r="F231" s="57" t="s">
        <v>1599</v>
      </c>
      <c r="G231" s="57" t="s">
        <v>5725</v>
      </c>
      <c r="H231" s="53" t="s">
        <v>243</v>
      </c>
      <c r="I231" s="53" t="s">
        <v>6054</v>
      </c>
      <c r="J231" s="53" t="s">
        <v>6057</v>
      </c>
      <c r="K231" s="53" t="s">
        <v>5819</v>
      </c>
      <c r="L231" s="54" t="s">
        <v>535</v>
      </c>
      <c r="M231" s="58" t="s">
        <v>3708</v>
      </c>
      <c r="N231" s="58">
        <v>352471664</v>
      </c>
      <c r="O231" s="59" t="s">
        <v>5820</v>
      </c>
      <c r="P231" s="58"/>
      <c r="Q231" s="59" t="s">
        <v>1091</v>
      </c>
      <c r="R231" s="59" t="s">
        <v>7057</v>
      </c>
      <c r="S231" s="60">
        <v>37970</v>
      </c>
      <c r="T231" s="58">
        <v>3650</v>
      </c>
      <c r="U231" s="61"/>
      <c r="V231" s="62"/>
      <c r="W231" s="61"/>
      <c r="X231" s="61"/>
      <c r="Y231" s="61"/>
      <c r="Z231" s="63"/>
      <c r="AA231" s="52"/>
      <c r="AB231" s="52"/>
      <c r="AC231" s="52"/>
      <c r="AD231" s="52"/>
      <c r="AE231" s="52"/>
      <c r="AF231" s="52"/>
    </row>
    <row r="232" spans="1:32" s="34" customFormat="1" ht="44.25" hidden="1" customHeight="1" x14ac:dyDescent="0.2">
      <c r="A232" s="56" t="s">
        <v>7058</v>
      </c>
      <c r="B232" s="53">
        <v>717354001</v>
      </c>
      <c r="C232" s="53" t="s">
        <v>1349</v>
      </c>
      <c r="D232" s="57" t="s">
        <v>1601</v>
      </c>
      <c r="E232" s="53" t="s">
        <v>1602</v>
      </c>
      <c r="F232" s="57" t="s">
        <v>1603</v>
      </c>
      <c r="G232" s="57" t="s">
        <v>1604</v>
      </c>
      <c r="H232" s="53" t="s">
        <v>1605</v>
      </c>
      <c r="I232" s="53" t="s">
        <v>1606</v>
      </c>
      <c r="J232" s="53" t="s">
        <v>1607</v>
      </c>
      <c r="K232" s="53" t="s">
        <v>1609</v>
      </c>
      <c r="L232" s="54" t="s">
        <v>47</v>
      </c>
      <c r="M232" s="58" t="s">
        <v>1611</v>
      </c>
      <c r="N232" s="58" t="s">
        <v>1610</v>
      </c>
      <c r="O232" s="59" t="s">
        <v>1608</v>
      </c>
      <c r="P232" s="58"/>
      <c r="Q232" s="59">
        <v>93401</v>
      </c>
      <c r="R232" s="59" t="s">
        <v>1612</v>
      </c>
      <c r="S232" s="60">
        <v>38568</v>
      </c>
      <c r="T232" s="58">
        <v>7185</v>
      </c>
      <c r="U232" s="61"/>
      <c r="V232" s="62"/>
      <c r="W232" s="61"/>
      <c r="X232" s="61"/>
      <c r="Y232" s="61"/>
      <c r="Z232" s="63"/>
      <c r="AA232" s="52"/>
      <c r="AB232" s="52"/>
      <c r="AC232" s="52"/>
      <c r="AD232" s="52"/>
      <c r="AE232" s="52"/>
      <c r="AF232" s="52"/>
    </row>
    <row r="233" spans="1:32" s="34" customFormat="1" ht="44.25" hidden="1" customHeight="1" x14ac:dyDescent="0.2">
      <c r="A233" s="56" t="s">
        <v>6029</v>
      </c>
      <c r="B233" s="53">
        <v>711524002</v>
      </c>
      <c r="C233" s="53" t="s">
        <v>1349</v>
      </c>
      <c r="D233" s="57" t="s">
        <v>1623</v>
      </c>
      <c r="E233" s="53" t="s">
        <v>7059</v>
      </c>
      <c r="F233" s="57" t="s">
        <v>1624</v>
      </c>
      <c r="G233" s="57" t="s">
        <v>7060</v>
      </c>
      <c r="H233" s="53" t="s">
        <v>1625</v>
      </c>
      <c r="I233" s="53" t="s">
        <v>6030</v>
      </c>
      <c r="J233" s="53" t="s">
        <v>7061</v>
      </c>
      <c r="K233" s="53" t="s">
        <v>1626</v>
      </c>
      <c r="L233" s="54" t="s">
        <v>47</v>
      </c>
      <c r="M233" s="58" t="s">
        <v>1628</v>
      </c>
      <c r="N233" s="58" t="s">
        <v>1627</v>
      </c>
      <c r="O233" s="59"/>
      <c r="P233" s="58"/>
      <c r="Q233" s="59">
        <v>93401</v>
      </c>
      <c r="R233" s="59" t="s">
        <v>7062</v>
      </c>
      <c r="S233" s="60">
        <v>37970</v>
      </c>
      <c r="T233" s="58">
        <v>1700</v>
      </c>
      <c r="U233" s="61"/>
      <c r="V233" s="62"/>
      <c r="W233" s="61"/>
      <c r="X233" s="61"/>
      <c r="Y233" s="61"/>
      <c r="Z233" s="63"/>
      <c r="AA233" s="52"/>
      <c r="AB233" s="52"/>
      <c r="AC233" s="52"/>
      <c r="AD233" s="52"/>
      <c r="AE233" s="52"/>
      <c r="AF233" s="52"/>
    </row>
    <row r="234" spans="1:32" s="34" customFormat="1" ht="44.25" hidden="1" customHeight="1" x14ac:dyDescent="0.2">
      <c r="A234" s="56" t="s">
        <v>7063</v>
      </c>
      <c r="B234" s="53">
        <v>710474001</v>
      </c>
      <c r="C234" s="53" t="s">
        <v>1361</v>
      </c>
      <c r="D234" s="57" t="s">
        <v>1613</v>
      </c>
      <c r="E234" s="53" t="s">
        <v>1614</v>
      </c>
      <c r="F234" s="57" t="s">
        <v>1615</v>
      </c>
      <c r="G234" s="57" t="s">
        <v>1616</v>
      </c>
      <c r="H234" s="53" t="s">
        <v>1462</v>
      </c>
      <c r="I234" s="53" t="s">
        <v>1617</v>
      </c>
      <c r="J234" s="53" t="s">
        <v>1618</v>
      </c>
      <c r="K234" s="53" t="s">
        <v>1620</v>
      </c>
      <c r="L234" s="54" t="s">
        <v>47</v>
      </c>
      <c r="M234" s="58" t="s">
        <v>1621</v>
      </c>
      <c r="N234" s="58" t="s">
        <v>1619</v>
      </c>
      <c r="O234" s="59"/>
      <c r="P234" s="58"/>
      <c r="Q234" s="59" t="s">
        <v>45</v>
      </c>
      <c r="R234" s="59" t="s">
        <v>1622</v>
      </c>
      <c r="S234" s="60">
        <v>37970</v>
      </c>
      <c r="T234" s="58">
        <v>3900</v>
      </c>
      <c r="U234" s="61"/>
      <c r="V234" s="62"/>
      <c r="W234" s="61"/>
      <c r="X234" s="61"/>
      <c r="Y234" s="61"/>
      <c r="Z234" s="63"/>
      <c r="AA234" s="52"/>
      <c r="AB234" s="52"/>
      <c r="AC234" s="52"/>
      <c r="AD234" s="52"/>
      <c r="AE234" s="52"/>
      <c r="AF234" s="52"/>
    </row>
    <row r="235" spans="1:32" s="34" customFormat="1" ht="44.25" hidden="1" customHeight="1" x14ac:dyDescent="0.2">
      <c r="A235" s="56" t="s">
        <v>7064</v>
      </c>
      <c r="B235" s="53">
        <v>814968006</v>
      </c>
      <c r="C235" s="53" t="s">
        <v>1349</v>
      </c>
      <c r="D235" s="57" t="s">
        <v>1629</v>
      </c>
      <c r="E235" s="53" t="s">
        <v>7065</v>
      </c>
      <c r="F235" s="57" t="s">
        <v>1630</v>
      </c>
      <c r="G235" s="57" t="s">
        <v>7066</v>
      </c>
      <c r="H235" s="53" t="s">
        <v>6144</v>
      </c>
      <c r="I235" s="53" t="s">
        <v>7067</v>
      </c>
      <c r="J235" s="53" t="s">
        <v>7068</v>
      </c>
      <c r="K235" s="53" t="s">
        <v>5818</v>
      </c>
      <c r="L235" s="54" t="s">
        <v>47</v>
      </c>
      <c r="M235" s="58" t="s">
        <v>1631</v>
      </c>
      <c r="N235" s="58">
        <v>225409300</v>
      </c>
      <c r="O235" s="59" t="s">
        <v>6143</v>
      </c>
      <c r="P235" s="58"/>
      <c r="Q235" s="59" t="s">
        <v>1091</v>
      </c>
      <c r="R235" s="59" t="s">
        <v>7069</v>
      </c>
      <c r="S235" s="60">
        <v>37970</v>
      </c>
      <c r="T235" s="58">
        <v>3950</v>
      </c>
      <c r="U235" s="61"/>
      <c r="V235" s="62"/>
      <c r="W235" s="61"/>
      <c r="X235" s="61"/>
      <c r="Y235" s="61"/>
      <c r="Z235" s="63"/>
      <c r="AA235" s="52"/>
      <c r="AB235" s="52"/>
      <c r="AC235" s="52"/>
      <c r="AD235" s="52"/>
      <c r="AE235" s="52"/>
      <c r="AF235" s="52"/>
    </row>
    <row r="236" spans="1:32" s="34" customFormat="1" ht="44.25" hidden="1" customHeight="1" x14ac:dyDescent="0.2">
      <c r="A236" s="56" t="s">
        <v>7070</v>
      </c>
      <c r="B236" s="53">
        <v>700249204</v>
      </c>
      <c r="C236" s="53" t="s">
        <v>1349</v>
      </c>
      <c r="D236" s="57" t="s">
        <v>1632</v>
      </c>
      <c r="E236" s="53" t="s">
        <v>8436</v>
      </c>
      <c r="F236" s="57" t="s">
        <v>1633</v>
      </c>
      <c r="G236" s="57" t="s">
        <v>8437</v>
      </c>
      <c r="H236" s="53" t="s">
        <v>1634</v>
      </c>
      <c r="I236" s="53" t="s">
        <v>7071</v>
      </c>
      <c r="J236" s="53" t="s">
        <v>7072</v>
      </c>
      <c r="K236" s="53" t="s">
        <v>1635</v>
      </c>
      <c r="L236" s="54" t="s">
        <v>47</v>
      </c>
      <c r="M236" s="58" t="s">
        <v>1636</v>
      </c>
      <c r="N236" s="58" t="s">
        <v>7073</v>
      </c>
      <c r="O236" s="59" t="s">
        <v>7074</v>
      </c>
      <c r="P236" s="58"/>
      <c r="Q236" s="59" t="s">
        <v>1091</v>
      </c>
      <c r="R236" s="59" t="s">
        <v>8438</v>
      </c>
      <c r="S236" s="60">
        <v>37970</v>
      </c>
      <c r="T236" s="58">
        <v>7039</v>
      </c>
      <c r="U236" s="61"/>
      <c r="V236" s="62"/>
      <c r="W236" s="61"/>
      <c r="X236" s="61"/>
      <c r="Y236" s="61"/>
      <c r="Z236" s="63"/>
      <c r="AA236" s="52"/>
      <c r="AB236" s="52"/>
      <c r="AC236" s="52"/>
      <c r="AD236" s="52"/>
      <c r="AE236" s="52"/>
      <c r="AF236" s="52"/>
    </row>
    <row r="237" spans="1:32" s="34" customFormat="1" ht="44.25" hidden="1" customHeight="1" x14ac:dyDescent="0.2">
      <c r="A237" s="56" t="s">
        <v>7075</v>
      </c>
      <c r="B237" s="53">
        <v>651765404</v>
      </c>
      <c r="C237" s="53" t="s">
        <v>1349</v>
      </c>
      <c r="D237" s="57" t="s">
        <v>1637</v>
      </c>
      <c r="E237" s="53" t="s">
        <v>1638</v>
      </c>
      <c r="F237" s="57" t="s">
        <v>1639</v>
      </c>
      <c r="G237" s="57" t="s">
        <v>1640</v>
      </c>
      <c r="H237" s="53" t="s">
        <v>1641</v>
      </c>
      <c r="I237" s="53" t="s">
        <v>1642</v>
      </c>
      <c r="J237" s="53" t="s">
        <v>1643</v>
      </c>
      <c r="K237" s="53" t="s">
        <v>1645</v>
      </c>
      <c r="L237" s="54" t="s">
        <v>47</v>
      </c>
      <c r="M237" s="58" t="s">
        <v>1647</v>
      </c>
      <c r="N237" s="58" t="s">
        <v>1646</v>
      </c>
      <c r="O237" s="59" t="s">
        <v>1644</v>
      </c>
      <c r="P237" s="58"/>
      <c r="Q237" s="59">
        <v>93401</v>
      </c>
      <c r="R237" s="59" t="s">
        <v>1648</v>
      </c>
      <c r="S237" s="60">
        <v>38019</v>
      </c>
      <c r="T237" s="58">
        <v>7127</v>
      </c>
      <c r="U237" s="61"/>
      <c r="V237" s="62"/>
      <c r="W237" s="61"/>
      <c r="X237" s="61"/>
      <c r="Y237" s="61"/>
      <c r="Z237" s="63"/>
      <c r="AA237" s="52"/>
      <c r="AB237" s="52"/>
      <c r="AC237" s="52"/>
      <c r="AD237" s="52"/>
      <c r="AE237" s="52"/>
      <c r="AF237" s="52"/>
    </row>
    <row r="238" spans="1:32" s="34" customFormat="1" ht="44.25" hidden="1" customHeight="1" x14ac:dyDescent="0.2">
      <c r="A238" s="56" t="s">
        <v>7076</v>
      </c>
      <c r="B238" s="53">
        <v>717618009</v>
      </c>
      <c r="C238" s="53" t="s">
        <v>1361</v>
      </c>
      <c r="D238" s="57" t="s">
        <v>1649</v>
      </c>
      <c r="E238" s="53" t="s">
        <v>1650</v>
      </c>
      <c r="F238" s="57" t="s">
        <v>1651</v>
      </c>
      <c r="G238" s="57" t="s">
        <v>1652</v>
      </c>
      <c r="H238" s="53" t="s">
        <v>1641</v>
      </c>
      <c r="I238" s="53" t="s">
        <v>1653</v>
      </c>
      <c r="J238" s="53" t="s">
        <v>1654</v>
      </c>
      <c r="K238" s="53" t="s">
        <v>1656</v>
      </c>
      <c r="L238" s="54" t="s">
        <v>5270</v>
      </c>
      <c r="M238" s="58" t="s">
        <v>1370</v>
      </c>
      <c r="N238" s="58"/>
      <c r="O238" s="59" t="s">
        <v>1655</v>
      </c>
      <c r="P238" s="58"/>
      <c r="Q238" s="59" t="s">
        <v>45</v>
      </c>
      <c r="R238" s="59" t="s">
        <v>1657</v>
      </c>
      <c r="S238" s="60">
        <v>37970</v>
      </c>
      <c r="T238" s="58">
        <v>6680</v>
      </c>
      <c r="U238" s="61"/>
      <c r="V238" s="62"/>
      <c r="W238" s="61"/>
      <c r="X238" s="61"/>
      <c r="Y238" s="61"/>
      <c r="Z238" s="63"/>
      <c r="AA238" s="52"/>
      <c r="AB238" s="52"/>
      <c r="AC238" s="52"/>
      <c r="AD238" s="52"/>
      <c r="AE238" s="52"/>
      <c r="AF238" s="52"/>
    </row>
    <row r="239" spans="1:32" s="34" customFormat="1" ht="44.25" hidden="1" customHeight="1" x14ac:dyDescent="0.2">
      <c r="A239" s="56" t="s">
        <v>7077</v>
      </c>
      <c r="B239" s="53" t="s">
        <v>8356</v>
      </c>
      <c r="C239" s="53" t="s">
        <v>1349</v>
      </c>
      <c r="D239" s="57" t="s">
        <v>1658</v>
      </c>
      <c r="E239" s="53" t="s">
        <v>7078</v>
      </c>
      <c r="F239" s="57" t="s">
        <v>5218</v>
      </c>
      <c r="G239" s="57" t="s">
        <v>7079</v>
      </c>
      <c r="H239" s="53" t="s">
        <v>1659</v>
      </c>
      <c r="I239" s="53" t="s">
        <v>6235</v>
      </c>
      <c r="J239" s="53" t="s">
        <v>1660</v>
      </c>
      <c r="K239" s="53" t="s">
        <v>5327</v>
      </c>
      <c r="L239" s="54" t="s">
        <v>47</v>
      </c>
      <c r="M239" s="58" t="s">
        <v>1631</v>
      </c>
      <c r="N239" s="58" t="s">
        <v>5325</v>
      </c>
      <c r="O239" s="59" t="s">
        <v>5326</v>
      </c>
      <c r="P239" s="58"/>
      <c r="Q239" s="59" t="s">
        <v>1091</v>
      </c>
      <c r="R239" s="59" t="s">
        <v>7080</v>
      </c>
      <c r="S239" s="60">
        <v>41950</v>
      </c>
      <c r="T239" s="58">
        <v>7517</v>
      </c>
      <c r="U239" s="61"/>
      <c r="V239" s="62"/>
      <c r="W239" s="61"/>
      <c r="X239" s="61"/>
      <c r="Y239" s="61"/>
      <c r="Z239" s="63"/>
      <c r="AA239" s="52"/>
      <c r="AB239" s="52"/>
      <c r="AC239" s="52"/>
      <c r="AD239" s="52"/>
      <c r="AE239" s="52"/>
      <c r="AF239" s="52"/>
    </row>
    <row r="240" spans="1:32" s="34" customFormat="1" ht="44.25" hidden="1" customHeight="1" x14ac:dyDescent="0.2">
      <c r="A240" s="56" t="s">
        <v>7081</v>
      </c>
      <c r="B240" s="53">
        <v>734382000</v>
      </c>
      <c r="C240" s="53" t="s">
        <v>1425</v>
      </c>
      <c r="D240" s="57" t="s">
        <v>1661</v>
      </c>
      <c r="E240" s="53" t="s">
        <v>1462</v>
      </c>
      <c r="F240" s="57" t="s">
        <v>1662</v>
      </c>
      <c r="G240" s="57" t="s">
        <v>1663</v>
      </c>
      <c r="H240" s="53" t="s">
        <v>1664</v>
      </c>
      <c r="I240" s="53" t="s">
        <v>1665</v>
      </c>
      <c r="J240" s="53" t="s">
        <v>1666</v>
      </c>
      <c r="K240" s="53" t="s">
        <v>1667</v>
      </c>
      <c r="L240" s="54" t="s">
        <v>5268</v>
      </c>
      <c r="M240" s="58" t="s">
        <v>1668</v>
      </c>
      <c r="N240" s="58"/>
      <c r="O240" s="59" t="s">
        <v>1669</v>
      </c>
      <c r="P240" s="58"/>
      <c r="Q240" s="59">
        <v>93401</v>
      </c>
      <c r="R240" s="59" t="s">
        <v>1670</v>
      </c>
      <c r="S240" s="60">
        <v>37970</v>
      </c>
      <c r="T240" s="58">
        <v>6966</v>
      </c>
      <c r="U240" s="61"/>
      <c r="V240" s="62"/>
      <c r="W240" s="61"/>
      <c r="X240" s="61"/>
      <c r="Y240" s="61"/>
      <c r="Z240" s="63"/>
      <c r="AA240" s="52"/>
      <c r="AB240" s="52"/>
      <c r="AC240" s="52"/>
      <c r="AD240" s="52"/>
      <c r="AE240" s="52"/>
      <c r="AF240" s="52"/>
    </row>
    <row r="241" spans="1:32" s="34" customFormat="1" ht="44.25" hidden="1" customHeight="1" x14ac:dyDescent="0.2">
      <c r="A241" s="56" t="s">
        <v>7082</v>
      </c>
      <c r="B241" s="53">
        <v>733377003</v>
      </c>
      <c r="C241" s="53" t="s">
        <v>1349</v>
      </c>
      <c r="D241" s="57" t="s">
        <v>1671</v>
      </c>
      <c r="E241" s="53" t="s">
        <v>1672</v>
      </c>
      <c r="F241" s="57" t="s">
        <v>1673</v>
      </c>
      <c r="G241" s="57" t="s">
        <v>1674</v>
      </c>
      <c r="H241" s="53" t="s">
        <v>1675</v>
      </c>
      <c r="I241" s="53" t="s">
        <v>1676</v>
      </c>
      <c r="J241" s="53" t="s">
        <v>1677</v>
      </c>
      <c r="K241" s="53" t="s">
        <v>1679</v>
      </c>
      <c r="L241" s="54" t="s">
        <v>47</v>
      </c>
      <c r="M241" s="58" t="s">
        <v>620</v>
      </c>
      <c r="N241" s="58" t="s">
        <v>1680</v>
      </c>
      <c r="O241" s="59" t="s">
        <v>1678</v>
      </c>
      <c r="P241" s="58"/>
      <c r="Q241" s="59">
        <v>93401</v>
      </c>
      <c r="R241" s="59" t="s">
        <v>1681</v>
      </c>
      <c r="S241" s="60">
        <v>37970</v>
      </c>
      <c r="T241" s="58">
        <v>7045</v>
      </c>
      <c r="U241" s="61"/>
      <c r="V241" s="62"/>
      <c r="W241" s="61"/>
      <c r="X241" s="61"/>
      <c r="Y241" s="61"/>
      <c r="Z241" s="63"/>
      <c r="AA241" s="52"/>
      <c r="AB241" s="52"/>
      <c r="AC241" s="52"/>
      <c r="AD241" s="52"/>
      <c r="AE241" s="52"/>
      <c r="AF241" s="52"/>
    </row>
    <row r="242" spans="1:32" s="34" customFormat="1" ht="44.25" hidden="1" customHeight="1" x14ac:dyDescent="0.2">
      <c r="A242" s="56" t="s">
        <v>1682</v>
      </c>
      <c r="B242" s="53" t="s">
        <v>8284</v>
      </c>
      <c r="C242" s="53" t="s">
        <v>1349</v>
      </c>
      <c r="D242" s="57" t="s">
        <v>1683</v>
      </c>
      <c r="E242" s="53" t="s">
        <v>1684</v>
      </c>
      <c r="F242" s="57" t="s">
        <v>1685</v>
      </c>
      <c r="G242" s="57" t="s">
        <v>1686</v>
      </c>
      <c r="H242" s="53" t="s">
        <v>1687</v>
      </c>
      <c r="I242" s="53" t="s">
        <v>1688</v>
      </c>
      <c r="J242" s="53" t="s">
        <v>1689</v>
      </c>
      <c r="K242" s="53" t="s">
        <v>1690</v>
      </c>
      <c r="L242" s="54" t="s">
        <v>47</v>
      </c>
      <c r="M242" s="58" t="s">
        <v>729</v>
      </c>
      <c r="N242" s="58" t="s">
        <v>1691</v>
      </c>
      <c r="O242" s="59"/>
      <c r="P242" s="58"/>
      <c r="Q242" s="59" t="s">
        <v>365</v>
      </c>
      <c r="R242" s="59" t="s">
        <v>1692</v>
      </c>
      <c r="S242" s="60">
        <v>39322</v>
      </c>
      <c r="T242" s="58">
        <v>7370</v>
      </c>
      <c r="U242" s="61"/>
      <c r="V242" s="62"/>
      <c r="W242" s="61"/>
      <c r="X242" s="61"/>
      <c r="Y242" s="61"/>
      <c r="Z242" s="63"/>
      <c r="AA242" s="52"/>
      <c r="AB242" s="52"/>
      <c r="AC242" s="52"/>
      <c r="AD242" s="52"/>
      <c r="AE242" s="52"/>
      <c r="AF242" s="52"/>
    </row>
    <row r="243" spans="1:32" s="34" customFormat="1" ht="44.25" hidden="1" customHeight="1" x14ac:dyDescent="0.2">
      <c r="A243" s="56" t="s">
        <v>7083</v>
      </c>
      <c r="B243" s="53">
        <v>651619912</v>
      </c>
      <c r="C243" s="53" t="s">
        <v>1693</v>
      </c>
      <c r="D243" s="57" t="s">
        <v>1694</v>
      </c>
      <c r="E243" s="53" t="s">
        <v>7924</v>
      </c>
      <c r="F243" s="57" t="s">
        <v>1695</v>
      </c>
      <c r="G243" s="57" t="s">
        <v>1696</v>
      </c>
      <c r="H243" s="53" t="s">
        <v>7925</v>
      </c>
      <c r="I243" s="53" t="s">
        <v>7926</v>
      </c>
      <c r="J243" s="53" t="s">
        <v>1697</v>
      </c>
      <c r="K243" s="53" t="s">
        <v>7927</v>
      </c>
      <c r="L243" s="54" t="s">
        <v>535</v>
      </c>
      <c r="M243" s="58" t="s">
        <v>7928</v>
      </c>
      <c r="N243" s="58" t="s">
        <v>1699</v>
      </c>
      <c r="O243" s="59" t="s">
        <v>1698</v>
      </c>
      <c r="P243" s="58"/>
      <c r="Q243" s="59">
        <v>93401</v>
      </c>
      <c r="R243" s="59" t="s">
        <v>7929</v>
      </c>
      <c r="S243" s="60">
        <v>43395</v>
      </c>
      <c r="T243" s="58">
        <v>7660</v>
      </c>
      <c r="U243" s="61"/>
      <c r="V243" s="62"/>
      <c r="W243" s="61"/>
      <c r="X243" s="61"/>
      <c r="Y243" s="61"/>
      <c r="Z243" s="63"/>
      <c r="AA243" s="52"/>
      <c r="AB243" s="52"/>
      <c r="AC243" s="52"/>
      <c r="AD243" s="52"/>
      <c r="AE243" s="52"/>
      <c r="AF243" s="52"/>
    </row>
    <row r="244" spans="1:32" s="34" customFormat="1" ht="44.25" hidden="1" customHeight="1" x14ac:dyDescent="0.2">
      <c r="A244" s="56" t="s">
        <v>7084</v>
      </c>
      <c r="B244" s="53">
        <v>730767005</v>
      </c>
      <c r="C244" s="53" t="s">
        <v>1701</v>
      </c>
      <c r="D244" s="57" t="s">
        <v>1702</v>
      </c>
      <c r="E244" s="53" t="s">
        <v>1703</v>
      </c>
      <c r="F244" s="57" t="s">
        <v>1700</v>
      </c>
      <c r="G244" s="57" t="s">
        <v>1704</v>
      </c>
      <c r="H244" s="53" t="s">
        <v>1705</v>
      </c>
      <c r="I244" s="53" t="s">
        <v>1706</v>
      </c>
      <c r="J244" s="53" t="s">
        <v>1707</v>
      </c>
      <c r="K244" s="53" t="s">
        <v>1709</v>
      </c>
      <c r="L244" s="54" t="s">
        <v>47</v>
      </c>
      <c r="M244" s="58" t="s">
        <v>1279</v>
      </c>
      <c r="N244" s="58" t="s">
        <v>1710</v>
      </c>
      <c r="O244" s="59" t="s">
        <v>1708</v>
      </c>
      <c r="P244" s="58"/>
      <c r="Q244" s="59">
        <v>93401</v>
      </c>
      <c r="R244" s="59" t="s">
        <v>1711</v>
      </c>
      <c r="S244" s="60">
        <v>37970</v>
      </c>
      <c r="T244" s="58">
        <v>6993</v>
      </c>
      <c r="U244" s="61"/>
      <c r="V244" s="62"/>
      <c r="W244" s="61"/>
      <c r="X244" s="61"/>
      <c r="Y244" s="61"/>
      <c r="Z244" s="63"/>
      <c r="AA244" s="52"/>
      <c r="AB244" s="52"/>
      <c r="AC244" s="52"/>
      <c r="AD244" s="52"/>
      <c r="AE244" s="52"/>
      <c r="AF244" s="52"/>
    </row>
    <row r="245" spans="1:32" s="34" customFormat="1" ht="44.25" hidden="1" customHeight="1" x14ac:dyDescent="0.2">
      <c r="A245" s="56" t="s">
        <v>6127</v>
      </c>
      <c r="B245" s="53">
        <v>651935253</v>
      </c>
      <c r="C245" s="53"/>
      <c r="D245" s="57" t="s">
        <v>6486</v>
      </c>
      <c r="E245" s="53" t="s">
        <v>7085</v>
      </c>
      <c r="F245" s="57" t="s">
        <v>6128</v>
      </c>
      <c r="G245" s="57" t="s">
        <v>7086</v>
      </c>
      <c r="H245" s="53" t="s">
        <v>6129</v>
      </c>
      <c r="I245" s="53" t="s">
        <v>7087</v>
      </c>
      <c r="J245" s="53" t="s">
        <v>7088</v>
      </c>
      <c r="K245" s="53" t="s">
        <v>6487</v>
      </c>
      <c r="L245" s="54" t="s">
        <v>47</v>
      </c>
      <c r="M245" s="58" t="s">
        <v>1585</v>
      </c>
      <c r="N245" s="58" t="s">
        <v>6130</v>
      </c>
      <c r="O245" s="59" t="s">
        <v>6488</v>
      </c>
      <c r="P245" s="58"/>
      <c r="Q245" s="59">
        <v>93401</v>
      </c>
      <c r="R245" s="59" t="s">
        <v>7005</v>
      </c>
      <c r="S245" s="60">
        <v>44104</v>
      </c>
      <c r="T245" s="58">
        <v>7714</v>
      </c>
      <c r="U245" s="61"/>
      <c r="V245" s="62"/>
      <c r="W245" s="61"/>
      <c r="X245" s="61"/>
      <c r="Y245" s="61"/>
      <c r="Z245" s="63"/>
      <c r="AA245" s="52"/>
      <c r="AB245" s="52"/>
      <c r="AC245" s="52"/>
      <c r="AD245" s="52"/>
      <c r="AE245" s="52"/>
      <c r="AF245" s="52"/>
    </row>
    <row r="246" spans="1:32" s="34" customFormat="1" ht="44.25" hidden="1" customHeight="1" x14ac:dyDescent="0.2">
      <c r="A246" s="56" t="s">
        <v>7089</v>
      </c>
      <c r="B246" s="53">
        <v>730752008</v>
      </c>
      <c r="C246" s="53" t="s">
        <v>1349</v>
      </c>
      <c r="D246" s="57" t="s">
        <v>1712</v>
      </c>
      <c r="E246" s="53" t="s">
        <v>8521</v>
      </c>
      <c r="F246" s="57" t="s">
        <v>1713</v>
      </c>
      <c r="G246" s="57" t="s">
        <v>8522</v>
      </c>
      <c r="H246" s="53" t="s">
        <v>1714</v>
      </c>
      <c r="I246" s="53" t="s">
        <v>1715</v>
      </c>
      <c r="J246" s="53" t="s">
        <v>8523</v>
      </c>
      <c r="K246" s="53" t="s">
        <v>1716</v>
      </c>
      <c r="L246" s="54" t="s">
        <v>47</v>
      </c>
      <c r="M246" s="58" t="s">
        <v>1392</v>
      </c>
      <c r="N246" s="58" t="s">
        <v>1717</v>
      </c>
      <c r="O246" s="59"/>
      <c r="P246" s="58"/>
      <c r="Q246" s="59" t="s">
        <v>365</v>
      </c>
      <c r="R246" s="59" t="s">
        <v>8524</v>
      </c>
      <c r="S246" s="60">
        <v>39720</v>
      </c>
      <c r="T246" s="58">
        <v>7405</v>
      </c>
      <c r="U246" s="61"/>
      <c r="V246" s="62"/>
      <c r="W246" s="61"/>
      <c r="X246" s="61"/>
      <c r="Y246" s="61"/>
      <c r="Z246" s="63"/>
      <c r="AA246" s="52"/>
      <c r="AB246" s="52"/>
      <c r="AC246" s="52"/>
      <c r="AD246" s="52"/>
      <c r="AE246" s="52"/>
      <c r="AF246" s="52"/>
    </row>
    <row r="247" spans="1:32" s="34" customFormat="1" ht="44.25" hidden="1" customHeight="1" x14ac:dyDescent="0.2">
      <c r="A247" s="56" t="s">
        <v>7090</v>
      </c>
      <c r="B247" s="53">
        <v>715814005</v>
      </c>
      <c r="C247" s="53" t="s">
        <v>1349</v>
      </c>
      <c r="D247" s="57" t="s">
        <v>1718</v>
      </c>
      <c r="E247" s="53" t="s">
        <v>1719</v>
      </c>
      <c r="F247" s="57" t="s">
        <v>1720</v>
      </c>
      <c r="G247" s="57" t="s">
        <v>1721</v>
      </c>
      <c r="H247" s="53" t="s">
        <v>618</v>
      </c>
      <c r="I247" s="53" t="s">
        <v>1722</v>
      </c>
      <c r="J247" s="53" t="s">
        <v>1723</v>
      </c>
      <c r="K247" s="53" t="s">
        <v>1725</v>
      </c>
      <c r="L247" s="54" t="s">
        <v>47</v>
      </c>
      <c r="M247" s="58" t="s">
        <v>620</v>
      </c>
      <c r="N247" s="58" t="s">
        <v>1726</v>
      </c>
      <c r="O247" s="59" t="s">
        <v>1724</v>
      </c>
      <c r="P247" s="58"/>
      <c r="Q247" s="59">
        <v>93401</v>
      </c>
      <c r="R247" s="59" t="s">
        <v>1727</v>
      </c>
      <c r="S247" s="60">
        <v>37970</v>
      </c>
      <c r="T247" s="58">
        <v>6885</v>
      </c>
      <c r="U247" s="61"/>
      <c r="V247" s="62"/>
      <c r="W247" s="61"/>
      <c r="X247" s="61"/>
      <c r="Y247" s="61"/>
      <c r="Z247" s="63"/>
      <c r="AA247" s="52"/>
      <c r="AB247" s="52"/>
      <c r="AC247" s="52"/>
      <c r="AD247" s="52"/>
      <c r="AE247" s="52"/>
      <c r="AF247" s="52"/>
    </row>
    <row r="248" spans="1:32" s="34" customFormat="1" ht="44.25" hidden="1" customHeight="1" x14ac:dyDescent="0.2">
      <c r="A248" s="56" t="s">
        <v>7091</v>
      </c>
      <c r="B248" s="53" t="s">
        <v>8285</v>
      </c>
      <c r="C248" s="53" t="s">
        <v>1361</v>
      </c>
      <c r="D248" s="57" t="s">
        <v>1728</v>
      </c>
      <c r="E248" s="53" t="s">
        <v>8525</v>
      </c>
      <c r="F248" s="57" t="s">
        <v>1729</v>
      </c>
      <c r="G248" s="57" t="s">
        <v>8526</v>
      </c>
      <c r="H248" s="53" t="s">
        <v>1354</v>
      </c>
      <c r="I248" s="53" t="s">
        <v>6369</v>
      </c>
      <c r="J248" s="53" t="s">
        <v>6370</v>
      </c>
      <c r="K248" s="53" t="s">
        <v>6371</v>
      </c>
      <c r="L248" s="54" t="s">
        <v>535</v>
      </c>
      <c r="M248" s="58" t="s">
        <v>184</v>
      </c>
      <c r="N248" s="58" t="s">
        <v>6372</v>
      </c>
      <c r="O248" s="59" t="s">
        <v>1730</v>
      </c>
      <c r="P248" s="58"/>
      <c r="Q248" s="59" t="s">
        <v>1373</v>
      </c>
      <c r="R248" s="59" t="s">
        <v>8527</v>
      </c>
      <c r="S248" s="60">
        <v>42902</v>
      </c>
      <c r="T248" s="58">
        <v>7632</v>
      </c>
      <c r="U248" s="61"/>
      <c r="V248" s="62"/>
      <c r="W248" s="61"/>
      <c r="X248" s="61"/>
      <c r="Y248" s="61"/>
      <c r="Z248" s="63"/>
      <c r="AA248" s="52"/>
      <c r="AB248" s="52"/>
      <c r="AC248" s="52"/>
      <c r="AD248" s="52"/>
      <c r="AE248" s="52"/>
      <c r="AF248" s="52"/>
    </row>
    <row r="249" spans="1:32" s="34" customFormat="1" ht="44.25" hidden="1" customHeight="1" x14ac:dyDescent="0.2">
      <c r="A249" s="56" t="s">
        <v>7092</v>
      </c>
      <c r="B249" s="53">
        <v>651705223</v>
      </c>
      <c r="C249" s="53"/>
      <c r="D249" s="57" t="s">
        <v>6489</v>
      </c>
      <c r="E249" s="53" t="s">
        <v>5940</v>
      </c>
      <c r="F249" s="57" t="s">
        <v>5319</v>
      </c>
      <c r="G249" s="57" t="s">
        <v>5328</v>
      </c>
      <c r="H249" s="53" t="s">
        <v>5320</v>
      </c>
      <c r="I249" s="53" t="s">
        <v>5321</v>
      </c>
      <c r="J249" s="53" t="s">
        <v>5322</v>
      </c>
      <c r="K249" s="53" t="s">
        <v>5941</v>
      </c>
      <c r="L249" s="54" t="s">
        <v>5272</v>
      </c>
      <c r="M249" s="58" t="s">
        <v>869</v>
      </c>
      <c r="N249" s="58" t="s">
        <v>5323</v>
      </c>
      <c r="O249" s="59" t="s">
        <v>5324</v>
      </c>
      <c r="P249" s="58"/>
      <c r="Q249" s="59" t="s">
        <v>45</v>
      </c>
      <c r="R249" s="59" t="s">
        <v>6058</v>
      </c>
      <c r="S249" s="60">
        <v>43595</v>
      </c>
      <c r="T249" s="58">
        <v>7676</v>
      </c>
      <c r="U249" s="61"/>
      <c r="V249" s="62"/>
      <c r="W249" s="61"/>
      <c r="X249" s="61"/>
      <c r="Y249" s="61"/>
      <c r="Z249" s="63"/>
      <c r="AA249" s="52"/>
      <c r="AB249" s="52"/>
      <c r="AC249" s="52"/>
      <c r="AD249" s="52"/>
      <c r="AE249" s="52"/>
      <c r="AF249" s="52"/>
    </row>
    <row r="250" spans="1:32" s="34" customFormat="1" ht="44.25" hidden="1" customHeight="1" x14ac:dyDescent="0.2">
      <c r="A250" s="56" t="s">
        <v>7093</v>
      </c>
      <c r="B250" s="53">
        <v>655044205</v>
      </c>
      <c r="C250" s="53" t="s">
        <v>1361</v>
      </c>
      <c r="D250" s="57" t="s">
        <v>1731</v>
      </c>
      <c r="E250" s="53" t="s">
        <v>1732</v>
      </c>
      <c r="F250" s="57" t="s">
        <v>1733</v>
      </c>
      <c r="G250" s="57" t="s">
        <v>1734</v>
      </c>
      <c r="H250" s="53" t="s">
        <v>1735</v>
      </c>
      <c r="I250" s="53" t="s">
        <v>1736</v>
      </c>
      <c r="J250" s="53" t="s">
        <v>1737</v>
      </c>
      <c r="K250" s="53" t="s">
        <v>1739</v>
      </c>
      <c r="L250" s="54" t="s">
        <v>47</v>
      </c>
      <c r="M250" s="58" t="s">
        <v>1741</v>
      </c>
      <c r="N250" s="58" t="s">
        <v>1740</v>
      </c>
      <c r="O250" s="59" t="s">
        <v>1738</v>
      </c>
      <c r="P250" s="58"/>
      <c r="Q250" s="59" t="s">
        <v>45</v>
      </c>
      <c r="R250" s="59" t="s">
        <v>1742</v>
      </c>
      <c r="S250" s="60">
        <v>38898</v>
      </c>
      <c r="T250" s="58">
        <v>7323</v>
      </c>
      <c r="U250" s="61"/>
      <c r="V250" s="62"/>
      <c r="W250" s="61"/>
      <c r="X250" s="61"/>
      <c r="Y250" s="61"/>
      <c r="Z250" s="63"/>
      <c r="AA250" s="52"/>
      <c r="AB250" s="52"/>
      <c r="AC250" s="52"/>
      <c r="AD250" s="52"/>
      <c r="AE250" s="52"/>
      <c r="AF250" s="52"/>
    </row>
    <row r="251" spans="1:32" s="34" customFormat="1" ht="44.25" hidden="1" customHeight="1" x14ac:dyDescent="0.2">
      <c r="A251" s="56" t="s">
        <v>7094</v>
      </c>
      <c r="B251" s="53">
        <v>721476006</v>
      </c>
      <c r="C251" s="53" t="s">
        <v>1425</v>
      </c>
      <c r="D251" s="57" t="s">
        <v>1743</v>
      </c>
      <c r="E251" s="53" t="s">
        <v>7095</v>
      </c>
      <c r="F251" s="57" t="s">
        <v>1744</v>
      </c>
      <c r="G251" s="57" t="s">
        <v>1745</v>
      </c>
      <c r="H251" s="53" t="s">
        <v>955</v>
      </c>
      <c r="I251" s="53" t="s">
        <v>7096</v>
      </c>
      <c r="J251" s="53" t="s">
        <v>1746</v>
      </c>
      <c r="K251" s="53" t="s">
        <v>1748</v>
      </c>
      <c r="L251" s="54" t="s">
        <v>5307</v>
      </c>
      <c r="M251" s="58" t="s">
        <v>755</v>
      </c>
      <c r="N251" s="58" t="s">
        <v>1749</v>
      </c>
      <c r="O251" s="59" t="s">
        <v>1747</v>
      </c>
      <c r="P251" s="58"/>
      <c r="Q251" s="59">
        <v>93910</v>
      </c>
      <c r="R251" s="59" t="s">
        <v>7097</v>
      </c>
      <c r="S251" s="60">
        <v>37970</v>
      </c>
      <c r="T251" s="58">
        <v>6864</v>
      </c>
      <c r="U251" s="61"/>
      <c r="V251" s="62"/>
      <c r="W251" s="61"/>
      <c r="X251" s="61"/>
      <c r="Y251" s="61"/>
      <c r="Z251" s="63"/>
      <c r="AA251" s="52"/>
      <c r="AB251" s="52"/>
      <c r="AC251" s="52"/>
      <c r="AD251" s="52"/>
      <c r="AE251" s="52"/>
      <c r="AF251" s="52"/>
    </row>
    <row r="252" spans="1:32" s="34" customFormat="1" ht="44.25" hidden="1" customHeight="1" x14ac:dyDescent="0.2">
      <c r="A252" s="56" t="s">
        <v>7098</v>
      </c>
      <c r="B252" s="53">
        <v>740165003</v>
      </c>
      <c r="C252" s="53" t="s">
        <v>1349</v>
      </c>
      <c r="D252" s="57" t="s">
        <v>1750</v>
      </c>
      <c r="E252" s="53" t="s">
        <v>1751</v>
      </c>
      <c r="F252" s="57" t="s">
        <v>1752</v>
      </c>
      <c r="G252" s="57" t="s">
        <v>1753</v>
      </c>
      <c r="H252" s="53" t="s">
        <v>1754</v>
      </c>
      <c r="I252" s="53" t="s">
        <v>1755</v>
      </c>
      <c r="J252" s="53" t="s">
        <v>1756</v>
      </c>
      <c r="K252" s="53" t="s">
        <v>1757</v>
      </c>
      <c r="L252" s="54" t="s">
        <v>47</v>
      </c>
      <c r="M252" s="58" t="s">
        <v>943</v>
      </c>
      <c r="N252" s="58"/>
      <c r="O252" s="59" t="s">
        <v>1758</v>
      </c>
      <c r="P252" s="58"/>
      <c r="Q252" s="59" t="s">
        <v>83</v>
      </c>
      <c r="R252" s="59" t="s">
        <v>1759</v>
      </c>
      <c r="S252" s="60">
        <v>39332</v>
      </c>
      <c r="T252" s="58">
        <v>7373</v>
      </c>
      <c r="U252" s="61"/>
      <c r="V252" s="62"/>
      <c r="W252" s="61"/>
      <c r="X252" s="61"/>
      <c r="Y252" s="61"/>
      <c r="Z252" s="63"/>
      <c r="AA252" s="52"/>
      <c r="AB252" s="52"/>
      <c r="AC252" s="52"/>
      <c r="AD252" s="52"/>
      <c r="AE252" s="52"/>
      <c r="AF252" s="52"/>
    </row>
    <row r="253" spans="1:32" s="34" customFormat="1" ht="44.25" hidden="1" customHeight="1" x14ac:dyDescent="0.2">
      <c r="A253" s="56" t="s">
        <v>7099</v>
      </c>
      <c r="B253" s="53">
        <v>722884000</v>
      </c>
      <c r="C253" s="53" t="s">
        <v>1349</v>
      </c>
      <c r="D253" s="57" t="s">
        <v>1760</v>
      </c>
      <c r="E253" s="53" t="s">
        <v>5958</v>
      </c>
      <c r="F253" s="57" t="s">
        <v>1761</v>
      </c>
      <c r="G253" s="57" t="s">
        <v>5962</v>
      </c>
      <c r="H253" s="53" t="s">
        <v>1762</v>
      </c>
      <c r="I253" s="53" t="s">
        <v>5963</v>
      </c>
      <c r="J253" s="53" t="s">
        <v>5964</v>
      </c>
      <c r="K253" s="53" t="s">
        <v>5959</v>
      </c>
      <c r="L253" s="54" t="s">
        <v>5272</v>
      </c>
      <c r="M253" s="58" t="s">
        <v>1137</v>
      </c>
      <c r="N253" s="58" t="s">
        <v>5960</v>
      </c>
      <c r="O253" s="59" t="s">
        <v>5961</v>
      </c>
      <c r="P253" s="58"/>
      <c r="Q253" s="59" t="s">
        <v>1091</v>
      </c>
      <c r="R253" s="59" t="s">
        <v>6060</v>
      </c>
      <c r="S253" s="60">
        <v>37970</v>
      </c>
      <c r="T253" s="58">
        <v>6914</v>
      </c>
      <c r="U253" s="61"/>
      <c r="V253" s="62"/>
      <c r="W253" s="61"/>
      <c r="X253" s="61"/>
      <c r="Y253" s="61"/>
      <c r="Z253" s="63"/>
      <c r="AA253" s="52"/>
      <c r="AB253" s="52"/>
      <c r="AC253" s="52"/>
      <c r="AD253" s="52"/>
      <c r="AE253" s="52"/>
      <c r="AF253" s="52"/>
    </row>
    <row r="254" spans="1:32" s="34" customFormat="1" ht="44.25" hidden="1" customHeight="1" x14ac:dyDescent="0.2">
      <c r="A254" s="56" t="s">
        <v>7100</v>
      </c>
      <c r="B254" s="53">
        <v>722517008</v>
      </c>
      <c r="C254" s="53" t="s">
        <v>1349</v>
      </c>
      <c r="D254" s="57" t="s">
        <v>1763</v>
      </c>
      <c r="E254" s="53" t="s">
        <v>1764</v>
      </c>
      <c r="F254" s="57" t="s">
        <v>1765</v>
      </c>
      <c r="G254" s="57" t="s">
        <v>1766</v>
      </c>
      <c r="H254" s="53" t="s">
        <v>1767</v>
      </c>
      <c r="I254" s="53" t="s">
        <v>1768</v>
      </c>
      <c r="J254" s="53" t="s">
        <v>1769</v>
      </c>
      <c r="K254" s="53" t="s">
        <v>1771</v>
      </c>
      <c r="L254" s="54" t="s">
        <v>47</v>
      </c>
      <c r="M254" s="58" t="s">
        <v>1279</v>
      </c>
      <c r="N254" s="58" t="s">
        <v>1772</v>
      </c>
      <c r="O254" s="59" t="s">
        <v>1770</v>
      </c>
      <c r="P254" s="58"/>
      <c r="Q254" s="59" t="s">
        <v>83</v>
      </c>
      <c r="R254" s="59" t="s">
        <v>1773</v>
      </c>
      <c r="S254" s="60">
        <v>39349</v>
      </c>
      <c r="T254" s="58">
        <v>7374</v>
      </c>
      <c r="U254" s="61"/>
      <c r="V254" s="62"/>
      <c r="W254" s="61"/>
      <c r="X254" s="61"/>
      <c r="Y254" s="61"/>
      <c r="Z254" s="63"/>
      <c r="AA254" s="52"/>
      <c r="AB254" s="52"/>
      <c r="AC254" s="52"/>
      <c r="AD254" s="52"/>
      <c r="AE254" s="52"/>
      <c r="AF254" s="52"/>
    </row>
    <row r="255" spans="1:32" s="34" customFormat="1" ht="44.25" hidden="1" customHeight="1" x14ac:dyDescent="0.2">
      <c r="A255" s="56" t="s">
        <v>7101</v>
      </c>
      <c r="B255" s="53">
        <v>651515092</v>
      </c>
      <c r="C255" s="53" t="s">
        <v>1349</v>
      </c>
      <c r="D255" s="57" t="s">
        <v>1774</v>
      </c>
      <c r="E255" s="53" t="s">
        <v>6042</v>
      </c>
      <c r="F255" s="57" t="s">
        <v>1775</v>
      </c>
      <c r="G255" s="57" t="s">
        <v>1776</v>
      </c>
      <c r="H255" s="53" t="s">
        <v>1777</v>
      </c>
      <c r="I255" s="53" t="s">
        <v>6085</v>
      </c>
      <c r="J255" s="53" t="s">
        <v>1778</v>
      </c>
      <c r="K255" s="53" t="s">
        <v>5972</v>
      </c>
      <c r="L255" s="54" t="s">
        <v>535</v>
      </c>
      <c r="M255" s="58" t="s">
        <v>1779</v>
      </c>
      <c r="N255" s="58" t="s">
        <v>5973</v>
      </c>
      <c r="O255" s="59" t="s">
        <v>5974</v>
      </c>
      <c r="P255" s="58"/>
      <c r="Q255" s="59" t="s">
        <v>597</v>
      </c>
      <c r="R255" s="59" t="s">
        <v>6043</v>
      </c>
      <c r="S255" s="60">
        <v>43482</v>
      </c>
      <c r="T255" s="58">
        <v>7668</v>
      </c>
      <c r="U255" s="61"/>
      <c r="V255" s="62"/>
      <c r="W255" s="61"/>
      <c r="X255" s="61"/>
      <c r="Y255" s="61"/>
      <c r="Z255" s="63"/>
      <c r="AA255" s="52"/>
      <c r="AB255" s="52"/>
      <c r="AC255" s="52"/>
      <c r="AD255" s="52"/>
      <c r="AE255" s="52"/>
      <c r="AF255" s="52"/>
    </row>
    <row r="256" spans="1:32" s="34" customFormat="1" ht="44.25" hidden="1" customHeight="1" x14ac:dyDescent="0.2">
      <c r="A256" s="56" t="s">
        <v>7102</v>
      </c>
      <c r="B256" s="53">
        <v>740097008</v>
      </c>
      <c r="C256" s="53" t="s">
        <v>1361</v>
      </c>
      <c r="D256" s="57" t="s">
        <v>1780</v>
      </c>
      <c r="E256" s="53" t="s">
        <v>1781</v>
      </c>
      <c r="F256" s="57" t="s">
        <v>1782</v>
      </c>
      <c r="G256" s="57" t="s">
        <v>1783</v>
      </c>
      <c r="H256" s="53" t="s">
        <v>1784</v>
      </c>
      <c r="I256" s="53" t="s">
        <v>1785</v>
      </c>
      <c r="J256" s="53" t="s">
        <v>1786</v>
      </c>
      <c r="K256" s="53" t="s">
        <v>1788</v>
      </c>
      <c r="L256" s="54" t="s">
        <v>47</v>
      </c>
      <c r="M256" s="58" t="s">
        <v>620</v>
      </c>
      <c r="N256" s="58"/>
      <c r="O256" s="59" t="s">
        <v>1787</v>
      </c>
      <c r="P256" s="58"/>
      <c r="Q256" s="59" t="s">
        <v>365</v>
      </c>
      <c r="R256" s="59" t="s">
        <v>1789</v>
      </c>
      <c r="S256" s="60">
        <v>40366</v>
      </c>
      <c r="T256" s="58">
        <v>7429</v>
      </c>
      <c r="U256" s="61"/>
      <c r="V256" s="62"/>
      <c r="W256" s="61"/>
      <c r="X256" s="61"/>
      <c r="Y256" s="61"/>
      <c r="Z256" s="63"/>
      <c r="AA256" s="52"/>
      <c r="AB256" s="52"/>
      <c r="AC256" s="52"/>
      <c r="AD256" s="52"/>
      <c r="AE256" s="52"/>
      <c r="AF256" s="52"/>
    </row>
    <row r="257" spans="1:32" s="34" customFormat="1" ht="44.25" hidden="1" customHeight="1" x14ac:dyDescent="0.2">
      <c r="A257" s="56" t="s">
        <v>7103</v>
      </c>
      <c r="B257" s="53">
        <v>656852305</v>
      </c>
      <c r="C257" s="53" t="s">
        <v>1349</v>
      </c>
      <c r="D257" s="57" t="s">
        <v>1790</v>
      </c>
      <c r="E257" s="53" t="s">
        <v>1791</v>
      </c>
      <c r="F257" s="57" t="s">
        <v>1792</v>
      </c>
      <c r="G257" s="57" t="s">
        <v>1793</v>
      </c>
      <c r="H257" s="53" t="s">
        <v>1794</v>
      </c>
      <c r="I257" s="53" t="s">
        <v>1795</v>
      </c>
      <c r="J257" s="53" t="s">
        <v>1796</v>
      </c>
      <c r="K257" s="53" t="s">
        <v>1797</v>
      </c>
      <c r="L257" s="54" t="s">
        <v>47</v>
      </c>
      <c r="M257" s="58" t="s">
        <v>1798</v>
      </c>
      <c r="N257" s="58"/>
      <c r="O257" s="59"/>
      <c r="P257" s="58"/>
      <c r="Q257" s="59" t="s">
        <v>1091</v>
      </c>
      <c r="R257" s="59" t="s">
        <v>1799</v>
      </c>
      <c r="S257" s="60">
        <v>39128</v>
      </c>
      <c r="T257" s="58">
        <v>7346</v>
      </c>
      <c r="U257" s="61"/>
      <c r="V257" s="62"/>
      <c r="W257" s="61"/>
      <c r="X257" s="61"/>
      <c r="Y257" s="61"/>
      <c r="Z257" s="63"/>
      <c r="AA257" s="52"/>
      <c r="AB257" s="52"/>
      <c r="AC257" s="52"/>
      <c r="AD257" s="52"/>
      <c r="AE257" s="52"/>
      <c r="AF257" s="52"/>
    </row>
    <row r="258" spans="1:32" s="34" customFormat="1" ht="44.25" hidden="1" customHeight="1" x14ac:dyDescent="0.2">
      <c r="A258" s="56" t="s">
        <v>7104</v>
      </c>
      <c r="B258" s="53">
        <v>650359615</v>
      </c>
      <c r="C258" s="53" t="s">
        <v>1349</v>
      </c>
      <c r="D258" s="57" t="s">
        <v>1800</v>
      </c>
      <c r="E258" s="53" t="s">
        <v>1801</v>
      </c>
      <c r="F258" s="57" t="s">
        <v>1802</v>
      </c>
      <c r="G258" s="57" t="s">
        <v>1803</v>
      </c>
      <c r="H258" s="53" t="s">
        <v>1804</v>
      </c>
      <c r="I258" s="53" t="s">
        <v>1805</v>
      </c>
      <c r="J258" s="53" t="s">
        <v>1806</v>
      </c>
      <c r="K258" s="53" t="s">
        <v>1807</v>
      </c>
      <c r="L258" s="54" t="s">
        <v>47</v>
      </c>
      <c r="M258" s="58" t="s">
        <v>729</v>
      </c>
      <c r="N258" s="58"/>
      <c r="O258" s="59"/>
      <c r="P258" s="58"/>
      <c r="Q258" s="59">
        <v>93401</v>
      </c>
      <c r="R258" s="59" t="s">
        <v>1808</v>
      </c>
      <c r="S258" s="60">
        <v>40753</v>
      </c>
      <c r="T258" s="58">
        <v>7447</v>
      </c>
      <c r="U258" s="61"/>
      <c r="V258" s="62"/>
      <c r="W258" s="61"/>
      <c r="X258" s="61"/>
      <c r="Y258" s="61"/>
      <c r="Z258" s="63"/>
      <c r="AA258" s="52"/>
      <c r="AB258" s="52"/>
      <c r="AC258" s="52"/>
      <c r="AD258" s="52"/>
      <c r="AE258" s="52"/>
      <c r="AF258" s="52"/>
    </row>
    <row r="259" spans="1:32" s="34" customFormat="1" ht="44.25" hidden="1" customHeight="1" x14ac:dyDescent="0.2">
      <c r="A259" s="56" t="s">
        <v>7105</v>
      </c>
      <c r="B259" s="53">
        <v>651747023</v>
      </c>
      <c r="C259" s="53" t="s">
        <v>72</v>
      </c>
      <c r="D259" s="57" t="s">
        <v>5722</v>
      </c>
      <c r="E259" s="53" t="s">
        <v>7106</v>
      </c>
      <c r="F259" s="57" t="s">
        <v>1809</v>
      </c>
      <c r="G259" s="57" t="s">
        <v>7107</v>
      </c>
      <c r="H259" s="53" t="s">
        <v>1777</v>
      </c>
      <c r="I259" s="53" t="s">
        <v>1810</v>
      </c>
      <c r="J259" s="53" t="s">
        <v>1811</v>
      </c>
      <c r="K259" s="53" t="s">
        <v>6065</v>
      </c>
      <c r="L259" s="54" t="s">
        <v>47</v>
      </c>
      <c r="M259" s="58" t="s">
        <v>1279</v>
      </c>
      <c r="N259" s="58">
        <v>226698697</v>
      </c>
      <c r="O259" s="59" t="s">
        <v>1812</v>
      </c>
      <c r="P259" s="58"/>
      <c r="Q259" s="59" t="s">
        <v>597</v>
      </c>
      <c r="R259" s="59" t="s">
        <v>7108</v>
      </c>
      <c r="S259" s="60">
        <v>43503</v>
      </c>
      <c r="T259" s="58">
        <v>7670</v>
      </c>
      <c r="U259" s="61"/>
      <c r="V259" s="62"/>
      <c r="W259" s="61"/>
      <c r="X259" s="61"/>
      <c r="Y259" s="61"/>
      <c r="Z259" s="63"/>
      <c r="AA259" s="52"/>
      <c r="AB259" s="52"/>
      <c r="AC259" s="52"/>
      <c r="AD259" s="52"/>
      <c r="AE259" s="52"/>
      <c r="AF259" s="52"/>
    </row>
    <row r="260" spans="1:32" s="34" customFormat="1" ht="44.25" hidden="1" customHeight="1" x14ac:dyDescent="0.2">
      <c r="A260" s="56" t="s">
        <v>7109</v>
      </c>
      <c r="B260" s="53" t="s">
        <v>8286</v>
      </c>
      <c r="C260" s="53"/>
      <c r="D260" s="57" t="s">
        <v>6490</v>
      </c>
      <c r="E260" s="53" t="s">
        <v>6373</v>
      </c>
      <c r="F260" s="57" t="s">
        <v>5473</v>
      </c>
      <c r="G260" s="57" t="s">
        <v>5474</v>
      </c>
      <c r="H260" s="53" t="s">
        <v>1273</v>
      </c>
      <c r="I260" s="53" t="s">
        <v>6374</v>
      </c>
      <c r="J260" s="53" t="s">
        <v>5475</v>
      </c>
      <c r="K260" s="53" t="s">
        <v>5476</v>
      </c>
      <c r="L260" s="54" t="s">
        <v>47</v>
      </c>
      <c r="M260" s="58" t="s">
        <v>5477</v>
      </c>
      <c r="N260" s="58">
        <v>56226261423</v>
      </c>
      <c r="O260" s="59" t="s">
        <v>5478</v>
      </c>
      <c r="P260" s="58"/>
      <c r="Q260" s="59">
        <v>93401</v>
      </c>
      <c r="R260" s="59" t="s">
        <v>6375</v>
      </c>
      <c r="S260" s="60">
        <v>43635</v>
      </c>
      <c r="T260" s="58">
        <v>7679</v>
      </c>
      <c r="U260" s="61"/>
      <c r="V260" s="62"/>
      <c r="W260" s="61"/>
      <c r="X260" s="61"/>
      <c r="Y260" s="61"/>
      <c r="Z260" s="63"/>
      <c r="AA260" s="52"/>
      <c r="AB260" s="52"/>
      <c r="AC260" s="52"/>
      <c r="AD260" s="52"/>
      <c r="AE260" s="52"/>
      <c r="AF260" s="52"/>
    </row>
    <row r="261" spans="1:32" s="34" customFormat="1" ht="44.25" hidden="1" customHeight="1" x14ac:dyDescent="0.2">
      <c r="A261" s="56" t="s">
        <v>7110</v>
      </c>
      <c r="B261" s="53">
        <v>718429005</v>
      </c>
      <c r="C261" s="53" t="s">
        <v>1349</v>
      </c>
      <c r="D261" s="57" t="s">
        <v>1813</v>
      </c>
      <c r="E261" s="53" t="s">
        <v>1814</v>
      </c>
      <c r="F261" s="57" t="s">
        <v>1815</v>
      </c>
      <c r="G261" s="57" t="s">
        <v>1816</v>
      </c>
      <c r="H261" s="53" t="s">
        <v>26</v>
      </c>
      <c r="I261" s="53" t="s">
        <v>1817</v>
      </c>
      <c r="J261" s="53" t="s">
        <v>1818</v>
      </c>
      <c r="K261" s="53" t="s">
        <v>1819</v>
      </c>
      <c r="L261" s="54" t="s">
        <v>47</v>
      </c>
      <c r="M261" s="58" t="s">
        <v>1821</v>
      </c>
      <c r="N261" s="58"/>
      <c r="O261" s="59" t="s">
        <v>1820</v>
      </c>
      <c r="P261" s="58"/>
      <c r="Q261" s="59">
        <v>93401</v>
      </c>
      <c r="R261" s="59" t="s">
        <v>1822</v>
      </c>
      <c r="S261" s="60">
        <v>37970</v>
      </c>
      <c r="T261" s="58">
        <v>6850</v>
      </c>
      <c r="U261" s="61"/>
      <c r="V261" s="62"/>
      <c r="W261" s="61"/>
      <c r="X261" s="61"/>
      <c r="Y261" s="61"/>
      <c r="Z261" s="63"/>
      <c r="AA261" s="52"/>
      <c r="AB261" s="52"/>
      <c r="AC261" s="52"/>
      <c r="AD261" s="52"/>
      <c r="AE261" s="52"/>
      <c r="AF261" s="52"/>
    </row>
    <row r="262" spans="1:32" s="34" customFormat="1" ht="44.25" hidden="1" customHeight="1" x14ac:dyDescent="0.2">
      <c r="A262" s="56" t="s">
        <v>7111</v>
      </c>
      <c r="B262" s="53">
        <v>714364007</v>
      </c>
      <c r="C262" s="53" t="s">
        <v>1349</v>
      </c>
      <c r="D262" s="57" t="s">
        <v>1823</v>
      </c>
      <c r="E262" s="53" t="s">
        <v>1824</v>
      </c>
      <c r="F262" s="57" t="s">
        <v>1825</v>
      </c>
      <c r="G262" s="57" t="s">
        <v>1826</v>
      </c>
      <c r="H262" s="53" t="s">
        <v>1827</v>
      </c>
      <c r="I262" s="53" t="s">
        <v>1828</v>
      </c>
      <c r="J262" s="53" t="s">
        <v>1829</v>
      </c>
      <c r="K262" s="53" t="s">
        <v>1832</v>
      </c>
      <c r="L262" s="54" t="s">
        <v>47</v>
      </c>
      <c r="M262" s="58" t="s">
        <v>1833</v>
      </c>
      <c r="N262" s="58" t="s">
        <v>1831</v>
      </c>
      <c r="O262" s="59" t="s">
        <v>1830</v>
      </c>
      <c r="P262" s="58"/>
      <c r="Q262" s="59">
        <v>93401</v>
      </c>
      <c r="R262" s="59" t="s">
        <v>1834</v>
      </c>
      <c r="S262" s="60">
        <v>39030</v>
      </c>
      <c r="T262" s="58">
        <v>7339</v>
      </c>
      <c r="U262" s="61"/>
      <c r="V262" s="62"/>
      <c r="W262" s="61"/>
      <c r="X262" s="61"/>
      <c r="Y262" s="61"/>
      <c r="Z262" s="63"/>
      <c r="AA262" s="52"/>
      <c r="AB262" s="52"/>
      <c r="AC262" s="52"/>
      <c r="AD262" s="52"/>
      <c r="AE262" s="52"/>
      <c r="AF262" s="52"/>
    </row>
    <row r="263" spans="1:32" s="34" customFormat="1" ht="44.25" hidden="1" customHeight="1" x14ac:dyDescent="0.2">
      <c r="A263" s="56" t="s">
        <v>7112</v>
      </c>
      <c r="B263" s="53" t="s">
        <v>8287</v>
      </c>
      <c r="C263" s="53" t="s">
        <v>1361</v>
      </c>
      <c r="D263" s="57" t="s">
        <v>1835</v>
      </c>
      <c r="E263" s="53" t="s">
        <v>1836</v>
      </c>
      <c r="F263" s="57" t="s">
        <v>1837</v>
      </c>
      <c r="G263" s="57" t="s">
        <v>1838</v>
      </c>
      <c r="H263" s="53" t="s">
        <v>1462</v>
      </c>
      <c r="I263" s="53" t="s">
        <v>1839</v>
      </c>
      <c r="J263" s="53" t="s">
        <v>1840</v>
      </c>
      <c r="K263" s="53" t="s">
        <v>1841</v>
      </c>
      <c r="L263" s="54" t="s">
        <v>5273</v>
      </c>
      <c r="M263" s="58" t="s">
        <v>956</v>
      </c>
      <c r="N263" s="58" t="s">
        <v>1842</v>
      </c>
      <c r="O263" s="59"/>
      <c r="P263" s="58"/>
      <c r="Q263" s="59" t="s">
        <v>45</v>
      </c>
      <c r="R263" s="59" t="s">
        <v>1843</v>
      </c>
      <c r="S263" s="60">
        <v>40674</v>
      </c>
      <c r="T263" s="58">
        <v>7441</v>
      </c>
      <c r="U263" s="61"/>
      <c r="V263" s="62"/>
      <c r="W263" s="61"/>
      <c r="X263" s="61"/>
      <c r="Y263" s="61"/>
      <c r="Z263" s="63"/>
      <c r="AA263" s="52"/>
      <c r="AB263" s="52"/>
      <c r="AC263" s="52"/>
      <c r="AD263" s="52"/>
      <c r="AE263" s="52"/>
      <c r="AF263" s="52"/>
    </row>
    <row r="264" spans="1:32" s="34" customFormat="1" ht="44.25" hidden="1" customHeight="1" x14ac:dyDescent="0.2">
      <c r="A264" s="56" t="s">
        <v>7113</v>
      </c>
      <c r="B264" s="53">
        <v>700217507</v>
      </c>
      <c r="C264" s="53" t="s">
        <v>1844</v>
      </c>
      <c r="D264" s="57" t="s">
        <v>1845</v>
      </c>
      <c r="E264" s="53" t="s">
        <v>6087</v>
      </c>
      <c r="F264" s="57" t="s">
        <v>1846</v>
      </c>
      <c r="G264" s="57" t="s">
        <v>6088</v>
      </c>
      <c r="H264" s="53" t="s">
        <v>1847</v>
      </c>
      <c r="I264" s="53" t="s">
        <v>6089</v>
      </c>
      <c r="J264" s="53" t="s">
        <v>6090</v>
      </c>
      <c r="K264" s="53" t="s">
        <v>6091</v>
      </c>
      <c r="L264" s="54" t="s">
        <v>47</v>
      </c>
      <c r="M264" s="58" t="s">
        <v>1848</v>
      </c>
      <c r="N264" s="58" t="s">
        <v>6092</v>
      </c>
      <c r="O264" s="59" t="s">
        <v>5676</v>
      </c>
      <c r="P264" s="58"/>
      <c r="Q264" s="59" t="s">
        <v>83</v>
      </c>
      <c r="R264" s="59" t="s">
        <v>6118</v>
      </c>
      <c r="S264" s="60">
        <v>38618</v>
      </c>
      <c r="T264" s="58">
        <v>7193</v>
      </c>
      <c r="U264" s="61"/>
      <c r="V264" s="62"/>
      <c r="W264" s="61"/>
      <c r="X264" s="61"/>
      <c r="Y264" s="61"/>
      <c r="Z264" s="63"/>
      <c r="AA264" s="52"/>
      <c r="AB264" s="52"/>
      <c r="AC264" s="52"/>
      <c r="AD264" s="52"/>
      <c r="AE264" s="52"/>
      <c r="AF264" s="52"/>
    </row>
    <row r="265" spans="1:32" s="34" customFormat="1" ht="44.25" hidden="1" customHeight="1" x14ac:dyDescent="0.2">
      <c r="A265" s="56" t="s">
        <v>7114</v>
      </c>
      <c r="B265" s="53">
        <v>821849012</v>
      </c>
      <c r="C265" s="53" t="s">
        <v>1361</v>
      </c>
      <c r="D265" s="57" t="s">
        <v>1849</v>
      </c>
      <c r="E265" s="53" t="s">
        <v>1850</v>
      </c>
      <c r="F265" s="57" t="s">
        <v>1851</v>
      </c>
      <c r="G265" s="57" t="s">
        <v>1852</v>
      </c>
      <c r="H265" s="53" t="s">
        <v>1853</v>
      </c>
      <c r="I265" s="53" t="s">
        <v>1854</v>
      </c>
      <c r="J265" s="53" t="s">
        <v>1855</v>
      </c>
      <c r="K265" s="53" t="s">
        <v>1856</v>
      </c>
      <c r="L265" s="54" t="s">
        <v>535</v>
      </c>
      <c r="M265" s="58" t="s">
        <v>184</v>
      </c>
      <c r="N265" s="58"/>
      <c r="O265" s="59"/>
      <c r="P265" s="58"/>
      <c r="Q265" s="59">
        <v>93401</v>
      </c>
      <c r="R265" s="59" t="s">
        <v>1857</v>
      </c>
      <c r="S265" s="60">
        <v>37970</v>
      </c>
      <c r="T265" s="58">
        <v>4050</v>
      </c>
      <c r="U265" s="61"/>
      <c r="V265" s="62"/>
      <c r="W265" s="61"/>
      <c r="X265" s="61"/>
      <c r="Y265" s="61"/>
      <c r="Z265" s="63"/>
      <c r="AA265" s="52"/>
      <c r="AB265" s="52"/>
      <c r="AC265" s="52"/>
      <c r="AD265" s="52"/>
      <c r="AE265" s="52"/>
      <c r="AF265" s="52"/>
    </row>
    <row r="266" spans="1:32" s="34" customFormat="1" ht="44.25" hidden="1" customHeight="1" x14ac:dyDescent="0.2">
      <c r="A266" s="56" t="s">
        <v>7115</v>
      </c>
      <c r="B266" s="53">
        <v>707182008</v>
      </c>
      <c r="C266" s="53" t="s">
        <v>1361</v>
      </c>
      <c r="D266" s="57" t="s">
        <v>1858</v>
      </c>
      <c r="E266" s="53" t="s">
        <v>1859</v>
      </c>
      <c r="F266" s="57" t="s">
        <v>1860</v>
      </c>
      <c r="G266" s="57" t="s">
        <v>5887</v>
      </c>
      <c r="H266" s="53" t="s">
        <v>1861</v>
      </c>
      <c r="I266" s="53" t="s">
        <v>5888</v>
      </c>
      <c r="J266" s="53" t="s">
        <v>1862</v>
      </c>
      <c r="K266" s="53" t="s">
        <v>1864</v>
      </c>
      <c r="L266" s="54" t="s">
        <v>5272</v>
      </c>
      <c r="M266" s="58" t="s">
        <v>869</v>
      </c>
      <c r="N266" s="58" t="s">
        <v>1865</v>
      </c>
      <c r="O266" s="59" t="s">
        <v>1863</v>
      </c>
      <c r="P266" s="58"/>
      <c r="Q266" s="59">
        <v>91401</v>
      </c>
      <c r="R266" s="59" t="s">
        <v>5889</v>
      </c>
      <c r="S266" s="60">
        <v>37970</v>
      </c>
      <c r="T266" s="58">
        <v>4100</v>
      </c>
      <c r="U266" s="61"/>
      <c r="V266" s="62"/>
      <c r="W266" s="61"/>
      <c r="X266" s="61"/>
      <c r="Y266" s="61"/>
      <c r="Z266" s="63"/>
      <c r="AA266" s="52"/>
      <c r="AB266" s="52"/>
      <c r="AC266" s="52"/>
      <c r="AD266" s="52"/>
      <c r="AE266" s="52"/>
      <c r="AF266" s="52"/>
    </row>
    <row r="267" spans="1:32" s="34" customFormat="1" ht="44.25" hidden="1" customHeight="1" x14ac:dyDescent="0.2">
      <c r="A267" s="56" t="s">
        <v>7116</v>
      </c>
      <c r="B267" s="53" t="s">
        <v>8288</v>
      </c>
      <c r="C267" s="53" t="s">
        <v>1701</v>
      </c>
      <c r="D267" s="57" t="s">
        <v>1866</v>
      </c>
      <c r="E267" s="53" t="s">
        <v>1867</v>
      </c>
      <c r="F267" s="57" t="s">
        <v>1868</v>
      </c>
      <c r="G267" s="57" t="s">
        <v>1869</v>
      </c>
      <c r="H267" s="53" t="s">
        <v>1870</v>
      </c>
      <c r="I267" s="53" t="s">
        <v>1871</v>
      </c>
      <c r="J267" s="53" t="s">
        <v>1872</v>
      </c>
      <c r="K267" s="53" t="s">
        <v>1874</v>
      </c>
      <c r="L267" s="54" t="s">
        <v>5273</v>
      </c>
      <c r="M267" s="58" t="s">
        <v>956</v>
      </c>
      <c r="N267" s="58"/>
      <c r="O267" s="59" t="s">
        <v>1873</v>
      </c>
      <c r="P267" s="58"/>
      <c r="Q267" s="59" t="s">
        <v>365</v>
      </c>
      <c r="R267" s="59" t="s">
        <v>5261</v>
      </c>
      <c r="S267" s="60">
        <v>39371</v>
      </c>
      <c r="T267" s="58">
        <v>7378</v>
      </c>
      <c r="U267" s="61"/>
      <c r="V267" s="62"/>
      <c r="W267" s="61"/>
      <c r="X267" s="61"/>
      <c r="Y267" s="61"/>
      <c r="Z267" s="63"/>
      <c r="AA267" s="52"/>
      <c r="AB267" s="52"/>
      <c r="AC267" s="52"/>
      <c r="AD267" s="52"/>
      <c r="AE267" s="52"/>
      <c r="AF267" s="52"/>
    </row>
    <row r="268" spans="1:32" s="34" customFormat="1" ht="44.25" hidden="1" customHeight="1" x14ac:dyDescent="0.2">
      <c r="A268" s="56" t="s">
        <v>7117</v>
      </c>
      <c r="B268" s="53">
        <v>714792008</v>
      </c>
      <c r="C268" s="53" t="s">
        <v>1349</v>
      </c>
      <c r="D268" s="57" t="s">
        <v>1875</v>
      </c>
      <c r="E268" s="53" t="s">
        <v>7118</v>
      </c>
      <c r="F268" s="57" t="s">
        <v>1876</v>
      </c>
      <c r="G268" s="57" t="s">
        <v>6595</v>
      </c>
      <c r="H268" s="53" t="s">
        <v>1877</v>
      </c>
      <c r="I268" s="53" t="s">
        <v>6596</v>
      </c>
      <c r="J268" s="53" t="s">
        <v>6597</v>
      </c>
      <c r="K268" s="53" t="s">
        <v>5460</v>
      </c>
      <c r="L268" s="54" t="s">
        <v>5267</v>
      </c>
      <c r="M268" s="58" t="s">
        <v>1879</v>
      </c>
      <c r="N268" s="58" t="s">
        <v>1878</v>
      </c>
      <c r="O268" s="59" t="s">
        <v>5377</v>
      </c>
      <c r="P268" s="58" t="s">
        <v>5459</v>
      </c>
      <c r="Q268" s="59" t="s">
        <v>1091</v>
      </c>
      <c r="R268" s="59" t="s">
        <v>7119</v>
      </c>
      <c r="S268" s="60">
        <v>37970</v>
      </c>
      <c r="T268" s="58">
        <v>6740</v>
      </c>
      <c r="U268" s="61"/>
      <c r="V268" s="62"/>
      <c r="W268" s="61"/>
      <c r="X268" s="61"/>
      <c r="Y268" s="61"/>
      <c r="Z268" s="63"/>
      <c r="AA268" s="52"/>
      <c r="AB268" s="52"/>
      <c r="AC268" s="52"/>
      <c r="AD268" s="52"/>
      <c r="AE268" s="52"/>
      <c r="AF268" s="52"/>
    </row>
    <row r="269" spans="1:32" s="34" customFormat="1" ht="44.25" hidden="1" customHeight="1" x14ac:dyDescent="0.2">
      <c r="A269" s="56" t="s">
        <v>7120</v>
      </c>
      <c r="B269" s="53">
        <v>650017552</v>
      </c>
      <c r="C269" s="53" t="s">
        <v>1349</v>
      </c>
      <c r="D269" s="57" t="s">
        <v>1880</v>
      </c>
      <c r="E269" s="53" t="s">
        <v>1881</v>
      </c>
      <c r="F269" s="57" t="s">
        <v>1882</v>
      </c>
      <c r="G269" s="57" t="s">
        <v>1883</v>
      </c>
      <c r="H269" s="53" t="s">
        <v>1884</v>
      </c>
      <c r="I269" s="53" t="s">
        <v>1885</v>
      </c>
      <c r="J269" s="53" t="s">
        <v>1886</v>
      </c>
      <c r="K269" s="53" t="s">
        <v>1887</v>
      </c>
      <c r="L269" s="54" t="s">
        <v>48</v>
      </c>
      <c r="M269" s="58" t="s">
        <v>1888</v>
      </c>
      <c r="N269" s="58"/>
      <c r="O269" s="59"/>
      <c r="P269" s="58"/>
      <c r="Q269" s="59">
        <v>93401</v>
      </c>
      <c r="R269" s="59" t="s">
        <v>1889</v>
      </c>
      <c r="S269" s="60">
        <v>40813</v>
      </c>
      <c r="T269" s="58">
        <v>7454</v>
      </c>
      <c r="U269" s="61"/>
      <c r="V269" s="62"/>
      <c r="W269" s="61"/>
      <c r="X269" s="61"/>
      <c r="Y269" s="61"/>
      <c r="Z269" s="63"/>
      <c r="AA269" s="52"/>
      <c r="AB269" s="52"/>
      <c r="AC269" s="52"/>
      <c r="AD269" s="52"/>
      <c r="AE269" s="52"/>
      <c r="AF269" s="52"/>
    </row>
    <row r="270" spans="1:32" s="34" customFormat="1" ht="44.25" hidden="1" customHeight="1" x14ac:dyDescent="0.2">
      <c r="A270" s="56" t="s">
        <v>7121</v>
      </c>
      <c r="B270" s="53">
        <v>651660149</v>
      </c>
      <c r="C270" s="53"/>
      <c r="D270" s="57" t="s">
        <v>6491</v>
      </c>
      <c r="E270" s="53" t="s">
        <v>5833</v>
      </c>
      <c r="F270" s="57" t="s">
        <v>5834</v>
      </c>
      <c r="G270" s="57" t="s">
        <v>5835</v>
      </c>
      <c r="H270" s="53" t="s">
        <v>5543</v>
      </c>
      <c r="I270" s="53" t="s">
        <v>5836</v>
      </c>
      <c r="J270" s="53" t="s">
        <v>5837</v>
      </c>
      <c r="K270" s="53" t="s">
        <v>5838</v>
      </c>
      <c r="L270" s="54" t="s">
        <v>5270</v>
      </c>
      <c r="M270" s="58" t="s">
        <v>851</v>
      </c>
      <c r="N270" s="58">
        <v>949317655</v>
      </c>
      <c r="O270" s="59" t="s">
        <v>5839</v>
      </c>
      <c r="P270" s="58"/>
      <c r="Q270" s="59">
        <v>93401</v>
      </c>
      <c r="R270" s="59" t="s">
        <v>5804</v>
      </c>
      <c r="S270" s="60">
        <v>43917</v>
      </c>
      <c r="T270" s="58">
        <v>7702</v>
      </c>
      <c r="U270" s="61"/>
      <c r="V270" s="62"/>
      <c r="W270" s="61"/>
      <c r="X270" s="61"/>
      <c r="Y270" s="61"/>
      <c r="Z270" s="63"/>
      <c r="AA270" s="52"/>
      <c r="AB270" s="52"/>
      <c r="AC270" s="52"/>
      <c r="AD270" s="52"/>
      <c r="AE270" s="52"/>
      <c r="AF270" s="52"/>
    </row>
    <row r="271" spans="1:32" s="34" customFormat="1" ht="44.25" hidden="1" customHeight="1" x14ac:dyDescent="0.2">
      <c r="A271" s="56" t="s">
        <v>7122</v>
      </c>
      <c r="B271" s="53">
        <v>651096642</v>
      </c>
      <c r="C271" s="53" t="s">
        <v>1890</v>
      </c>
      <c r="D271" s="57" t="s">
        <v>1891</v>
      </c>
      <c r="E271" s="53" t="s">
        <v>1892</v>
      </c>
      <c r="F271" s="57" t="s">
        <v>1893</v>
      </c>
      <c r="G271" s="57" t="s">
        <v>1896</v>
      </c>
      <c r="H271" s="53" t="s">
        <v>1894</v>
      </c>
      <c r="I271" s="53" t="s">
        <v>1895</v>
      </c>
      <c r="J271" s="53" t="s">
        <v>1897</v>
      </c>
      <c r="K271" s="53" t="s">
        <v>1899</v>
      </c>
      <c r="L271" s="54" t="s">
        <v>47</v>
      </c>
      <c r="M271" s="58" t="s">
        <v>620</v>
      </c>
      <c r="N271" s="58" t="s">
        <v>1900</v>
      </c>
      <c r="O271" s="59" t="s">
        <v>1898</v>
      </c>
      <c r="P271" s="58"/>
      <c r="Q271" s="59">
        <v>93401</v>
      </c>
      <c r="R271" s="59" t="s">
        <v>1901</v>
      </c>
      <c r="S271" s="60">
        <v>42306</v>
      </c>
      <c r="T271" s="58">
        <v>7585</v>
      </c>
      <c r="U271" s="61"/>
      <c r="V271" s="62"/>
      <c r="W271" s="61"/>
      <c r="X271" s="61"/>
      <c r="Y271" s="61"/>
      <c r="Z271" s="63"/>
      <c r="AA271" s="52"/>
      <c r="AB271" s="52"/>
      <c r="AC271" s="52"/>
      <c r="AD271" s="52"/>
      <c r="AE271" s="52"/>
      <c r="AF271" s="52"/>
    </row>
    <row r="272" spans="1:32" s="34" customFormat="1" ht="44.25" hidden="1" customHeight="1" x14ac:dyDescent="0.2">
      <c r="A272" s="56" t="s">
        <v>7123</v>
      </c>
      <c r="B272" s="53">
        <v>651811481</v>
      </c>
      <c r="C272" s="53"/>
      <c r="D272" s="57" t="s">
        <v>6492</v>
      </c>
      <c r="E272" s="53" t="s">
        <v>6031</v>
      </c>
      <c r="F272" s="57" t="s">
        <v>5849</v>
      </c>
      <c r="G272" s="57" t="s">
        <v>5842</v>
      </c>
      <c r="H272" s="53" t="s">
        <v>1273</v>
      </c>
      <c r="I272" s="53" t="s">
        <v>5843</v>
      </c>
      <c r="J272" s="53" t="s">
        <v>5844</v>
      </c>
      <c r="K272" s="53" t="s">
        <v>5845</v>
      </c>
      <c r="L272" s="54" t="s">
        <v>5271</v>
      </c>
      <c r="M272" s="58" t="s">
        <v>5846</v>
      </c>
      <c r="N272" s="58">
        <v>964560714</v>
      </c>
      <c r="O272" s="59" t="s">
        <v>5847</v>
      </c>
      <c r="P272" s="58"/>
      <c r="Q272" s="59">
        <v>93401</v>
      </c>
      <c r="R272" s="59" t="s">
        <v>6032</v>
      </c>
      <c r="S272" s="60">
        <v>43927</v>
      </c>
      <c r="T272" s="58">
        <v>7703</v>
      </c>
      <c r="U272" s="61"/>
      <c r="V272" s="62"/>
      <c r="W272" s="61"/>
      <c r="X272" s="61"/>
      <c r="Y272" s="61"/>
      <c r="Z272" s="63"/>
      <c r="AA272" s="52"/>
      <c r="AB272" s="52"/>
      <c r="AC272" s="52"/>
      <c r="AD272" s="52"/>
      <c r="AE272" s="52"/>
      <c r="AF272" s="52"/>
    </row>
    <row r="273" spans="1:32" s="34" customFormat="1" ht="44.25" hidden="1" customHeight="1" x14ac:dyDescent="0.2">
      <c r="A273" s="56" t="s">
        <v>7124</v>
      </c>
      <c r="B273" s="53">
        <v>817743005</v>
      </c>
      <c r="C273" s="53" t="s">
        <v>1361</v>
      </c>
      <c r="D273" s="57" t="s">
        <v>1902</v>
      </c>
      <c r="E273" s="53" t="s">
        <v>1903</v>
      </c>
      <c r="F273" s="57" t="s">
        <v>1904</v>
      </c>
      <c r="G273" s="57" t="s">
        <v>1905</v>
      </c>
      <c r="H273" s="53" t="s">
        <v>1906</v>
      </c>
      <c r="I273" s="53" t="s">
        <v>1907</v>
      </c>
      <c r="J273" s="53" t="s">
        <v>1908</v>
      </c>
      <c r="K273" s="53" t="s">
        <v>1909</v>
      </c>
      <c r="L273" s="54" t="s">
        <v>5271</v>
      </c>
      <c r="M273" s="58" t="s">
        <v>1910</v>
      </c>
      <c r="N273" s="58" t="s">
        <v>1911</v>
      </c>
      <c r="O273" s="59" t="s">
        <v>1912</v>
      </c>
      <c r="P273" s="58"/>
      <c r="Q273" s="59">
        <v>93401</v>
      </c>
      <c r="R273" s="59" t="s">
        <v>1913</v>
      </c>
      <c r="S273" s="60">
        <v>37970</v>
      </c>
      <c r="T273" s="58">
        <v>5350</v>
      </c>
      <c r="U273" s="61"/>
      <c r="V273" s="62"/>
      <c r="W273" s="61"/>
      <c r="X273" s="61"/>
      <c r="Y273" s="61"/>
      <c r="Z273" s="63"/>
      <c r="AA273" s="52"/>
      <c r="AB273" s="52"/>
      <c r="AC273" s="52"/>
      <c r="AD273" s="52"/>
      <c r="AE273" s="52"/>
      <c r="AF273" s="52"/>
    </row>
    <row r="274" spans="1:32" s="34" customFormat="1" ht="44.25" hidden="1" customHeight="1" x14ac:dyDescent="0.2">
      <c r="A274" s="56" t="s">
        <v>7125</v>
      </c>
      <c r="B274" s="53">
        <v>759917405</v>
      </c>
      <c r="C274" s="53" t="s">
        <v>1914</v>
      </c>
      <c r="D274" s="57" t="s">
        <v>1915</v>
      </c>
      <c r="E274" s="53" t="s">
        <v>7126</v>
      </c>
      <c r="F274" s="57" t="s">
        <v>1916</v>
      </c>
      <c r="G274" s="57" t="s">
        <v>5352</v>
      </c>
      <c r="H274" s="53" t="s">
        <v>6493</v>
      </c>
      <c r="I274" s="53" t="s">
        <v>5628</v>
      </c>
      <c r="J274" s="53" t="s">
        <v>5353</v>
      </c>
      <c r="K274" s="53" t="s">
        <v>7127</v>
      </c>
      <c r="L274" s="54" t="s">
        <v>5268</v>
      </c>
      <c r="M274" s="58" t="s">
        <v>164</v>
      </c>
      <c r="N274" s="58" t="s">
        <v>8603</v>
      </c>
      <c r="O274" s="59" t="s">
        <v>5351</v>
      </c>
      <c r="P274" s="58"/>
      <c r="Q274" s="59">
        <v>93401</v>
      </c>
      <c r="R274" s="59" t="s">
        <v>7128</v>
      </c>
      <c r="S274" s="60">
        <v>37970</v>
      </c>
      <c r="T274" s="58">
        <v>6983</v>
      </c>
      <c r="U274" s="61"/>
      <c r="V274" s="62"/>
      <c r="W274" s="61"/>
      <c r="X274" s="61"/>
      <c r="Y274" s="61"/>
      <c r="Z274" s="63"/>
      <c r="AA274" s="52"/>
      <c r="AB274" s="52"/>
      <c r="AC274" s="52"/>
      <c r="AD274" s="52"/>
      <c r="AE274" s="52"/>
      <c r="AF274" s="52"/>
    </row>
    <row r="275" spans="1:32" s="34" customFormat="1" ht="44.25" hidden="1" customHeight="1" x14ac:dyDescent="0.2">
      <c r="A275" s="56" t="s">
        <v>7129</v>
      </c>
      <c r="B275" s="53">
        <v>654426600</v>
      </c>
      <c r="C275" s="53" t="s">
        <v>1349</v>
      </c>
      <c r="D275" s="57" t="s">
        <v>1917</v>
      </c>
      <c r="E275" s="53" t="s">
        <v>1918</v>
      </c>
      <c r="F275" s="57" t="s">
        <v>1919</v>
      </c>
      <c r="G275" s="57" t="s">
        <v>1920</v>
      </c>
      <c r="H275" s="53" t="s">
        <v>1462</v>
      </c>
      <c r="I275" s="53" t="s">
        <v>1921</v>
      </c>
      <c r="J275" s="53" t="s">
        <v>1922</v>
      </c>
      <c r="K275" s="53" t="s">
        <v>1924</v>
      </c>
      <c r="L275" s="54" t="s">
        <v>47</v>
      </c>
      <c r="M275" s="58"/>
      <c r="N275" s="58" t="s">
        <v>1925</v>
      </c>
      <c r="O275" s="59" t="s">
        <v>1923</v>
      </c>
      <c r="P275" s="58"/>
      <c r="Q275" s="59" t="s">
        <v>83</v>
      </c>
      <c r="R275" s="59" t="s">
        <v>1926</v>
      </c>
      <c r="S275" s="60">
        <v>39113</v>
      </c>
      <c r="T275" s="58">
        <v>7344</v>
      </c>
      <c r="U275" s="61"/>
      <c r="V275" s="62"/>
      <c r="W275" s="61"/>
      <c r="X275" s="61"/>
      <c r="Y275" s="61"/>
      <c r="Z275" s="63"/>
      <c r="AA275" s="52"/>
      <c r="AB275" s="52"/>
      <c r="AC275" s="52"/>
      <c r="AD275" s="52"/>
      <c r="AE275" s="52"/>
      <c r="AF275" s="52"/>
    </row>
    <row r="276" spans="1:32" s="34" customFormat="1" ht="44.25" hidden="1" customHeight="1" x14ac:dyDescent="0.2">
      <c r="A276" s="56" t="s">
        <v>7130</v>
      </c>
      <c r="B276" s="53">
        <v>715127008</v>
      </c>
      <c r="C276" s="53" t="s">
        <v>1411</v>
      </c>
      <c r="D276" s="57" t="s">
        <v>1927</v>
      </c>
      <c r="E276" s="53" t="s">
        <v>1928</v>
      </c>
      <c r="F276" s="57" t="s">
        <v>1929</v>
      </c>
      <c r="G276" s="57" t="s">
        <v>1930</v>
      </c>
      <c r="H276" s="53" t="s">
        <v>1462</v>
      </c>
      <c r="I276" s="53" t="s">
        <v>127</v>
      </c>
      <c r="J276" s="53" t="s">
        <v>1931</v>
      </c>
      <c r="K276" s="53" t="s">
        <v>1932</v>
      </c>
      <c r="L276" s="54" t="s">
        <v>47</v>
      </c>
      <c r="M276" s="58" t="s">
        <v>620</v>
      </c>
      <c r="N276" s="58"/>
      <c r="O276" s="59"/>
      <c r="P276" s="58"/>
      <c r="Q276" s="59">
        <v>93401</v>
      </c>
      <c r="R276" s="59" t="s">
        <v>1834</v>
      </c>
      <c r="S276" s="60">
        <v>39414</v>
      </c>
      <c r="T276" s="58">
        <v>7384</v>
      </c>
      <c r="U276" s="61"/>
      <c r="V276" s="62"/>
      <c r="W276" s="61"/>
      <c r="X276" s="61"/>
      <c r="Y276" s="61"/>
      <c r="Z276" s="63"/>
      <c r="AA276" s="52"/>
      <c r="AB276" s="52"/>
      <c r="AC276" s="52"/>
      <c r="AD276" s="52"/>
      <c r="AE276" s="52"/>
      <c r="AF276" s="52"/>
    </row>
    <row r="277" spans="1:32" s="34" customFormat="1" ht="44.25" hidden="1" customHeight="1" x14ac:dyDescent="0.2">
      <c r="A277" s="56" t="s">
        <v>7131</v>
      </c>
      <c r="B277" s="53">
        <v>716223000</v>
      </c>
      <c r="C277" s="53" t="s">
        <v>1361</v>
      </c>
      <c r="D277" s="57" t="s">
        <v>1933</v>
      </c>
      <c r="E277" s="53" t="s">
        <v>1935</v>
      </c>
      <c r="F277" s="57" t="s">
        <v>1934</v>
      </c>
      <c r="G277" s="57" t="s">
        <v>1936</v>
      </c>
      <c r="H277" s="53" t="s">
        <v>1937</v>
      </c>
      <c r="I277" s="53" t="s">
        <v>1938</v>
      </c>
      <c r="J277" s="53" t="s">
        <v>1939</v>
      </c>
      <c r="K277" s="53" t="s">
        <v>1940</v>
      </c>
      <c r="L277" s="54" t="s">
        <v>5267</v>
      </c>
      <c r="M277" s="58" t="s">
        <v>1485</v>
      </c>
      <c r="N277" s="58"/>
      <c r="O277" s="59"/>
      <c r="P277" s="58"/>
      <c r="Q277" s="59" t="s">
        <v>1091</v>
      </c>
      <c r="R277" s="59" t="s">
        <v>1941</v>
      </c>
      <c r="S277" s="60">
        <v>37970</v>
      </c>
      <c r="T277" s="58">
        <v>6780</v>
      </c>
      <c r="U277" s="61"/>
      <c r="V277" s="62"/>
      <c r="W277" s="61"/>
      <c r="X277" s="61"/>
      <c r="Y277" s="61"/>
      <c r="Z277" s="63"/>
      <c r="AA277" s="52"/>
      <c r="AB277" s="52"/>
      <c r="AC277" s="52"/>
      <c r="AD277" s="52"/>
      <c r="AE277" s="52"/>
      <c r="AF277" s="52"/>
    </row>
    <row r="278" spans="1:32" s="34" customFormat="1" ht="44.25" hidden="1" customHeight="1" x14ac:dyDescent="0.2">
      <c r="A278" s="56" t="s">
        <v>7132</v>
      </c>
      <c r="B278" s="53">
        <v>732384006</v>
      </c>
      <c r="C278" s="53" t="s">
        <v>1349</v>
      </c>
      <c r="D278" s="57" t="s">
        <v>1942</v>
      </c>
      <c r="E278" s="53" t="s">
        <v>6193</v>
      </c>
      <c r="F278" s="57" t="s">
        <v>1943</v>
      </c>
      <c r="G278" s="57" t="s">
        <v>6194</v>
      </c>
      <c r="H278" s="53" t="s">
        <v>6195</v>
      </c>
      <c r="I278" s="53" t="s">
        <v>6196</v>
      </c>
      <c r="J278" s="53" t="s">
        <v>1945</v>
      </c>
      <c r="K278" s="53" t="s">
        <v>1946</v>
      </c>
      <c r="L278" s="54" t="s">
        <v>47</v>
      </c>
      <c r="M278" s="58" t="s">
        <v>1947</v>
      </c>
      <c r="N278" s="58" t="s">
        <v>6186</v>
      </c>
      <c r="O278" s="59" t="s">
        <v>6187</v>
      </c>
      <c r="P278" s="58"/>
      <c r="Q278" s="59" t="s">
        <v>549</v>
      </c>
      <c r="R278" s="59" t="s">
        <v>7133</v>
      </c>
      <c r="S278" s="60">
        <v>42688</v>
      </c>
      <c r="T278" s="58">
        <v>7620</v>
      </c>
      <c r="U278" s="61"/>
      <c r="V278" s="62"/>
      <c r="W278" s="61"/>
      <c r="X278" s="61"/>
      <c r="Y278" s="61"/>
      <c r="Z278" s="63"/>
      <c r="AA278" s="52"/>
      <c r="AB278" s="52"/>
      <c r="AC278" s="52"/>
      <c r="AD278" s="52"/>
      <c r="AE278" s="52"/>
      <c r="AF278" s="52"/>
    </row>
    <row r="279" spans="1:32" s="34" customFormat="1" ht="44.25" hidden="1" customHeight="1" x14ac:dyDescent="0.2">
      <c r="A279" s="56" t="s">
        <v>7134</v>
      </c>
      <c r="B279" s="53">
        <v>650992660</v>
      </c>
      <c r="C279" s="53" t="s">
        <v>72</v>
      </c>
      <c r="D279" s="57" t="s">
        <v>1949</v>
      </c>
      <c r="E279" s="53" t="s">
        <v>1950</v>
      </c>
      <c r="F279" s="57" t="s">
        <v>1951</v>
      </c>
      <c r="G279" s="57" t="s">
        <v>1952</v>
      </c>
      <c r="H279" s="53" t="s">
        <v>731</v>
      </c>
      <c r="I279" s="53" t="s">
        <v>1953</v>
      </c>
      <c r="J279" s="53" t="s">
        <v>1954</v>
      </c>
      <c r="K279" s="53" t="s">
        <v>1955</v>
      </c>
      <c r="L279" s="54" t="s">
        <v>47</v>
      </c>
      <c r="M279" s="58" t="s">
        <v>1956</v>
      </c>
      <c r="N279" s="58" t="s">
        <v>1957</v>
      </c>
      <c r="O279" s="59" t="s">
        <v>1958</v>
      </c>
      <c r="P279" s="58"/>
      <c r="Q279" s="59" t="s">
        <v>597</v>
      </c>
      <c r="R279" s="59" t="s">
        <v>736</v>
      </c>
      <c r="S279" s="60">
        <v>43472</v>
      </c>
      <c r="T279" s="58">
        <v>7667</v>
      </c>
      <c r="U279" s="61"/>
      <c r="V279" s="62"/>
      <c r="W279" s="61"/>
      <c r="X279" s="61"/>
      <c r="Y279" s="61"/>
      <c r="Z279" s="63"/>
      <c r="AA279" s="52"/>
      <c r="AB279" s="52"/>
      <c r="AC279" s="52"/>
      <c r="AD279" s="52"/>
      <c r="AE279" s="52"/>
      <c r="AF279" s="52"/>
    </row>
    <row r="280" spans="1:32" s="34" customFormat="1" ht="44.25" hidden="1" customHeight="1" x14ac:dyDescent="0.2">
      <c r="A280" s="56" t="s">
        <v>7135</v>
      </c>
      <c r="B280" s="53">
        <v>702081009</v>
      </c>
      <c r="C280" s="53" t="s">
        <v>1361</v>
      </c>
      <c r="D280" s="57" t="s">
        <v>1959</v>
      </c>
      <c r="E280" s="53" t="s">
        <v>7136</v>
      </c>
      <c r="F280" s="57" t="s">
        <v>1960</v>
      </c>
      <c r="G280" s="57" t="s">
        <v>7137</v>
      </c>
      <c r="H280" s="53" t="s">
        <v>1961</v>
      </c>
      <c r="I280" s="53" t="s">
        <v>1962</v>
      </c>
      <c r="J280" s="53" t="s">
        <v>5355</v>
      </c>
      <c r="K280" s="53" t="s">
        <v>7138</v>
      </c>
      <c r="L280" s="54" t="s">
        <v>48</v>
      </c>
      <c r="M280" s="58" t="s">
        <v>1229</v>
      </c>
      <c r="N280" s="58" t="s">
        <v>6206</v>
      </c>
      <c r="O280" s="59" t="s">
        <v>7139</v>
      </c>
      <c r="P280" s="58"/>
      <c r="Q280" s="59">
        <v>93105</v>
      </c>
      <c r="R280" s="59" t="s">
        <v>7140</v>
      </c>
      <c r="S280" s="60">
        <v>37970</v>
      </c>
      <c r="T280" s="58">
        <v>6905</v>
      </c>
      <c r="U280" s="61"/>
      <c r="V280" s="62"/>
      <c r="W280" s="61"/>
      <c r="X280" s="61"/>
      <c r="Y280" s="61"/>
      <c r="Z280" s="63"/>
      <c r="AA280" s="52"/>
      <c r="AB280" s="52"/>
      <c r="AC280" s="52"/>
      <c r="AD280" s="52"/>
      <c r="AE280" s="52"/>
      <c r="AF280" s="52"/>
    </row>
    <row r="281" spans="1:32" s="34" customFormat="1" ht="44.25" hidden="1" customHeight="1" x14ac:dyDescent="0.2">
      <c r="A281" s="56" t="s">
        <v>7141</v>
      </c>
      <c r="B281" s="53">
        <v>717538005</v>
      </c>
      <c r="C281" s="53" t="s">
        <v>1361</v>
      </c>
      <c r="D281" s="57" t="s">
        <v>1963</v>
      </c>
      <c r="E281" s="53" t="s">
        <v>5592</v>
      </c>
      <c r="F281" s="57" t="s">
        <v>1964</v>
      </c>
      <c r="G281" s="57" t="s">
        <v>1965</v>
      </c>
      <c r="H281" s="53" t="s">
        <v>168</v>
      </c>
      <c r="I281" s="53" t="s">
        <v>1968</v>
      </c>
      <c r="J281" s="53" t="s">
        <v>1969</v>
      </c>
      <c r="K281" s="53" t="s">
        <v>1966</v>
      </c>
      <c r="L281" s="54" t="s">
        <v>5270</v>
      </c>
      <c r="M281" s="58" t="s">
        <v>1970</v>
      </c>
      <c r="N281" s="58" t="s">
        <v>1967</v>
      </c>
      <c r="O281" s="59"/>
      <c r="P281" s="58"/>
      <c r="Q281" s="59">
        <v>93401</v>
      </c>
      <c r="R281" s="59" t="s">
        <v>6197</v>
      </c>
      <c r="S281" s="60">
        <v>37970</v>
      </c>
      <c r="T281" s="58">
        <v>6862</v>
      </c>
      <c r="U281" s="61"/>
      <c r="V281" s="62"/>
      <c r="W281" s="61"/>
      <c r="X281" s="61"/>
      <c r="Y281" s="61"/>
      <c r="Z281" s="63"/>
      <c r="AA281" s="52"/>
      <c r="AB281" s="52"/>
      <c r="AC281" s="52"/>
      <c r="AD281" s="52"/>
      <c r="AE281" s="52"/>
      <c r="AF281" s="52"/>
    </row>
    <row r="282" spans="1:32" s="34" customFormat="1" ht="44.25" hidden="1" customHeight="1" x14ac:dyDescent="0.2">
      <c r="A282" s="56" t="s">
        <v>7142</v>
      </c>
      <c r="B282" s="53">
        <v>653176902</v>
      </c>
      <c r="C282" s="53" t="s">
        <v>1349</v>
      </c>
      <c r="D282" s="57" t="s">
        <v>1971</v>
      </c>
      <c r="E282" s="53" t="s">
        <v>7143</v>
      </c>
      <c r="F282" s="57" t="s">
        <v>1972</v>
      </c>
      <c r="G282" s="57" t="s">
        <v>7144</v>
      </c>
      <c r="H282" s="53" t="s">
        <v>1973</v>
      </c>
      <c r="I282" s="53" t="s">
        <v>1974</v>
      </c>
      <c r="J282" s="53" t="s">
        <v>1975</v>
      </c>
      <c r="K282" s="53" t="s">
        <v>1976</v>
      </c>
      <c r="L282" s="54" t="s">
        <v>47</v>
      </c>
      <c r="M282" s="58" t="s">
        <v>620</v>
      </c>
      <c r="N282" s="58" t="s">
        <v>7145</v>
      </c>
      <c r="O282" s="59" t="s">
        <v>1977</v>
      </c>
      <c r="P282" s="58"/>
      <c r="Q282" s="59" t="s">
        <v>83</v>
      </c>
      <c r="R282" s="59" t="s">
        <v>7146</v>
      </c>
      <c r="S282" s="60">
        <v>39143</v>
      </c>
      <c r="T282" s="58">
        <v>7347</v>
      </c>
      <c r="U282" s="61"/>
      <c r="V282" s="62"/>
      <c r="W282" s="61"/>
      <c r="X282" s="61"/>
      <c r="Y282" s="61"/>
      <c r="Z282" s="63"/>
      <c r="AA282" s="52"/>
      <c r="AB282" s="52"/>
      <c r="AC282" s="52"/>
      <c r="AD282" s="52"/>
      <c r="AE282" s="52"/>
      <c r="AF282" s="52"/>
    </row>
    <row r="283" spans="1:32" s="34" customFormat="1" ht="44.25" hidden="1" customHeight="1" x14ac:dyDescent="0.2">
      <c r="A283" s="56" t="s">
        <v>7147</v>
      </c>
      <c r="B283" s="53">
        <v>651137691</v>
      </c>
      <c r="C283" s="53" t="s">
        <v>1978</v>
      </c>
      <c r="D283" s="57" t="s">
        <v>1979</v>
      </c>
      <c r="E283" s="53" t="s">
        <v>1980</v>
      </c>
      <c r="F283" s="57" t="s">
        <v>1981</v>
      </c>
      <c r="G283" s="57" t="s">
        <v>1982</v>
      </c>
      <c r="H283" s="53" t="s">
        <v>1983</v>
      </c>
      <c r="I283" s="53" t="s">
        <v>1984</v>
      </c>
      <c r="J283" s="53" t="s">
        <v>1985</v>
      </c>
      <c r="K283" s="53" t="s">
        <v>1987</v>
      </c>
      <c r="L283" s="54" t="s">
        <v>535</v>
      </c>
      <c r="M283" s="58" t="s">
        <v>1989</v>
      </c>
      <c r="N283" s="58" t="s">
        <v>1988</v>
      </c>
      <c r="O283" s="59" t="s">
        <v>1986</v>
      </c>
      <c r="P283" s="58"/>
      <c r="Q283" s="59">
        <v>93401</v>
      </c>
      <c r="R283" s="59" t="s">
        <v>1360</v>
      </c>
      <c r="S283" s="60">
        <v>42489</v>
      </c>
      <c r="T283" s="58">
        <v>7606</v>
      </c>
      <c r="U283" s="61"/>
      <c r="V283" s="62"/>
      <c r="W283" s="61"/>
      <c r="X283" s="61"/>
      <c r="Y283" s="61"/>
      <c r="Z283" s="63"/>
      <c r="AA283" s="52"/>
      <c r="AB283" s="52"/>
      <c r="AC283" s="52"/>
      <c r="AD283" s="52"/>
      <c r="AE283" s="52"/>
      <c r="AF283" s="52"/>
    </row>
    <row r="284" spans="1:32" s="34" customFormat="1" ht="44.25" hidden="1" customHeight="1" x14ac:dyDescent="0.2">
      <c r="A284" s="56" t="s">
        <v>7148</v>
      </c>
      <c r="B284" s="53">
        <v>652968406</v>
      </c>
      <c r="C284" s="53" t="s">
        <v>1411</v>
      </c>
      <c r="D284" s="57" t="s">
        <v>1990</v>
      </c>
      <c r="E284" s="53" t="s">
        <v>1991</v>
      </c>
      <c r="F284" s="57" t="s">
        <v>1992</v>
      </c>
      <c r="G284" s="57" t="s">
        <v>1993</v>
      </c>
      <c r="H284" s="53" t="s">
        <v>1994</v>
      </c>
      <c r="I284" s="53" t="s">
        <v>1995</v>
      </c>
      <c r="J284" s="53" t="s">
        <v>1996</v>
      </c>
      <c r="K284" s="53" t="s">
        <v>1997</v>
      </c>
      <c r="L284" s="54" t="s">
        <v>47</v>
      </c>
      <c r="M284" s="58" t="s">
        <v>620</v>
      </c>
      <c r="N284" s="58" t="s">
        <v>1998</v>
      </c>
      <c r="O284" s="59"/>
      <c r="P284" s="58"/>
      <c r="Q284" s="59">
        <v>93401</v>
      </c>
      <c r="R284" s="59" t="s">
        <v>1999</v>
      </c>
      <c r="S284" s="60">
        <v>39322</v>
      </c>
      <c r="T284" s="58">
        <v>7371</v>
      </c>
      <c r="U284" s="61"/>
      <c r="V284" s="62"/>
      <c r="W284" s="61"/>
      <c r="X284" s="61"/>
      <c r="Y284" s="61"/>
      <c r="Z284" s="63"/>
      <c r="AA284" s="52"/>
      <c r="AB284" s="52"/>
      <c r="AC284" s="52"/>
      <c r="AD284" s="52"/>
      <c r="AE284" s="52"/>
      <c r="AF284" s="52"/>
    </row>
    <row r="285" spans="1:32" s="34" customFormat="1" ht="44.25" hidden="1" customHeight="1" x14ac:dyDescent="0.2">
      <c r="A285" s="56" t="s">
        <v>7149</v>
      </c>
      <c r="B285" s="53">
        <v>650964950</v>
      </c>
      <c r="C285" s="53" t="s">
        <v>1349</v>
      </c>
      <c r="D285" s="57" t="s">
        <v>2000</v>
      </c>
      <c r="E285" s="53" t="s">
        <v>7930</v>
      </c>
      <c r="F285" s="57" t="s">
        <v>2001</v>
      </c>
      <c r="G285" s="57" t="s">
        <v>2002</v>
      </c>
      <c r="H285" s="53" t="s">
        <v>2003</v>
      </c>
      <c r="I285" s="53" t="s">
        <v>2004</v>
      </c>
      <c r="J285" s="53" t="s">
        <v>2005</v>
      </c>
      <c r="K285" s="53" t="s">
        <v>5283</v>
      </c>
      <c r="L285" s="54" t="s">
        <v>5269</v>
      </c>
      <c r="M285" s="58" t="s">
        <v>2007</v>
      </c>
      <c r="N285" s="58" t="s">
        <v>7931</v>
      </c>
      <c r="O285" s="59" t="s">
        <v>2006</v>
      </c>
      <c r="P285" s="58"/>
      <c r="Q285" s="59" t="s">
        <v>83</v>
      </c>
      <c r="R285" s="59" t="s">
        <v>7932</v>
      </c>
      <c r="S285" s="60">
        <v>43374</v>
      </c>
      <c r="T285" s="58">
        <v>7658</v>
      </c>
      <c r="U285" s="61"/>
      <c r="V285" s="62"/>
      <c r="W285" s="61"/>
      <c r="X285" s="61"/>
      <c r="Y285" s="61"/>
      <c r="Z285" s="63"/>
      <c r="AA285" s="52"/>
      <c r="AB285" s="52"/>
      <c r="AC285" s="52"/>
      <c r="AD285" s="52"/>
      <c r="AE285" s="52"/>
      <c r="AF285" s="52"/>
    </row>
    <row r="286" spans="1:32" s="34" customFormat="1" ht="44.25" hidden="1" customHeight="1" x14ac:dyDescent="0.2">
      <c r="A286" s="56" t="s">
        <v>7150</v>
      </c>
      <c r="B286" s="53" t="s">
        <v>8289</v>
      </c>
      <c r="C286" s="53" t="s">
        <v>1361</v>
      </c>
      <c r="D286" s="57" t="s">
        <v>2008</v>
      </c>
      <c r="E286" s="53" t="s">
        <v>7151</v>
      </c>
      <c r="F286" s="57" t="s">
        <v>2009</v>
      </c>
      <c r="G286" s="57" t="s">
        <v>7152</v>
      </c>
      <c r="H286" s="53" t="s">
        <v>2010</v>
      </c>
      <c r="I286" s="53" t="s">
        <v>6114</v>
      </c>
      <c r="J286" s="53" t="s">
        <v>2011</v>
      </c>
      <c r="K286" s="53" t="s">
        <v>2012</v>
      </c>
      <c r="L286" s="54" t="s">
        <v>47</v>
      </c>
      <c r="M286" s="58" t="s">
        <v>2013</v>
      </c>
      <c r="N286" s="58" t="s">
        <v>7153</v>
      </c>
      <c r="O286" s="59" t="s">
        <v>6115</v>
      </c>
      <c r="P286" s="58"/>
      <c r="Q286" s="59" t="s">
        <v>1373</v>
      </c>
      <c r="R286" s="59" t="s">
        <v>6825</v>
      </c>
      <c r="S286" s="60">
        <v>37970</v>
      </c>
      <c r="T286" s="58">
        <v>7036</v>
      </c>
      <c r="U286" s="61"/>
      <c r="V286" s="62"/>
      <c r="W286" s="61"/>
      <c r="X286" s="61"/>
      <c r="Y286" s="61"/>
      <c r="Z286" s="63"/>
      <c r="AA286" s="52"/>
      <c r="AB286" s="52"/>
      <c r="AC286" s="52"/>
      <c r="AD286" s="52"/>
      <c r="AE286" s="52"/>
      <c r="AF286" s="52"/>
    </row>
    <row r="287" spans="1:32" s="34" customFormat="1" ht="44.25" hidden="1" customHeight="1" x14ac:dyDescent="0.2">
      <c r="A287" s="56" t="s">
        <v>7154</v>
      </c>
      <c r="B287" s="53">
        <v>653401507</v>
      </c>
      <c r="C287" s="53" t="s">
        <v>1349</v>
      </c>
      <c r="D287" s="57" t="s">
        <v>2014</v>
      </c>
      <c r="E287" s="53" t="s">
        <v>2015</v>
      </c>
      <c r="F287" s="57" t="s">
        <v>2016</v>
      </c>
      <c r="G287" s="57" t="s">
        <v>2017</v>
      </c>
      <c r="H287" s="53" t="s">
        <v>168</v>
      </c>
      <c r="I287" s="53" t="s">
        <v>2018</v>
      </c>
      <c r="J287" s="53" t="s">
        <v>2019</v>
      </c>
      <c r="K287" s="53" t="s">
        <v>2021</v>
      </c>
      <c r="L287" s="54" t="s">
        <v>535</v>
      </c>
      <c r="M287" s="58" t="s">
        <v>2023</v>
      </c>
      <c r="N287" s="58" t="s">
        <v>2022</v>
      </c>
      <c r="O287" s="59" t="s">
        <v>2020</v>
      </c>
      <c r="P287" s="58"/>
      <c r="Q287" s="59" t="s">
        <v>83</v>
      </c>
      <c r="R287" s="59" t="s">
        <v>2024</v>
      </c>
      <c r="S287" s="60">
        <v>39616</v>
      </c>
      <c r="T287" s="58">
        <v>7396</v>
      </c>
      <c r="U287" s="61"/>
      <c r="V287" s="62"/>
      <c r="W287" s="61"/>
      <c r="X287" s="61"/>
      <c r="Y287" s="61"/>
      <c r="Z287" s="63"/>
      <c r="AA287" s="52"/>
      <c r="AB287" s="52"/>
      <c r="AC287" s="52"/>
      <c r="AD287" s="52"/>
      <c r="AE287" s="52"/>
      <c r="AF287" s="52"/>
    </row>
    <row r="288" spans="1:32" s="34" customFormat="1" ht="44.25" hidden="1" customHeight="1" x14ac:dyDescent="0.2">
      <c r="A288" s="56" t="s">
        <v>7155</v>
      </c>
      <c r="B288" s="53">
        <v>651872022</v>
      </c>
      <c r="C288" s="53"/>
      <c r="D288" s="57" t="s">
        <v>7156</v>
      </c>
      <c r="E288" s="53" t="s">
        <v>7157</v>
      </c>
      <c r="F288" s="57" t="s">
        <v>7158</v>
      </c>
      <c r="G288" s="57" t="s">
        <v>7159</v>
      </c>
      <c r="H288" s="53" t="s">
        <v>1273</v>
      </c>
      <c r="I288" s="53" t="s">
        <v>7160</v>
      </c>
      <c r="J288" s="53" t="s">
        <v>7161</v>
      </c>
      <c r="K288" s="53" t="s">
        <v>7162</v>
      </c>
      <c r="L288" s="54" t="s">
        <v>5269</v>
      </c>
      <c r="M288" s="58" t="s">
        <v>3663</v>
      </c>
      <c r="N288" s="58">
        <v>987619046</v>
      </c>
      <c r="O288" s="59" t="s">
        <v>7163</v>
      </c>
      <c r="P288" s="58"/>
      <c r="Q288" s="59">
        <v>93401</v>
      </c>
      <c r="R288" s="59" t="s">
        <v>6963</v>
      </c>
      <c r="S288" s="60">
        <v>44355</v>
      </c>
      <c r="T288" s="58">
        <v>7733</v>
      </c>
      <c r="U288" s="61"/>
      <c r="V288" s="62"/>
      <c r="W288" s="61"/>
      <c r="X288" s="61"/>
      <c r="Y288" s="61"/>
      <c r="Z288" s="63"/>
      <c r="AA288" s="52"/>
      <c r="AB288" s="52"/>
      <c r="AC288" s="52"/>
      <c r="AD288" s="52"/>
      <c r="AE288" s="52"/>
      <c r="AF288" s="52"/>
    </row>
    <row r="289" spans="1:32" s="34" customFormat="1" ht="44.25" hidden="1" customHeight="1" x14ac:dyDescent="0.2">
      <c r="A289" s="56" t="s">
        <v>7164</v>
      </c>
      <c r="B289" s="53" t="s">
        <v>8290</v>
      </c>
      <c r="C289" s="53" t="s">
        <v>1411</v>
      </c>
      <c r="D289" s="57" t="s">
        <v>2025</v>
      </c>
      <c r="E289" s="53" t="s">
        <v>7165</v>
      </c>
      <c r="F289" s="57" t="s">
        <v>2026</v>
      </c>
      <c r="G289" s="57" t="s">
        <v>7166</v>
      </c>
      <c r="H289" s="53" t="s">
        <v>406</v>
      </c>
      <c r="I289" s="53" t="s">
        <v>6234</v>
      </c>
      <c r="J289" s="53" t="s">
        <v>6376</v>
      </c>
      <c r="K289" s="53" t="s">
        <v>2027</v>
      </c>
      <c r="L289" s="54" t="s">
        <v>47</v>
      </c>
      <c r="M289" s="58" t="s">
        <v>729</v>
      </c>
      <c r="N289" s="58" t="s">
        <v>2028</v>
      </c>
      <c r="O289" s="59" t="s">
        <v>6244</v>
      </c>
      <c r="P289" s="58"/>
      <c r="Q289" s="59">
        <v>93401</v>
      </c>
      <c r="R289" s="59" t="s">
        <v>7167</v>
      </c>
      <c r="S289" s="60">
        <v>37970</v>
      </c>
      <c r="T289" s="58">
        <v>4250</v>
      </c>
      <c r="U289" s="61"/>
      <c r="V289" s="62"/>
      <c r="W289" s="61"/>
      <c r="X289" s="61"/>
      <c r="Y289" s="61"/>
      <c r="Z289" s="63"/>
      <c r="AA289" s="52"/>
      <c r="AB289" s="52"/>
      <c r="AC289" s="52"/>
      <c r="AD289" s="52"/>
      <c r="AE289" s="52"/>
      <c r="AF289" s="52"/>
    </row>
    <row r="290" spans="1:32" s="34" customFormat="1" ht="44.25" hidden="1" customHeight="1" x14ac:dyDescent="0.2">
      <c r="A290" s="56" t="s">
        <v>7168</v>
      </c>
      <c r="B290" s="53" t="s">
        <v>8291</v>
      </c>
      <c r="C290" s="53" t="s">
        <v>1361</v>
      </c>
      <c r="D290" s="57" t="s">
        <v>2029</v>
      </c>
      <c r="E290" s="53" t="s">
        <v>6072</v>
      </c>
      <c r="F290" s="57" t="s">
        <v>2030</v>
      </c>
      <c r="G290" s="57" t="s">
        <v>6074</v>
      </c>
      <c r="H290" s="53" t="s">
        <v>4049</v>
      </c>
      <c r="I290" s="53">
        <v>43622</v>
      </c>
      <c r="J290" s="53" t="s">
        <v>5607</v>
      </c>
      <c r="K290" s="53" t="s">
        <v>2031</v>
      </c>
      <c r="L290" s="54" t="s">
        <v>5272</v>
      </c>
      <c r="M290" s="58" t="s">
        <v>2032</v>
      </c>
      <c r="N290" s="58" t="s">
        <v>6073</v>
      </c>
      <c r="O290" s="59" t="s">
        <v>5606</v>
      </c>
      <c r="P290" s="58"/>
      <c r="Q290" s="59">
        <v>93401</v>
      </c>
      <c r="R290" s="59" t="s">
        <v>5916</v>
      </c>
      <c r="S290" s="60">
        <v>37970</v>
      </c>
      <c r="T290" s="58">
        <v>4300</v>
      </c>
      <c r="U290" s="61"/>
      <c r="V290" s="62"/>
      <c r="W290" s="61"/>
      <c r="X290" s="61"/>
      <c r="Y290" s="61"/>
      <c r="Z290" s="63"/>
      <c r="AA290" s="52"/>
      <c r="AB290" s="52"/>
      <c r="AC290" s="52"/>
      <c r="AD290" s="52"/>
      <c r="AE290" s="52"/>
      <c r="AF290" s="52"/>
    </row>
    <row r="291" spans="1:32" s="34" customFormat="1" ht="44.25" hidden="1" customHeight="1" x14ac:dyDescent="0.2">
      <c r="A291" s="56" t="s">
        <v>7169</v>
      </c>
      <c r="B291" s="53">
        <v>651907179</v>
      </c>
      <c r="C291" s="53"/>
      <c r="D291" s="57" t="s">
        <v>6494</v>
      </c>
      <c r="E291" s="53" t="s">
        <v>7170</v>
      </c>
      <c r="F291" s="57" t="s">
        <v>5776</v>
      </c>
      <c r="G291" s="57" t="s">
        <v>7171</v>
      </c>
      <c r="H291" s="53" t="s">
        <v>1354</v>
      </c>
      <c r="I291" s="53" t="s">
        <v>5787</v>
      </c>
      <c r="J291" s="53" t="s">
        <v>6598</v>
      </c>
      <c r="K291" s="53" t="s">
        <v>5777</v>
      </c>
      <c r="L291" s="54" t="s">
        <v>535</v>
      </c>
      <c r="M291" s="58" t="s">
        <v>392</v>
      </c>
      <c r="N291" s="58" t="s">
        <v>5778</v>
      </c>
      <c r="O291" s="59" t="s">
        <v>5779</v>
      </c>
      <c r="P291" s="58"/>
      <c r="Q291" s="59">
        <v>93401</v>
      </c>
      <c r="R291" s="59" t="s">
        <v>5829</v>
      </c>
      <c r="S291" s="60">
        <v>43887</v>
      </c>
      <c r="T291" s="58">
        <v>7697</v>
      </c>
      <c r="U291" s="61"/>
      <c r="V291" s="62"/>
      <c r="W291" s="61"/>
      <c r="X291" s="61"/>
      <c r="Y291" s="61"/>
      <c r="Z291" s="63"/>
      <c r="AA291" s="52"/>
      <c r="AB291" s="52"/>
      <c r="AC291" s="52"/>
      <c r="AD291" s="52"/>
      <c r="AE291" s="52"/>
      <c r="AF291" s="52"/>
    </row>
    <row r="292" spans="1:32" s="34" customFormat="1" ht="44.25" hidden="1" customHeight="1" x14ac:dyDescent="0.2">
      <c r="A292" s="56" t="s">
        <v>7172</v>
      </c>
      <c r="B292" s="53">
        <v>710993009</v>
      </c>
      <c r="C292" s="53" t="s">
        <v>1361</v>
      </c>
      <c r="D292" s="57" t="s">
        <v>2033</v>
      </c>
      <c r="E292" s="53" t="s">
        <v>2034</v>
      </c>
      <c r="F292" s="57" t="s">
        <v>2035</v>
      </c>
      <c r="G292" s="57" t="s">
        <v>2036</v>
      </c>
      <c r="H292" s="53" t="s">
        <v>2037</v>
      </c>
      <c r="I292" s="53" t="s">
        <v>2038</v>
      </c>
      <c r="J292" s="53" t="s">
        <v>2039</v>
      </c>
      <c r="K292" s="53" t="s">
        <v>2041</v>
      </c>
      <c r="L292" s="54" t="s">
        <v>47</v>
      </c>
      <c r="M292" s="58" t="s">
        <v>1279</v>
      </c>
      <c r="N292" s="58" t="s">
        <v>2040</v>
      </c>
      <c r="O292" s="59"/>
      <c r="P292" s="58"/>
      <c r="Q292" s="59" t="s">
        <v>83</v>
      </c>
      <c r="R292" s="59" t="s">
        <v>2043</v>
      </c>
      <c r="S292" s="60">
        <v>37970</v>
      </c>
      <c r="T292" s="58">
        <v>6860</v>
      </c>
      <c r="U292" s="61"/>
      <c r="V292" s="62"/>
      <c r="W292" s="61"/>
      <c r="X292" s="61"/>
      <c r="Y292" s="61"/>
      <c r="Z292" s="63"/>
      <c r="AA292" s="52"/>
      <c r="AB292" s="52"/>
      <c r="AC292" s="52"/>
      <c r="AD292" s="52"/>
      <c r="AE292" s="52"/>
      <c r="AF292" s="52"/>
    </row>
    <row r="293" spans="1:32" s="34" customFormat="1" ht="44.25" hidden="1" customHeight="1" x14ac:dyDescent="0.2">
      <c r="A293" s="56" t="s">
        <v>7173</v>
      </c>
      <c r="B293" s="53">
        <v>716569004</v>
      </c>
      <c r="C293" s="53" t="s">
        <v>1361</v>
      </c>
      <c r="D293" s="57" t="s">
        <v>2044</v>
      </c>
      <c r="E293" s="53" t="s">
        <v>8439</v>
      </c>
      <c r="F293" s="57" t="s">
        <v>2045</v>
      </c>
      <c r="G293" s="57" t="s">
        <v>8440</v>
      </c>
      <c r="H293" s="53" t="s">
        <v>2046</v>
      </c>
      <c r="I293" s="53" t="s">
        <v>8441</v>
      </c>
      <c r="J293" s="53" t="s">
        <v>2047</v>
      </c>
      <c r="K293" s="53" t="s">
        <v>2048</v>
      </c>
      <c r="L293" s="54" t="s">
        <v>47</v>
      </c>
      <c r="M293" s="58" t="s">
        <v>1947</v>
      </c>
      <c r="N293" s="58" t="s">
        <v>5956</v>
      </c>
      <c r="O293" s="59" t="s">
        <v>5957</v>
      </c>
      <c r="P293" s="58"/>
      <c r="Q293" s="59">
        <v>93105</v>
      </c>
      <c r="R293" s="59" t="s">
        <v>8442</v>
      </c>
      <c r="S293" s="60">
        <v>37970</v>
      </c>
      <c r="T293" s="58">
        <v>6560</v>
      </c>
      <c r="U293" s="61"/>
      <c r="V293" s="62"/>
      <c r="W293" s="61"/>
      <c r="X293" s="61"/>
      <c r="Y293" s="61"/>
      <c r="Z293" s="63"/>
      <c r="AA293" s="52"/>
      <c r="AB293" s="52"/>
      <c r="AC293" s="52"/>
      <c r="AD293" s="52"/>
      <c r="AE293" s="52"/>
      <c r="AF293" s="52"/>
    </row>
    <row r="294" spans="1:32" s="34" customFormat="1" ht="44.25" hidden="1" customHeight="1" x14ac:dyDescent="0.2">
      <c r="A294" s="56" t="s">
        <v>7174</v>
      </c>
      <c r="B294" s="53">
        <v>718144000</v>
      </c>
      <c r="C294" s="53" t="s">
        <v>1402</v>
      </c>
      <c r="D294" s="57" t="s">
        <v>2049</v>
      </c>
      <c r="E294" s="53" t="s">
        <v>2050</v>
      </c>
      <c r="F294" s="57" t="s">
        <v>2051</v>
      </c>
      <c r="G294" s="57" t="s">
        <v>2052</v>
      </c>
      <c r="H294" s="53" t="s">
        <v>2053</v>
      </c>
      <c r="I294" s="53" t="s">
        <v>2054</v>
      </c>
      <c r="J294" s="53" t="s">
        <v>2055</v>
      </c>
      <c r="K294" s="53" t="s">
        <v>2056</v>
      </c>
      <c r="L294" s="54" t="s">
        <v>47</v>
      </c>
      <c r="M294" s="58" t="s">
        <v>2057</v>
      </c>
      <c r="N294" s="58"/>
      <c r="O294" s="59"/>
      <c r="P294" s="58"/>
      <c r="Q294" s="59" t="s">
        <v>83</v>
      </c>
      <c r="R294" s="59" t="s">
        <v>2058</v>
      </c>
      <c r="S294" s="60">
        <v>38429</v>
      </c>
      <c r="T294" s="58">
        <v>7157</v>
      </c>
      <c r="U294" s="61"/>
      <c r="V294" s="62"/>
      <c r="W294" s="61"/>
      <c r="X294" s="61"/>
      <c r="Y294" s="61"/>
      <c r="Z294" s="63"/>
      <c r="AA294" s="52"/>
      <c r="AB294" s="52"/>
      <c r="AC294" s="52"/>
      <c r="AD294" s="52"/>
      <c r="AE294" s="52"/>
      <c r="AF294" s="52"/>
    </row>
    <row r="295" spans="1:32" s="34" customFormat="1" ht="44.25" hidden="1" customHeight="1" x14ac:dyDescent="0.2">
      <c r="A295" s="56" t="s">
        <v>7175</v>
      </c>
      <c r="B295" s="53">
        <v>716316009</v>
      </c>
      <c r="C295" s="53" t="s">
        <v>1361</v>
      </c>
      <c r="D295" s="57" t="s">
        <v>2059</v>
      </c>
      <c r="E295" s="53" t="s">
        <v>8374</v>
      </c>
      <c r="F295" s="57" t="s">
        <v>2060</v>
      </c>
      <c r="G295" s="57" t="s">
        <v>8375</v>
      </c>
      <c r="H295" s="53" t="s">
        <v>2061</v>
      </c>
      <c r="I295" s="53" t="s">
        <v>7176</v>
      </c>
      <c r="J295" s="53" t="s">
        <v>7177</v>
      </c>
      <c r="K295" s="53" t="s">
        <v>5934</v>
      </c>
      <c r="L295" s="54" t="s">
        <v>47</v>
      </c>
      <c r="M295" s="58" t="s">
        <v>620</v>
      </c>
      <c r="N295" s="58" t="s">
        <v>5935</v>
      </c>
      <c r="O295" s="59" t="s">
        <v>7178</v>
      </c>
      <c r="P295" s="58"/>
      <c r="Q295" s="59">
        <v>93401</v>
      </c>
      <c r="R295" s="59" t="s">
        <v>8376</v>
      </c>
      <c r="S295" s="60">
        <v>37970</v>
      </c>
      <c r="T295" s="58">
        <v>6470</v>
      </c>
      <c r="U295" s="61"/>
      <c r="V295" s="62"/>
      <c r="W295" s="61"/>
      <c r="X295" s="61"/>
      <c r="Y295" s="61"/>
      <c r="Z295" s="63"/>
      <c r="AA295" s="52"/>
      <c r="AB295" s="52"/>
      <c r="AC295" s="52"/>
      <c r="AD295" s="52"/>
      <c r="AE295" s="52"/>
      <c r="AF295" s="52"/>
    </row>
    <row r="296" spans="1:32" s="34" customFormat="1" ht="44.25" hidden="1" customHeight="1" x14ac:dyDescent="0.2">
      <c r="A296" s="56" t="s">
        <v>7179</v>
      </c>
      <c r="B296" s="53">
        <v>730513003</v>
      </c>
      <c r="C296" s="53" t="s">
        <v>1361</v>
      </c>
      <c r="D296" s="57" t="s">
        <v>2062</v>
      </c>
      <c r="E296" s="53" t="s">
        <v>2063</v>
      </c>
      <c r="F296" s="57" t="s">
        <v>2064</v>
      </c>
      <c r="G296" s="57" t="s">
        <v>2065</v>
      </c>
      <c r="H296" s="53" t="s">
        <v>2066</v>
      </c>
      <c r="I296" s="53" t="s">
        <v>2067</v>
      </c>
      <c r="J296" s="53" t="s">
        <v>127</v>
      </c>
      <c r="K296" s="53" t="s">
        <v>2068</v>
      </c>
      <c r="L296" s="54" t="s">
        <v>47</v>
      </c>
      <c r="M296" s="58" t="s">
        <v>620</v>
      </c>
      <c r="N296" s="58"/>
      <c r="O296" s="59"/>
      <c r="P296" s="58"/>
      <c r="Q296" s="59">
        <v>93401</v>
      </c>
      <c r="R296" s="59" t="s">
        <v>2069</v>
      </c>
      <c r="S296" s="60">
        <v>37970</v>
      </c>
      <c r="T296" s="58">
        <v>7059</v>
      </c>
      <c r="U296" s="61"/>
      <c r="V296" s="62"/>
      <c r="W296" s="61"/>
      <c r="X296" s="61"/>
      <c r="Y296" s="61"/>
      <c r="Z296" s="63"/>
      <c r="AA296" s="52"/>
      <c r="AB296" s="52"/>
      <c r="AC296" s="52"/>
      <c r="AD296" s="52"/>
      <c r="AE296" s="52"/>
      <c r="AF296" s="52"/>
    </row>
    <row r="297" spans="1:32" s="34" customFormat="1" ht="44.25" hidden="1" customHeight="1" x14ac:dyDescent="0.2">
      <c r="A297" s="56" t="s">
        <v>7180</v>
      </c>
      <c r="B297" s="53">
        <v>759522508</v>
      </c>
      <c r="C297" s="53" t="s">
        <v>1361</v>
      </c>
      <c r="D297" s="57" t="s">
        <v>2070</v>
      </c>
      <c r="E297" s="53" t="s">
        <v>2071</v>
      </c>
      <c r="F297" s="57" t="s">
        <v>2072</v>
      </c>
      <c r="G297" s="57" t="s">
        <v>2073</v>
      </c>
      <c r="H297" s="53" t="s">
        <v>2075</v>
      </c>
      <c r="I297" s="53" t="s">
        <v>2076</v>
      </c>
      <c r="J297" s="53" t="s">
        <v>2077</v>
      </c>
      <c r="K297" s="53" t="s">
        <v>2074</v>
      </c>
      <c r="L297" s="54" t="s">
        <v>47</v>
      </c>
      <c r="M297" s="58" t="s">
        <v>2078</v>
      </c>
      <c r="N297" s="58"/>
      <c r="O297" s="59"/>
      <c r="P297" s="58"/>
      <c r="Q297" s="59">
        <v>93401</v>
      </c>
      <c r="R297" s="59" t="s">
        <v>2079</v>
      </c>
      <c r="S297" s="60">
        <v>38449</v>
      </c>
      <c r="T297" s="58">
        <v>7165</v>
      </c>
      <c r="U297" s="61"/>
      <c r="V297" s="62"/>
      <c r="W297" s="61"/>
      <c r="X297" s="61"/>
      <c r="Y297" s="61"/>
      <c r="Z297" s="63"/>
      <c r="AA297" s="52"/>
      <c r="AB297" s="52"/>
      <c r="AC297" s="52"/>
      <c r="AD297" s="52"/>
      <c r="AE297" s="52"/>
      <c r="AF297" s="52"/>
    </row>
    <row r="298" spans="1:32" s="34" customFormat="1" ht="44.25" hidden="1" customHeight="1" x14ac:dyDescent="0.2">
      <c r="A298" s="56" t="s">
        <v>7181</v>
      </c>
      <c r="B298" s="53">
        <v>702358000</v>
      </c>
      <c r="C298" s="53" t="s">
        <v>1361</v>
      </c>
      <c r="D298" s="57" t="s">
        <v>2080</v>
      </c>
      <c r="E298" s="53" t="s">
        <v>7182</v>
      </c>
      <c r="F298" s="57" t="s">
        <v>2081</v>
      </c>
      <c r="G298" s="57" t="s">
        <v>7183</v>
      </c>
      <c r="H298" s="53" t="s">
        <v>6110</v>
      </c>
      <c r="I298" s="53" t="s">
        <v>7184</v>
      </c>
      <c r="J298" s="53" t="s">
        <v>7185</v>
      </c>
      <c r="K298" s="53" t="s">
        <v>6111</v>
      </c>
      <c r="L298" s="54" t="s">
        <v>47</v>
      </c>
      <c r="M298" s="58" t="s">
        <v>2082</v>
      </c>
      <c r="N298" s="58">
        <v>222108293</v>
      </c>
      <c r="O298" s="59" t="s">
        <v>5830</v>
      </c>
      <c r="P298" s="58"/>
      <c r="Q298" s="59" t="s">
        <v>2083</v>
      </c>
      <c r="R298" s="59" t="s">
        <v>7186</v>
      </c>
      <c r="S298" s="60">
        <v>37970</v>
      </c>
      <c r="T298" s="58">
        <v>4400</v>
      </c>
      <c r="U298" s="61"/>
      <c r="V298" s="62"/>
      <c r="W298" s="61"/>
      <c r="X298" s="61"/>
      <c r="Y298" s="61"/>
      <c r="Z298" s="63"/>
      <c r="AA298" s="52"/>
      <c r="AB298" s="52"/>
      <c r="AC298" s="52"/>
      <c r="AD298" s="52"/>
      <c r="AE298" s="52"/>
      <c r="AF298" s="52"/>
    </row>
    <row r="299" spans="1:32" s="34" customFormat="1" ht="44.25" hidden="1" customHeight="1" x14ac:dyDescent="0.2">
      <c r="A299" s="56" t="s">
        <v>7187</v>
      </c>
      <c r="B299" s="53">
        <v>651086930</v>
      </c>
      <c r="C299" s="53" t="s">
        <v>1349</v>
      </c>
      <c r="D299" s="57" t="s">
        <v>2084</v>
      </c>
      <c r="E299" s="53" t="s">
        <v>2085</v>
      </c>
      <c r="F299" s="57" t="s">
        <v>5219</v>
      </c>
      <c r="G299" s="57" t="s">
        <v>2086</v>
      </c>
      <c r="H299" s="53" t="s">
        <v>2087</v>
      </c>
      <c r="I299" s="53" t="s">
        <v>2088</v>
      </c>
      <c r="J299" s="53" t="s">
        <v>2089</v>
      </c>
      <c r="K299" s="53" t="s">
        <v>2090</v>
      </c>
      <c r="L299" s="54" t="s">
        <v>47</v>
      </c>
      <c r="M299" s="58" t="s">
        <v>2091</v>
      </c>
      <c r="N299" s="58" t="s">
        <v>2092</v>
      </c>
      <c r="O299" s="59" t="s">
        <v>2093</v>
      </c>
      <c r="P299" s="58"/>
      <c r="Q299" s="59" t="s">
        <v>597</v>
      </c>
      <c r="R299" s="59" t="s">
        <v>556</v>
      </c>
      <c r="S299" s="60">
        <v>43357</v>
      </c>
      <c r="T299" s="58">
        <v>7656</v>
      </c>
      <c r="U299" s="61"/>
      <c r="V299" s="62"/>
      <c r="W299" s="61"/>
      <c r="X299" s="61"/>
      <c r="Y299" s="61"/>
      <c r="Z299" s="63"/>
      <c r="AA299" s="52"/>
      <c r="AB299" s="52"/>
      <c r="AC299" s="52"/>
      <c r="AD299" s="52"/>
      <c r="AE299" s="52"/>
      <c r="AF299" s="52"/>
    </row>
    <row r="300" spans="1:32" s="34" customFormat="1" ht="44.25" hidden="1" customHeight="1" x14ac:dyDescent="0.2">
      <c r="A300" s="56" t="s">
        <v>7188</v>
      </c>
      <c r="B300" s="53">
        <v>739296005</v>
      </c>
      <c r="C300" s="53" t="s">
        <v>1361</v>
      </c>
      <c r="D300" s="57" t="s">
        <v>2094</v>
      </c>
      <c r="E300" s="53" t="s">
        <v>2095</v>
      </c>
      <c r="F300" s="57" t="s">
        <v>2096</v>
      </c>
      <c r="G300" s="57" t="s">
        <v>2097</v>
      </c>
      <c r="H300" s="53" t="s">
        <v>2098</v>
      </c>
      <c r="I300" s="53" t="s">
        <v>2099</v>
      </c>
      <c r="J300" s="53" t="s">
        <v>2100</v>
      </c>
      <c r="K300" s="53" t="s">
        <v>2101</v>
      </c>
      <c r="L300" s="54" t="s">
        <v>524</v>
      </c>
      <c r="M300" s="58" t="s">
        <v>2102</v>
      </c>
      <c r="N300" s="58"/>
      <c r="O300" s="59"/>
      <c r="P300" s="58"/>
      <c r="Q300" s="59" t="s">
        <v>1091</v>
      </c>
      <c r="R300" s="59" t="s">
        <v>2103</v>
      </c>
      <c r="S300" s="60">
        <v>37970</v>
      </c>
      <c r="T300" s="58">
        <v>7124</v>
      </c>
      <c r="U300" s="61"/>
      <c r="V300" s="62"/>
      <c r="W300" s="61"/>
      <c r="X300" s="61"/>
      <c r="Y300" s="61"/>
      <c r="Z300" s="63"/>
      <c r="AA300" s="52"/>
      <c r="AB300" s="52"/>
      <c r="AC300" s="52"/>
      <c r="AD300" s="52"/>
      <c r="AE300" s="52"/>
      <c r="AF300" s="52"/>
    </row>
    <row r="301" spans="1:32" s="34" customFormat="1" ht="44.25" hidden="1" customHeight="1" x14ac:dyDescent="0.2">
      <c r="A301" s="56" t="s">
        <v>7189</v>
      </c>
      <c r="B301" s="53">
        <v>650856899</v>
      </c>
      <c r="C301" s="53" t="s">
        <v>1349</v>
      </c>
      <c r="D301" s="57" t="s">
        <v>2104</v>
      </c>
      <c r="E301" s="53" t="s">
        <v>7190</v>
      </c>
      <c r="F301" s="57" t="s">
        <v>2105</v>
      </c>
      <c r="G301" s="57" t="s">
        <v>7191</v>
      </c>
      <c r="H301" s="53" t="s">
        <v>1546</v>
      </c>
      <c r="I301" s="53" t="s">
        <v>6495</v>
      </c>
      <c r="J301" s="53" t="s">
        <v>2106</v>
      </c>
      <c r="K301" s="53" t="s">
        <v>6055</v>
      </c>
      <c r="L301" s="54" t="s">
        <v>5269</v>
      </c>
      <c r="M301" s="58" t="s">
        <v>2107</v>
      </c>
      <c r="N301" s="58" t="s">
        <v>6056</v>
      </c>
      <c r="O301" s="59" t="s">
        <v>7192</v>
      </c>
      <c r="P301" s="58"/>
      <c r="Q301" s="59">
        <v>93401</v>
      </c>
      <c r="R301" s="59" t="s">
        <v>7193</v>
      </c>
      <c r="S301" s="60">
        <v>42202</v>
      </c>
      <c r="T301" s="58">
        <v>7574</v>
      </c>
      <c r="U301" s="61"/>
      <c r="V301" s="62"/>
      <c r="W301" s="61"/>
      <c r="X301" s="61"/>
      <c r="Y301" s="61"/>
      <c r="Z301" s="63"/>
      <c r="AA301" s="52"/>
      <c r="AB301" s="52"/>
      <c r="AC301" s="52"/>
      <c r="AD301" s="52"/>
      <c r="AE301" s="52"/>
      <c r="AF301" s="52"/>
    </row>
    <row r="302" spans="1:32" s="34" customFormat="1" ht="44.25" hidden="1" customHeight="1" x14ac:dyDescent="0.2">
      <c r="A302" s="56" t="s">
        <v>7194</v>
      </c>
      <c r="B302" s="53">
        <v>723236002</v>
      </c>
      <c r="C302" s="53" t="s">
        <v>1508</v>
      </c>
      <c r="D302" s="57" t="s">
        <v>2108</v>
      </c>
      <c r="E302" s="53" t="s">
        <v>2109</v>
      </c>
      <c r="F302" s="57" t="s">
        <v>2110</v>
      </c>
      <c r="G302" s="57" t="s">
        <v>2111</v>
      </c>
      <c r="H302" s="53" t="s">
        <v>2112</v>
      </c>
      <c r="I302" s="53" t="s">
        <v>2113</v>
      </c>
      <c r="J302" s="53" t="s">
        <v>2114</v>
      </c>
      <c r="K302" s="53" t="s">
        <v>2116</v>
      </c>
      <c r="L302" s="54" t="s">
        <v>47</v>
      </c>
      <c r="M302" s="58" t="s">
        <v>1631</v>
      </c>
      <c r="N302" s="58" t="s">
        <v>2117</v>
      </c>
      <c r="O302" s="59" t="s">
        <v>2115</v>
      </c>
      <c r="P302" s="58"/>
      <c r="Q302" s="59">
        <v>93401</v>
      </c>
      <c r="R302" s="59" t="s">
        <v>2118</v>
      </c>
      <c r="S302" s="60">
        <v>37970</v>
      </c>
      <c r="T302" s="58">
        <v>6922</v>
      </c>
      <c r="U302" s="61"/>
      <c r="V302" s="62"/>
      <c r="W302" s="61"/>
      <c r="X302" s="61"/>
      <c r="Y302" s="61"/>
      <c r="Z302" s="63"/>
      <c r="AA302" s="52"/>
      <c r="AB302" s="52"/>
      <c r="AC302" s="52"/>
      <c r="AD302" s="52"/>
      <c r="AE302" s="52"/>
      <c r="AF302" s="52"/>
    </row>
    <row r="303" spans="1:32" s="34" customFormat="1" ht="44.25" hidden="1" customHeight="1" x14ac:dyDescent="0.2">
      <c r="A303" s="56" t="s">
        <v>2119</v>
      </c>
      <c r="B303" s="53">
        <v>711789006</v>
      </c>
      <c r="C303" s="53" t="s">
        <v>1361</v>
      </c>
      <c r="D303" s="57" t="s">
        <v>2120</v>
      </c>
      <c r="E303" s="53" t="s">
        <v>7195</v>
      </c>
      <c r="F303" s="57" t="s">
        <v>2119</v>
      </c>
      <c r="G303" s="57" t="s">
        <v>7196</v>
      </c>
      <c r="H303" s="53" t="s">
        <v>2121</v>
      </c>
      <c r="I303" s="53" t="s">
        <v>6205</v>
      </c>
      <c r="J303" s="53" t="s">
        <v>7197</v>
      </c>
      <c r="K303" s="53" t="s">
        <v>2123</v>
      </c>
      <c r="L303" s="54" t="s">
        <v>47</v>
      </c>
      <c r="M303" s="58" t="s">
        <v>2125</v>
      </c>
      <c r="N303" s="58" t="s">
        <v>2124</v>
      </c>
      <c r="O303" s="59" t="s">
        <v>2122</v>
      </c>
      <c r="P303" s="58"/>
      <c r="Q303" s="59">
        <v>93401</v>
      </c>
      <c r="R303" s="59" t="s">
        <v>7198</v>
      </c>
      <c r="S303" s="60">
        <v>37970</v>
      </c>
      <c r="T303" s="58">
        <v>4425</v>
      </c>
      <c r="U303" s="61"/>
      <c r="V303" s="62"/>
      <c r="W303" s="61"/>
      <c r="X303" s="61"/>
      <c r="Y303" s="61"/>
      <c r="Z303" s="63"/>
      <c r="AA303" s="52"/>
      <c r="AB303" s="52"/>
      <c r="AC303" s="52"/>
      <c r="AD303" s="52"/>
      <c r="AE303" s="52"/>
      <c r="AF303" s="52"/>
    </row>
    <row r="304" spans="1:32" s="34" customFormat="1" ht="44.25" hidden="1" customHeight="1" x14ac:dyDescent="0.2">
      <c r="A304" s="56" t="s">
        <v>7199</v>
      </c>
      <c r="B304" s="53">
        <v>716904008</v>
      </c>
      <c r="C304" s="53" t="s">
        <v>1361</v>
      </c>
      <c r="D304" s="57" t="s">
        <v>2126</v>
      </c>
      <c r="E304" s="53" t="s">
        <v>6239</v>
      </c>
      <c r="F304" s="57" t="s">
        <v>2127</v>
      </c>
      <c r="G304" s="57" t="s">
        <v>6260</v>
      </c>
      <c r="H304" s="53" t="s">
        <v>2128</v>
      </c>
      <c r="I304" s="53" t="s">
        <v>6243</v>
      </c>
      <c r="J304" s="53" t="s">
        <v>2129</v>
      </c>
      <c r="K304" s="53" t="s">
        <v>6240</v>
      </c>
      <c r="L304" s="54" t="s">
        <v>47</v>
      </c>
      <c r="M304" s="58" t="s">
        <v>2130</v>
      </c>
      <c r="N304" s="58" t="s">
        <v>6241</v>
      </c>
      <c r="O304" s="59" t="s">
        <v>6242</v>
      </c>
      <c r="P304" s="58"/>
      <c r="Q304" s="59">
        <v>93401</v>
      </c>
      <c r="R304" s="59" t="s">
        <v>7200</v>
      </c>
      <c r="S304" s="60">
        <v>37970</v>
      </c>
      <c r="T304" s="58">
        <v>7004</v>
      </c>
      <c r="U304" s="61"/>
      <c r="V304" s="62"/>
      <c r="W304" s="61"/>
      <c r="X304" s="61"/>
      <c r="Y304" s="61"/>
      <c r="Z304" s="63"/>
      <c r="AA304" s="52"/>
      <c r="AB304" s="52"/>
      <c r="AC304" s="52"/>
      <c r="AD304" s="52"/>
      <c r="AE304" s="52"/>
      <c r="AF304" s="52"/>
    </row>
    <row r="305" spans="1:32" s="34" customFormat="1" ht="44.25" hidden="1" customHeight="1" x14ac:dyDescent="0.2">
      <c r="A305" s="56" t="s">
        <v>7201</v>
      </c>
      <c r="B305" s="53">
        <v>655563601</v>
      </c>
      <c r="C305" s="53" t="s">
        <v>1914</v>
      </c>
      <c r="D305" s="57" t="s">
        <v>2131</v>
      </c>
      <c r="E305" s="53" t="s">
        <v>1944</v>
      </c>
      <c r="F305" s="57" t="s">
        <v>2132</v>
      </c>
      <c r="G305" s="57" t="s">
        <v>2133</v>
      </c>
      <c r="H305" s="53" t="s">
        <v>2134</v>
      </c>
      <c r="I305" s="53" t="s">
        <v>2135</v>
      </c>
      <c r="J305" s="53" t="s">
        <v>2136</v>
      </c>
      <c r="K305" s="53" t="s">
        <v>5284</v>
      </c>
      <c r="L305" s="54" t="s">
        <v>5269</v>
      </c>
      <c r="M305" s="58" t="s">
        <v>2137</v>
      </c>
      <c r="N305" s="58"/>
      <c r="O305" s="59"/>
      <c r="P305" s="58"/>
      <c r="Q305" s="59">
        <v>93401</v>
      </c>
      <c r="R305" s="59" t="s">
        <v>2138</v>
      </c>
      <c r="S305" s="60">
        <v>38911</v>
      </c>
      <c r="T305" s="58">
        <v>7329</v>
      </c>
      <c r="U305" s="61"/>
      <c r="V305" s="62"/>
      <c r="W305" s="61"/>
      <c r="X305" s="61"/>
      <c r="Y305" s="61"/>
      <c r="Z305" s="63"/>
      <c r="AA305" s="52"/>
      <c r="AB305" s="52"/>
      <c r="AC305" s="52"/>
      <c r="AD305" s="52"/>
      <c r="AE305" s="52"/>
      <c r="AF305" s="52"/>
    </row>
    <row r="306" spans="1:32" s="34" customFormat="1" ht="44.25" hidden="1" customHeight="1" x14ac:dyDescent="0.2">
      <c r="A306" s="56" t="s">
        <v>7202</v>
      </c>
      <c r="B306" s="53">
        <v>651884764</v>
      </c>
      <c r="C306" s="53"/>
      <c r="D306" s="57" t="s">
        <v>6496</v>
      </c>
      <c r="E306" s="53" t="s">
        <v>7203</v>
      </c>
      <c r="F306" s="57" t="s">
        <v>5789</v>
      </c>
      <c r="G306" s="57" t="s">
        <v>5790</v>
      </c>
      <c r="H306" s="53" t="s">
        <v>5791</v>
      </c>
      <c r="I306" s="53">
        <v>43636</v>
      </c>
      <c r="J306" s="53" t="s">
        <v>5792</v>
      </c>
      <c r="K306" s="53" t="s">
        <v>5794</v>
      </c>
      <c r="L306" s="54" t="s">
        <v>5270</v>
      </c>
      <c r="M306" s="58" t="s">
        <v>851</v>
      </c>
      <c r="N306" s="58" t="s">
        <v>5795</v>
      </c>
      <c r="O306" s="59" t="s">
        <v>5793</v>
      </c>
      <c r="P306" s="58"/>
      <c r="Q306" s="59">
        <v>93401</v>
      </c>
      <c r="R306" s="59" t="s">
        <v>7204</v>
      </c>
      <c r="S306" s="60">
        <v>43893</v>
      </c>
      <c r="T306" s="58">
        <v>7698</v>
      </c>
      <c r="U306" s="61"/>
      <c r="V306" s="62"/>
      <c r="W306" s="61"/>
      <c r="X306" s="61"/>
      <c r="Y306" s="61"/>
      <c r="Z306" s="63"/>
      <c r="AA306" s="52"/>
      <c r="AB306" s="52"/>
      <c r="AC306" s="52"/>
      <c r="AD306" s="52"/>
      <c r="AE306" s="52"/>
      <c r="AF306" s="52"/>
    </row>
    <row r="307" spans="1:32" s="34" customFormat="1" ht="44.25" hidden="1" customHeight="1" x14ac:dyDescent="0.2">
      <c r="A307" s="56" t="s">
        <v>7205</v>
      </c>
      <c r="B307" s="53">
        <v>651935121</v>
      </c>
      <c r="C307" s="53"/>
      <c r="D307" s="57" t="s">
        <v>6497</v>
      </c>
      <c r="E307" s="53" t="s">
        <v>5899</v>
      </c>
      <c r="F307" s="57" t="s">
        <v>8528</v>
      </c>
      <c r="G307" s="57" t="s">
        <v>5900</v>
      </c>
      <c r="H307" s="53" t="s">
        <v>1273</v>
      </c>
      <c r="I307" s="53" t="s">
        <v>5901</v>
      </c>
      <c r="J307" s="53" t="s">
        <v>5902</v>
      </c>
      <c r="K307" s="53" t="s">
        <v>5903</v>
      </c>
      <c r="L307" s="54" t="s">
        <v>5307</v>
      </c>
      <c r="M307" s="58" t="s">
        <v>755</v>
      </c>
      <c r="N307" s="58" t="s">
        <v>5904</v>
      </c>
      <c r="O307" s="59" t="s">
        <v>5905</v>
      </c>
      <c r="P307" s="58"/>
      <c r="Q307" s="59">
        <v>93401</v>
      </c>
      <c r="R307" s="59" t="s">
        <v>5812</v>
      </c>
      <c r="S307" s="60">
        <v>44034</v>
      </c>
      <c r="T307" s="58">
        <v>7709</v>
      </c>
      <c r="U307" s="61"/>
      <c r="V307" s="62"/>
      <c r="W307" s="61"/>
      <c r="X307" s="61"/>
      <c r="Y307" s="61"/>
      <c r="Z307" s="63"/>
      <c r="AA307" s="52"/>
      <c r="AB307" s="52"/>
      <c r="AC307" s="52"/>
      <c r="AD307" s="52"/>
      <c r="AE307" s="52"/>
      <c r="AF307" s="52"/>
    </row>
    <row r="308" spans="1:32" s="34" customFormat="1" ht="44.25" hidden="1" customHeight="1" x14ac:dyDescent="0.2">
      <c r="A308" s="56" t="s">
        <v>7206</v>
      </c>
      <c r="B308" s="53">
        <v>650224140</v>
      </c>
      <c r="C308" s="53" t="s">
        <v>1361</v>
      </c>
      <c r="D308" s="57" t="s">
        <v>2139</v>
      </c>
      <c r="E308" s="53" t="s">
        <v>2140</v>
      </c>
      <c r="F308" s="57" t="s">
        <v>2141</v>
      </c>
      <c r="G308" s="57" t="s">
        <v>2142</v>
      </c>
      <c r="H308" s="53" t="s">
        <v>2143</v>
      </c>
      <c r="I308" s="53" t="s">
        <v>2144</v>
      </c>
      <c r="J308" s="53" t="s">
        <v>2145</v>
      </c>
      <c r="K308" s="53" t="s">
        <v>2147</v>
      </c>
      <c r="L308" s="54" t="s">
        <v>47</v>
      </c>
      <c r="M308" s="58" t="s">
        <v>2149</v>
      </c>
      <c r="N308" s="58" t="s">
        <v>2148</v>
      </c>
      <c r="O308" s="59" t="s">
        <v>2146</v>
      </c>
      <c r="P308" s="58"/>
      <c r="Q308" s="59" t="s">
        <v>365</v>
      </c>
      <c r="R308" s="59" t="s">
        <v>2150</v>
      </c>
      <c r="S308" s="60">
        <v>40522</v>
      </c>
      <c r="T308" s="58">
        <v>7437</v>
      </c>
      <c r="U308" s="61"/>
      <c r="V308" s="62"/>
      <c r="W308" s="61"/>
      <c r="X308" s="61"/>
      <c r="Y308" s="61"/>
      <c r="Z308" s="63"/>
      <c r="AA308" s="52"/>
      <c r="AB308" s="52"/>
      <c r="AC308" s="52"/>
      <c r="AD308" s="52"/>
      <c r="AE308" s="52"/>
      <c r="AF308" s="52"/>
    </row>
    <row r="309" spans="1:32" s="34" customFormat="1" ht="44.25" hidden="1" customHeight="1" x14ac:dyDescent="0.2">
      <c r="A309" s="56" t="s">
        <v>7207</v>
      </c>
      <c r="B309" s="53">
        <v>650617207</v>
      </c>
      <c r="C309" s="53" t="s">
        <v>1349</v>
      </c>
      <c r="D309" s="57" t="s">
        <v>2151</v>
      </c>
      <c r="E309" s="53" t="s">
        <v>2152</v>
      </c>
      <c r="F309" s="57" t="s">
        <v>2153</v>
      </c>
      <c r="G309" s="57" t="s">
        <v>2154</v>
      </c>
      <c r="H309" s="53" t="s">
        <v>1366</v>
      </c>
      <c r="I309" s="53" t="s">
        <v>2155</v>
      </c>
      <c r="J309" s="53" t="s">
        <v>2156</v>
      </c>
      <c r="K309" s="53" t="s">
        <v>2157</v>
      </c>
      <c r="L309" s="54" t="s">
        <v>5273</v>
      </c>
      <c r="M309" s="58" t="s">
        <v>956</v>
      </c>
      <c r="N309" s="58" t="s">
        <v>2158</v>
      </c>
      <c r="O309" s="59"/>
      <c r="P309" s="58"/>
      <c r="Q309" s="59" t="s">
        <v>83</v>
      </c>
      <c r="R309" s="59" t="s">
        <v>2159</v>
      </c>
      <c r="S309" s="60">
        <v>39444</v>
      </c>
      <c r="T309" s="58">
        <v>7387</v>
      </c>
      <c r="U309" s="61"/>
      <c r="V309" s="62"/>
      <c r="W309" s="61"/>
      <c r="X309" s="61"/>
      <c r="Y309" s="61"/>
      <c r="Z309" s="63"/>
      <c r="AA309" s="52"/>
      <c r="AB309" s="52"/>
      <c r="AC309" s="52"/>
      <c r="AD309" s="52"/>
      <c r="AE309" s="52"/>
      <c r="AF309" s="52"/>
    </row>
    <row r="310" spans="1:32" s="34" customFormat="1" ht="44.25" hidden="1" customHeight="1" x14ac:dyDescent="0.2">
      <c r="A310" s="56" t="s">
        <v>7208</v>
      </c>
      <c r="B310" s="53">
        <v>652006884</v>
      </c>
      <c r="C310" s="53"/>
      <c r="D310" s="57" t="s">
        <v>7209</v>
      </c>
      <c r="E310" s="53" t="s">
        <v>7210</v>
      </c>
      <c r="F310" s="57" t="s">
        <v>7211</v>
      </c>
      <c r="G310" s="57" t="s">
        <v>7212</v>
      </c>
      <c r="H310" s="53" t="s">
        <v>1273</v>
      </c>
      <c r="I310" s="53" t="s">
        <v>7213</v>
      </c>
      <c r="J310" s="53" t="s">
        <v>7214</v>
      </c>
      <c r="K310" s="53" t="s">
        <v>7215</v>
      </c>
      <c r="L310" s="54" t="s">
        <v>524</v>
      </c>
      <c r="M310" s="58" t="s">
        <v>2208</v>
      </c>
      <c r="N310" s="58" t="s">
        <v>7216</v>
      </c>
      <c r="O310" s="59" t="s">
        <v>7217</v>
      </c>
      <c r="P310" s="58"/>
      <c r="Q310" s="59">
        <v>93401</v>
      </c>
      <c r="R310" s="59" t="s">
        <v>7218</v>
      </c>
      <c r="S310" s="60">
        <v>44413</v>
      </c>
      <c r="T310" s="58">
        <v>7736</v>
      </c>
      <c r="U310" s="61"/>
      <c r="V310" s="62"/>
      <c r="W310" s="61"/>
      <c r="X310" s="61"/>
      <c r="Y310" s="61"/>
      <c r="Z310" s="63"/>
      <c r="AA310" s="52"/>
      <c r="AB310" s="52"/>
      <c r="AC310" s="52"/>
      <c r="AD310" s="52"/>
      <c r="AE310" s="52"/>
      <c r="AF310" s="52"/>
    </row>
    <row r="311" spans="1:32" s="34" customFormat="1" ht="44.25" hidden="1" customHeight="1" x14ac:dyDescent="0.2">
      <c r="A311" s="56" t="s">
        <v>7219</v>
      </c>
      <c r="B311" s="53">
        <v>724210007</v>
      </c>
      <c r="C311" s="53" t="s">
        <v>1349</v>
      </c>
      <c r="D311" s="57" t="s">
        <v>2160</v>
      </c>
      <c r="E311" s="53" t="s">
        <v>2161</v>
      </c>
      <c r="F311" s="57" t="s">
        <v>2162</v>
      </c>
      <c r="G311" s="57" t="s">
        <v>2163</v>
      </c>
      <c r="H311" s="53" t="s">
        <v>2164</v>
      </c>
      <c r="I311" s="53" t="s">
        <v>2165</v>
      </c>
      <c r="J311" s="53" t="s">
        <v>2166</v>
      </c>
      <c r="K311" s="53" t="s">
        <v>2168</v>
      </c>
      <c r="L311" s="54" t="s">
        <v>47</v>
      </c>
      <c r="M311" s="58" t="s">
        <v>1267</v>
      </c>
      <c r="N311" s="58"/>
      <c r="O311" s="59" t="s">
        <v>2167</v>
      </c>
      <c r="P311" s="58"/>
      <c r="Q311" s="59">
        <v>93401</v>
      </c>
      <c r="R311" s="59" t="s">
        <v>5848</v>
      </c>
      <c r="S311" s="60">
        <v>37970</v>
      </c>
      <c r="T311" s="58">
        <v>7053</v>
      </c>
      <c r="U311" s="61"/>
      <c r="V311" s="62"/>
      <c r="W311" s="61"/>
      <c r="X311" s="61"/>
      <c r="Y311" s="61"/>
      <c r="Z311" s="63"/>
      <c r="AA311" s="52"/>
      <c r="AB311" s="52"/>
      <c r="AC311" s="52"/>
      <c r="AD311" s="52"/>
      <c r="AE311" s="52"/>
      <c r="AF311" s="52"/>
    </row>
    <row r="312" spans="1:32" s="34" customFormat="1" ht="44.25" hidden="1" customHeight="1" x14ac:dyDescent="0.2">
      <c r="A312" s="56" t="s">
        <v>7220</v>
      </c>
      <c r="B312" s="53">
        <v>651883474</v>
      </c>
      <c r="C312" s="53"/>
      <c r="D312" s="57" t="s">
        <v>6498</v>
      </c>
      <c r="E312" s="53" t="s">
        <v>6499</v>
      </c>
      <c r="F312" s="57" t="s">
        <v>5741</v>
      </c>
      <c r="G312" s="57" t="s">
        <v>7221</v>
      </c>
      <c r="H312" s="53" t="s">
        <v>7222</v>
      </c>
      <c r="I312" s="53" t="s">
        <v>7223</v>
      </c>
      <c r="J312" s="53" t="s">
        <v>7224</v>
      </c>
      <c r="K312" s="53" t="s">
        <v>5742</v>
      </c>
      <c r="L312" s="54" t="s">
        <v>535</v>
      </c>
      <c r="M312" s="58" t="s">
        <v>694</v>
      </c>
      <c r="N312" s="58" t="s">
        <v>5784</v>
      </c>
      <c r="O312" s="59" t="s">
        <v>5785</v>
      </c>
      <c r="P312" s="58"/>
      <c r="Q312" s="59">
        <v>93401</v>
      </c>
      <c r="R312" s="59" t="s">
        <v>7225</v>
      </c>
      <c r="S312" s="60">
        <v>43802</v>
      </c>
      <c r="T312" s="58">
        <v>7692</v>
      </c>
      <c r="U312" s="61"/>
      <c r="V312" s="62"/>
      <c r="W312" s="61"/>
      <c r="X312" s="61"/>
      <c r="Y312" s="61"/>
      <c r="Z312" s="63"/>
      <c r="AA312" s="52"/>
      <c r="AB312" s="52"/>
      <c r="AC312" s="52"/>
      <c r="AD312" s="52"/>
      <c r="AE312" s="52"/>
      <c r="AF312" s="52"/>
    </row>
    <row r="313" spans="1:32" s="34" customFormat="1" ht="44.25" hidden="1" customHeight="1" x14ac:dyDescent="0.2">
      <c r="A313" s="56" t="s">
        <v>7226</v>
      </c>
      <c r="B313" s="53">
        <v>720266008</v>
      </c>
      <c r="C313" s="53" t="s">
        <v>1446</v>
      </c>
      <c r="D313" s="57" t="s">
        <v>2169</v>
      </c>
      <c r="E313" s="53" t="s">
        <v>7227</v>
      </c>
      <c r="F313" s="57" t="s">
        <v>2170</v>
      </c>
      <c r="G313" s="57" t="s">
        <v>7228</v>
      </c>
      <c r="H313" s="53" t="s">
        <v>2171</v>
      </c>
      <c r="I313" s="53" t="s">
        <v>127</v>
      </c>
      <c r="J313" s="53" t="s">
        <v>2172</v>
      </c>
      <c r="K313" s="53" t="s">
        <v>2173</v>
      </c>
      <c r="L313" s="54" t="s">
        <v>47</v>
      </c>
      <c r="M313" s="58" t="s">
        <v>994</v>
      </c>
      <c r="N313" s="58"/>
      <c r="O313" s="59" t="s">
        <v>2174</v>
      </c>
      <c r="P313" s="58"/>
      <c r="Q313" s="59">
        <v>93401</v>
      </c>
      <c r="R313" s="59" t="s">
        <v>7229</v>
      </c>
      <c r="S313" s="60">
        <v>37970</v>
      </c>
      <c r="T313" s="58">
        <v>7012</v>
      </c>
      <c r="U313" s="61"/>
      <c r="V313" s="62"/>
      <c r="W313" s="61"/>
      <c r="X313" s="61"/>
      <c r="Y313" s="61"/>
      <c r="Z313" s="63"/>
      <c r="AA313" s="52"/>
      <c r="AB313" s="52"/>
      <c r="AC313" s="52"/>
      <c r="AD313" s="52"/>
      <c r="AE313" s="52"/>
      <c r="AF313" s="52"/>
    </row>
    <row r="314" spans="1:32" s="34" customFormat="1" ht="44.25" hidden="1" customHeight="1" x14ac:dyDescent="0.2">
      <c r="A314" s="56" t="s">
        <v>7230</v>
      </c>
      <c r="B314" s="53">
        <v>708401005</v>
      </c>
      <c r="C314" s="53" t="s">
        <v>1349</v>
      </c>
      <c r="D314" s="57" t="s">
        <v>2175</v>
      </c>
      <c r="E314" s="53" t="s">
        <v>7231</v>
      </c>
      <c r="F314" s="57" t="s">
        <v>2176</v>
      </c>
      <c r="G314" s="57" t="s">
        <v>7232</v>
      </c>
      <c r="H314" s="53" t="s">
        <v>6163</v>
      </c>
      <c r="I314" s="53" t="s">
        <v>7233</v>
      </c>
      <c r="J314" s="53" t="s">
        <v>7234</v>
      </c>
      <c r="K314" s="53" t="s">
        <v>2177</v>
      </c>
      <c r="L314" s="54" t="s">
        <v>535</v>
      </c>
      <c r="M314" s="58" t="s">
        <v>184</v>
      </c>
      <c r="N314" s="58" t="s">
        <v>2178</v>
      </c>
      <c r="O314" s="59" t="s">
        <v>7235</v>
      </c>
      <c r="P314" s="58"/>
      <c r="Q314" s="59" t="s">
        <v>83</v>
      </c>
      <c r="R314" s="59" t="s">
        <v>7236</v>
      </c>
      <c r="S314" s="60">
        <v>37970</v>
      </c>
      <c r="T314" s="58">
        <v>5950</v>
      </c>
      <c r="U314" s="61"/>
      <c r="V314" s="62"/>
      <c r="W314" s="61"/>
      <c r="X314" s="61"/>
      <c r="Y314" s="61"/>
      <c r="Z314" s="63"/>
      <c r="AA314" s="52"/>
      <c r="AB314" s="52"/>
      <c r="AC314" s="52"/>
      <c r="AD314" s="52"/>
      <c r="AE314" s="52"/>
      <c r="AF314" s="52"/>
    </row>
    <row r="315" spans="1:32" s="34" customFormat="1" ht="44.25" hidden="1" customHeight="1" x14ac:dyDescent="0.2">
      <c r="A315" s="56" t="s">
        <v>7237</v>
      </c>
      <c r="B315" s="53">
        <v>706786007</v>
      </c>
      <c r="C315" s="53" t="s">
        <v>1361</v>
      </c>
      <c r="D315" s="57" t="s">
        <v>2179</v>
      </c>
      <c r="E315" s="53" t="s">
        <v>7238</v>
      </c>
      <c r="F315" s="57" t="s">
        <v>2180</v>
      </c>
      <c r="G315" s="57" t="s">
        <v>7239</v>
      </c>
      <c r="H315" s="53" t="s">
        <v>2181</v>
      </c>
      <c r="I315" s="53" t="s">
        <v>2182</v>
      </c>
      <c r="J315" s="53" t="s">
        <v>2183</v>
      </c>
      <c r="K315" s="53" t="s">
        <v>2185</v>
      </c>
      <c r="L315" s="54" t="s">
        <v>47</v>
      </c>
      <c r="M315" s="58" t="s">
        <v>729</v>
      </c>
      <c r="N315" s="58"/>
      <c r="O315" s="59" t="s">
        <v>2184</v>
      </c>
      <c r="P315" s="58"/>
      <c r="Q315" s="59">
        <v>93401</v>
      </c>
      <c r="R315" s="59" t="s">
        <v>7240</v>
      </c>
      <c r="S315" s="60">
        <v>37970</v>
      </c>
      <c r="T315" s="58">
        <v>4450</v>
      </c>
      <c r="U315" s="61"/>
      <c r="V315" s="62"/>
      <c r="W315" s="61"/>
      <c r="X315" s="61"/>
      <c r="Y315" s="61"/>
      <c r="Z315" s="63"/>
      <c r="AA315" s="52"/>
      <c r="AB315" s="52"/>
      <c r="AC315" s="52"/>
      <c r="AD315" s="52"/>
      <c r="AE315" s="52"/>
      <c r="AF315" s="52"/>
    </row>
    <row r="316" spans="1:32" s="34" customFormat="1" ht="44.25" hidden="1" customHeight="1" x14ac:dyDescent="0.2">
      <c r="A316" s="56" t="s">
        <v>7241</v>
      </c>
      <c r="B316" s="53">
        <v>700966003</v>
      </c>
      <c r="C316" s="53" t="s">
        <v>1349</v>
      </c>
      <c r="D316" s="57" t="s">
        <v>2186</v>
      </c>
      <c r="E316" s="53" t="s">
        <v>2187</v>
      </c>
      <c r="F316" s="57" t="s">
        <v>2188</v>
      </c>
      <c r="G316" s="57" t="s">
        <v>2189</v>
      </c>
      <c r="H316" s="53" t="s">
        <v>2190</v>
      </c>
      <c r="I316" s="53" t="s">
        <v>2191</v>
      </c>
      <c r="J316" s="53" t="s">
        <v>2192</v>
      </c>
      <c r="K316" s="53" t="s">
        <v>2193</v>
      </c>
      <c r="L316" s="54" t="s">
        <v>47</v>
      </c>
      <c r="M316" s="58" t="s">
        <v>1628</v>
      </c>
      <c r="N316" s="58"/>
      <c r="O316" s="59"/>
      <c r="P316" s="58"/>
      <c r="Q316" s="59">
        <v>93401</v>
      </c>
      <c r="R316" s="59" t="s">
        <v>2194</v>
      </c>
      <c r="S316" s="60">
        <v>37970</v>
      </c>
      <c r="T316" s="58">
        <v>4500</v>
      </c>
      <c r="U316" s="61"/>
      <c r="V316" s="62"/>
      <c r="W316" s="61"/>
      <c r="X316" s="61"/>
      <c r="Y316" s="61"/>
      <c r="Z316" s="63"/>
      <c r="AA316" s="52"/>
      <c r="AB316" s="52"/>
      <c r="AC316" s="52"/>
      <c r="AD316" s="52"/>
      <c r="AE316" s="52"/>
      <c r="AF316" s="52"/>
    </row>
    <row r="317" spans="1:32" s="34" customFormat="1" ht="44.25" hidden="1" customHeight="1" x14ac:dyDescent="0.2">
      <c r="A317" s="56" t="s">
        <v>7242</v>
      </c>
      <c r="B317" s="53">
        <v>651018846</v>
      </c>
      <c r="C317" s="53" t="s">
        <v>1349</v>
      </c>
      <c r="D317" s="57" t="s">
        <v>2195</v>
      </c>
      <c r="E317" s="53" t="s">
        <v>7243</v>
      </c>
      <c r="F317" s="57" t="s">
        <v>5220</v>
      </c>
      <c r="G317" s="57" t="s">
        <v>2196</v>
      </c>
      <c r="H317" s="53" t="s">
        <v>731</v>
      </c>
      <c r="I317" s="53" t="s">
        <v>7244</v>
      </c>
      <c r="J317" s="53" t="s">
        <v>2197</v>
      </c>
      <c r="K317" s="53" t="s">
        <v>2198</v>
      </c>
      <c r="L317" s="54" t="s">
        <v>47</v>
      </c>
      <c r="M317" s="58" t="s">
        <v>620</v>
      </c>
      <c r="N317" s="58" t="s">
        <v>2199</v>
      </c>
      <c r="O317" s="59" t="s">
        <v>2200</v>
      </c>
      <c r="P317" s="58"/>
      <c r="Q317" s="59" t="s">
        <v>597</v>
      </c>
      <c r="R317" s="59" t="s">
        <v>7245</v>
      </c>
      <c r="S317" s="60">
        <v>43416</v>
      </c>
      <c r="T317" s="58">
        <v>7663</v>
      </c>
      <c r="U317" s="61"/>
      <c r="V317" s="62"/>
      <c r="W317" s="61"/>
      <c r="X317" s="61"/>
      <c r="Y317" s="61"/>
      <c r="Z317" s="63"/>
      <c r="AA317" s="52"/>
      <c r="AB317" s="52"/>
      <c r="AC317" s="52"/>
      <c r="AD317" s="52"/>
      <c r="AE317" s="52"/>
      <c r="AF317" s="52"/>
    </row>
    <row r="318" spans="1:32" s="34" customFormat="1" ht="44.25" hidden="1" customHeight="1" x14ac:dyDescent="0.2">
      <c r="A318" s="56" t="s">
        <v>8209</v>
      </c>
      <c r="B318" s="53" t="s">
        <v>8292</v>
      </c>
      <c r="C318" s="53" t="s">
        <v>1361</v>
      </c>
      <c r="D318" s="57" t="s">
        <v>8177</v>
      </c>
      <c r="E318" s="53" t="s">
        <v>8178</v>
      </c>
      <c r="F318" s="57" t="s">
        <v>8179</v>
      </c>
      <c r="G318" s="57" t="s">
        <v>8180</v>
      </c>
      <c r="H318" s="53" t="s">
        <v>8181</v>
      </c>
      <c r="I318" s="53" t="s">
        <v>8182</v>
      </c>
      <c r="J318" s="53" t="s">
        <v>8183</v>
      </c>
      <c r="K318" s="53" t="s">
        <v>8184</v>
      </c>
      <c r="L318" s="54" t="s">
        <v>47</v>
      </c>
      <c r="M318" s="58" t="s">
        <v>8185</v>
      </c>
      <c r="N318" s="58" t="s">
        <v>8186</v>
      </c>
      <c r="O318" s="59" t="s">
        <v>8187</v>
      </c>
      <c r="P318" s="58"/>
      <c r="Q318" s="59" t="s">
        <v>1373</v>
      </c>
      <c r="R318" s="59" t="s">
        <v>8188</v>
      </c>
      <c r="S318" s="60">
        <v>43353</v>
      </c>
      <c r="T318" s="58">
        <v>7655</v>
      </c>
      <c r="U318" s="61"/>
      <c r="V318" s="62"/>
      <c r="W318" s="61"/>
      <c r="X318" s="61"/>
      <c r="Y318" s="61"/>
      <c r="Z318" s="63"/>
      <c r="AA318" s="52"/>
      <c r="AB318" s="52"/>
      <c r="AC318" s="52"/>
      <c r="AD318" s="52"/>
      <c r="AE318" s="52"/>
      <c r="AF318" s="52"/>
    </row>
    <row r="319" spans="1:32" s="34" customFormat="1" ht="44.25" hidden="1" customHeight="1" x14ac:dyDescent="0.2">
      <c r="A319" s="56" t="s">
        <v>7246</v>
      </c>
      <c r="B319" s="53">
        <v>651946182</v>
      </c>
      <c r="C319" s="53"/>
      <c r="D319" s="57" t="s">
        <v>6500</v>
      </c>
      <c r="E319" s="53" t="s">
        <v>6119</v>
      </c>
      <c r="F319" s="57" t="s">
        <v>4054</v>
      </c>
      <c r="G319" s="57" t="s">
        <v>6120</v>
      </c>
      <c r="H319" s="53" t="s">
        <v>1273</v>
      </c>
      <c r="I319" s="53" t="s">
        <v>6121</v>
      </c>
      <c r="J319" s="53" t="s">
        <v>6122</v>
      </c>
      <c r="K319" s="53" t="s">
        <v>6124</v>
      </c>
      <c r="L319" s="54" t="s">
        <v>47</v>
      </c>
      <c r="M319" s="58" t="s">
        <v>1392</v>
      </c>
      <c r="N319" s="58" t="s">
        <v>6125</v>
      </c>
      <c r="O319" s="59" t="s">
        <v>6126</v>
      </c>
      <c r="P319" s="58"/>
      <c r="Q319" s="59">
        <v>93401</v>
      </c>
      <c r="R319" s="59" t="s">
        <v>6123</v>
      </c>
      <c r="S319" s="60">
        <v>44106</v>
      </c>
      <c r="T319" s="58" t="s">
        <v>6501</v>
      </c>
      <c r="U319" s="61"/>
      <c r="V319" s="62"/>
      <c r="W319" s="61"/>
      <c r="X319" s="61"/>
      <c r="Y319" s="61"/>
      <c r="Z319" s="63"/>
      <c r="AA319" s="52"/>
      <c r="AB319" s="52"/>
      <c r="AC319" s="52"/>
      <c r="AD319" s="52"/>
      <c r="AE319" s="52"/>
      <c r="AF319" s="52"/>
    </row>
    <row r="320" spans="1:32" s="34" customFormat="1" ht="44.25" hidden="1" customHeight="1" x14ac:dyDescent="0.2">
      <c r="A320" s="56" t="s">
        <v>8210</v>
      </c>
      <c r="B320" s="53" t="s">
        <v>8293</v>
      </c>
      <c r="C320" s="53" t="s">
        <v>1361</v>
      </c>
      <c r="D320" s="57" t="s">
        <v>2201</v>
      </c>
      <c r="E320" s="53" t="s">
        <v>2202</v>
      </c>
      <c r="F320" s="57" t="s">
        <v>2203</v>
      </c>
      <c r="G320" s="57" t="s">
        <v>2204</v>
      </c>
      <c r="H320" s="53" t="s">
        <v>1366</v>
      </c>
      <c r="I320" s="53" t="s">
        <v>2205</v>
      </c>
      <c r="J320" s="53" t="s">
        <v>2206</v>
      </c>
      <c r="K320" s="53" t="s">
        <v>2207</v>
      </c>
      <c r="L320" s="54" t="s">
        <v>524</v>
      </c>
      <c r="M320" s="58" t="s">
        <v>2208</v>
      </c>
      <c r="N320" s="58" t="s">
        <v>2210</v>
      </c>
      <c r="O320" s="59" t="s">
        <v>2209</v>
      </c>
      <c r="P320" s="58"/>
      <c r="Q320" s="59" t="s">
        <v>1373</v>
      </c>
      <c r="R320" s="59" t="s">
        <v>2211</v>
      </c>
      <c r="S320" s="60">
        <v>43196</v>
      </c>
      <c r="T320" s="58">
        <v>7647</v>
      </c>
      <c r="U320" s="61"/>
      <c r="V320" s="62"/>
      <c r="W320" s="61"/>
      <c r="X320" s="61"/>
      <c r="Y320" s="61"/>
      <c r="Z320" s="63"/>
      <c r="AA320" s="52"/>
      <c r="AB320" s="52"/>
      <c r="AC320" s="52"/>
      <c r="AD320" s="52"/>
      <c r="AE320" s="52"/>
      <c r="AF320" s="52"/>
    </row>
    <row r="321" spans="1:32" s="34" customFormat="1" ht="44.25" hidden="1" customHeight="1" x14ac:dyDescent="0.2">
      <c r="A321" s="56" t="s">
        <v>5727</v>
      </c>
      <c r="B321" s="53">
        <v>651539544</v>
      </c>
      <c r="C321" s="53"/>
      <c r="D321" s="57" t="s">
        <v>6502</v>
      </c>
      <c r="E321" s="53" t="s">
        <v>7247</v>
      </c>
      <c r="F321" s="57" t="s">
        <v>5728</v>
      </c>
      <c r="G321" s="57" t="s">
        <v>6503</v>
      </c>
      <c r="H321" s="53" t="s">
        <v>1526</v>
      </c>
      <c r="I321" s="53" t="s">
        <v>6504</v>
      </c>
      <c r="J321" s="53" t="s">
        <v>6505</v>
      </c>
      <c r="K321" s="53" t="s">
        <v>6506</v>
      </c>
      <c r="L321" s="54" t="s">
        <v>6507</v>
      </c>
      <c r="M321" s="58" t="s">
        <v>392</v>
      </c>
      <c r="N321" s="58">
        <v>582262569</v>
      </c>
      <c r="O321" s="59" t="s">
        <v>5729</v>
      </c>
      <c r="P321" s="58"/>
      <c r="Q321" s="59">
        <v>93401</v>
      </c>
      <c r="R321" s="59" t="s">
        <v>7248</v>
      </c>
      <c r="S321" s="60">
        <v>43798</v>
      </c>
      <c r="T321" s="58">
        <v>7691</v>
      </c>
      <c r="U321" s="61"/>
      <c r="V321" s="62"/>
      <c r="W321" s="61"/>
      <c r="X321" s="61"/>
      <c r="Y321" s="61"/>
      <c r="Z321" s="63"/>
      <c r="AA321" s="52"/>
      <c r="AB321" s="52"/>
      <c r="AC321" s="52"/>
      <c r="AD321" s="52"/>
      <c r="AE321" s="52"/>
      <c r="AF321" s="52"/>
    </row>
    <row r="322" spans="1:32" s="34" customFormat="1" ht="44.25" hidden="1" customHeight="1" x14ac:dyDescent="0.2">
      <c r="A322" s="56" t="s">
        <v>7249</v>
      </c>
      <c r="B322" s="53">
        <v>650450957</v>
      </c>
      <c r="C322" s="53" t="s">
        <v>2212</v>
      </c>
      <c r="D322" s="57" t="s">
        <v>2213</v>
      </c>
      <c r="E322" s="53" t="s">
        <v>8557</v>
      </c>
      <c r="F322" s="57" t="s">
        <v>2214</v>
      </c>
      <c r="G322" s="57" t="s">
        <v>8558</v>
      </c>
      <c r="H322" s="53" t="s">
        <v>2215</v>
      </c>
      <c r="I322" s="53" t="s">
        <v>8559</v>
      </c>
      <c r="J322" s="53" t="s">
        <v>8560</v>
      </c>
      <c r="K322" s="53" t="s">
        <v>7250</v>
      </c>
      <c r="L322" s="54" t="s">
        <v>47</v>
      </c>
      <c r="M322" s="58" t="s">
        <v>2082</v>
      </c>
      <c r="N322" s="58" t="s">
        <v>7251</v>
      </c>
      <c r="O322" s="59" t="s">
        <v>5354</v>
      </c>
      <c r="P322" s="58"/>
      <c r="Q322" s="59" t="s">
        <v>365</v>
      </c>
      <c r="R322" s="59" t="s">
        <v>8561</v>
      </c>
      <c r="S322" s="60">
        <v>41411</v>
      </c>
      <c r="T322" s="58">
        <v>7478</v>
      </c>
      <c r="U322" s="61"/>
      <c r="V322" s="62"/>
      <c r="W322" s="61"/>
      <c r="X322" s="61"/>
      <c r="Y322" s="61"/>
      <c r="Z322" s="63"/>
      <c r="AA322" s="52"/>
      <c r="AB322" s="52"/>
      <c r="AC322" s="52"/>
      <c r="AD322" s="52"/>
      <c r="AE322" s="52"/>
      <c r="AF322" s="52"/>
    </row>
    <row r="323" spans="1:32" s="34" customFormat="1" ht="44.25" hidden="1" customHeight="1" x14ac:dyDescent="0.2">
      <c r="A323" s="56" t="s">
        <v>7252</v>
      </c>
      <c r="B323" s="53">
        <v>650804538</v>
      </c>
      <c r="C323" s="53"/>
      <c r="D323" s="57" t="s">
        <v>6377</v>
      </c>
      <c r="E323" s="53" t="s">
        <v>6378</v>
      </c>
      <c r="F323" s="57" t="s">
        <v>6379</v>
      </c>
      <c r="G323" s="57" t="s">
        <v>6380</v>
      </c>
      <c r="H323" s="53" t="s">
        <v>6381</v>
      </c>
      <c r="I323" s="53" t="s">
        <v>6382</v>
      </c>
      <c r="J323" s="53" t="s">
        <v>6383</v>
      </c>
      <c r="K323" s="53" t="s">
        <v>7253</v>
      </c>
      <c r="L323" s="54" t="s">
        <v>5267</v>
      </c>
      <c r="M323" s="58" t="s">
        <v>1485</v>
      </c>
      <c r="N323" s="58" t="s">
        <v>6384</v>
      </c>
      <c r="O323" s="59" t="s">
        <v>6385</v>
      </c>
      <c r="P323" s="58"/>
      <c r="Q323" s="59">
        <v>93401</v>
      </c>
      <c r="R323" s="59" t="s">
        <v>6386</v>
      </c>
      <c r="S323" s="60">
        <v>44188</v>
      </c>
      <c r="T323" s="58">
        <v>7724</v>
      </c>
      <c r="U323" s="61"/>
      <c r="V323" s="62"/>
      <c r="W323" s="61"/>
      <c r="X323" s="61"/>
      <c r="Y323" s="61"/>
      <c r="Z323" s="63"/>
      <c r="AA323" s="52"/>
      <c r="AB323" s="52"/>
      <c r="AC323" s="52"/>
      <c r="AD323" s="52"/>
      <c r="AE323" s="52"/>
      <c r="AF323" s="52"/>
    </row>
    <row r="324" spans="1:32" s="34" customFormat="1" ht="44.25" hidden="1" customHeight="1" x14ac:dyDescent="0.2">
      <c r="A324" s="56" t="s">
        <v>7254</v>
      </c>
      <c r="B324" s="53">
        <v>700155609</v>
      </c>
      <c r="C324" s="53" t="s">
        <v>1361</v>
      </c>
      <c r="D324" s="57" t="s">
        <v>2216</v>
      </c>
      <c r="E324" s="53" t="s">
        <v>7255</v>
      </c>
      <c r="F324" s="57" t="s">
        <v>2217</v>
      </c>
      <c r="G324" s="57" t="s">
        <v>6190</v>
      </c>
      <c r="H324" s="53" t="s">
        <v>2218</v>
      </c>
      <c r="I324" s="53" t="s">
        <v>2219</v>
      </c>
      <c r="J324" s="53" t="s">
        <v>2220</v>
      </c>
      <c r="K324" s="53" t="s">
        <v>2221</v>
      </c>
      <c r="L324" s="54" t="s">
        <v>535</v>
      </c>
      <c r="M324" s="58" t="s">
        <v>184</v>
      </c>
      <c r="N324" s="58" t="s">
        <v>2222</v>
      </c>
      <c r="O324" s="59" t="s">
        <v>2223</v>
      </c>
      <c r="P324" s="58"/>
      <c r="Q324" s="59">
        <v>93401</v>
      </c>
      <c r="R324" s="59" t="s">
        <v>7256</v>
      </c>
      <c r="S324" s="60">
        <v>37970</v>
      </c>
      <c r="T324" s="58">
        <v>4550</v>
      </c>
      <c r="U324" s="61"/>
      <c r="V324" s="62"/>
      <c r="W324" s="61"/>
      <c r="X324" s="61"/>
      <c r="Y324" s="61"/>
      <c r="Z324" s="63"/>
      <c r="AA324" s="52"/>
      <c r="AB324" s="52"/>
      <c r="AC324" s="52"/>
      <c r="AD324" s="52"/>
      <c r="AE324" s="52"/>
      <c r="AF324" s="52"/>
    </row>
    <row r="325" spans="1:32" s="34" customFormat="1" ht="44.25" hidden="1" customHeight="1" x14ac:dyDescent="0.2">
      <c r="A325" s="56" t="s">
        <v>7257</v>
      </c>
      <c r="B325" s="53">
        <v>651838118</v>
      </c>
      <c r="C325" s="53"/>
      <c r="D325" s="57" t="s">
        <v>6508</v>
      </c>
      <c r="E325" s="53" t="s">
        <v>5652</v>
      </c>
      <c r="F325" s="57" t="s">
        <v>5653</v>
      </c>
      <c r="G325" s="57" t="s">
        <v>5654</v>
      </c>
      <c r="H325" s="53" t="s">
        <v>1273</v>
      </c>
      <c r="I325" s="53" t="s">
        <v>5655</v>
      </c>
      <c r="J325" s="53" t="s">
        <v>5656</v>
      </c>
      <c r="K325" s="53" t="s">
        <v>5657</v>
      </c>
      <c r="L325" s="54" t="s">
        <v>5268</v>
      </c>
      <c r="M325" s="58" t="s">
        <v>164</v>
      </c>
      <c r="N325" s="58">
        <v>56994420699</v>
      </c>
      <c r="O325" s="59" t="s">
        <v>5658</v>
      </c>
      <c r="P325" s="58"/>
      <c r="Q325" s="59">
        <v>93401</v>
      </c>
      <c r="R325" s="59" t="s">
        <v>5659</v>
      </c>
      <c r="S325" s="60">
        <v>43686</v>
      </c>
      <c r="T325" s="58">
        <v>7685</v>
      </c>
      <c r="U325" s="61"/>
      <c r="V325" s="62"/>
      <c r="W325" s="61"/>
      <c r="X325" s="61"/>
      <c r="Y325" s="61"/>
      <c r="Z325" s="63"/>
      <c r="AA325" s="52"/>
      <c r="AB325" s="52"/>
      <c r="AC325" s="52"/>
      <c r="AD325" s="52"/>
      <c r="AE325" s="52"/>
      <c r="AF325" s="52"/>
    </row>
    <row r="326" spans="1:32" s="34" customFormat="1" ht="44.25" hidden="1" customHeight="1" x14ac:dyDescent="0.2">
      <c r="A326" s="56" t="s">
        <v>7258</v>
      </c>
      <c r="B326" s="53">
        <v>651163854</v>
      </c>
      <c r="C326" s="53" t="s">
        <v>1361</v>
      </c>
      <c r="D326" s="57" t="s">
        <v>2224</v>
      </c>
      <c r="E326" s="53" t="s">
        <v>2225</v>
      </c>
      <c r="F326" s="57" t="s">
        <v>5221</v>
      </c>
      <c r="G326" s="57" t="s">
        <v>2226</v>
      </c>
      <c r="H326" s="53" t="s">
        <v>1894</v>
      </c>
      <c r="I326" s="53" t="s">
        <v>2227</v>
      </c>
      <c r="J326" s="53" t="s">
        <v>2228</v>
      </c>
      <c r="K326" s="53" t="s">
        <v>2230</v>
      </c>
      <c r="L326" s="54" t="s">
        <v>47</v>
      </c>
      <c r="M326" s="58" t="s">
        <v>1279</v>
      </c>
      <c r="N326" s="58" t="s">
        <v>2231</v>
      </c>
      <c r="O326" s="59" t="s">
        <v>2229</v>
      </c>
      <c r="P326" s="58"/>
      <c r="Q326" s="59" t="s">
        <v>45</v>
      </c>
      <c r="R326" s="59" t="s">
        <v>2232</v>
      </c>
      <c r="S326" s="60">
        <v>42543</v>
      </c>
      <c r="T326" s="58">
        <v>7611</v>
      </c>
      <c r="U326" s="61"/>
      <c r="V326" s="62"/>
      <c r="W326" s="61"/>
      <c r="X326" s="61"/>
      <c r="Y326" s="61"/>
      <c r="Z326" s="63"/>
      <c r="AA326" s="52"/>
      <c r="AB326" s="52"/>
      <c r="AC326" s="52"/>
      <c r="AD326" s="52"/>
      <c r="AE326" s="52"/>
      <c r="AF326" s="52"/>
    </row>
    <row r="327" spans="1:32" s="34" customFormat="1" ht="44.25" hidden="1" customHeight="1" x14ac:dyDescent="0.2">
      <c r="A327" s="56" t="s">
        <v>7259</v>
      </c>
      <c r="B327" s="53">
        <v>700122808</v>
      </c>
      <c r="C327" s="53" t="s">
        <v>1361</v>
      </c>
      <c r="D327" s="57" t="s">
        <v>2233</v>
      </c>
      <c r="E327" s="53" t="s">
        <v>2234</v>
      </c>
      <c r="F327" s="57" t="s">
        <v>2235</v>
      </c>
      <c r="G327" s="57" t="s">
        <v>2236</v>
      </c>
      <c r="H327" s="53" t="s">
        <v>2237</v>
      </c>
      <c r="I327" s="53" t="s">
        <v>2238</v>
      </c>
      <c r="J327" s="53" t="s">
        <v>2239</v>
      </c>
      <c r="K327" s="53" t="s">
        <v>2240</v>
      </c>
      <c r="L327" s="54" t="s">
        <v>47</v>
      </c>
      <c r="M327" s="58" t="s">
        <v>1628</v>
      </c>
      <c r="N327" s="58"/>
      <c r="O327" s="59" t="s">
        <v>2241</v>
      </c>
      <c r="P327" s="58"/>
      <c r="Q327" s="59" t="s">
        <v>1373</v>
      </c>
      <c r="R327" s="59" t="s">
        <v>2242</v>
      </c>
      <c r="S327" s="60">
        <v>37970</v>
      </c>
      <c r="T327" s="58">
        <v>4600</v>
      </c>
      <c r="U327" s="61"/>
      <c r="V327" s="62"/>
      <c r="W327" s="61"/>
      <c r="X327" s="61"/>
      <c r="Y327" s="61"/>
      <c r="Z327" s="63"/>
      <c r="AA327" s="52"/>
      <c r="AB327" s="52"/>
      <c r="AC327" s="52"/>
      <c r="AD327" s="52"/>
      <c r="AE327" s="52"/>
      <c r="AF327" s="52"/>
    </row>
    <row r="328" spans="1:32" s="34" customFormat="1" ht="44.25" hidden="1" customHeight="1" x14ac:dyDescent="0.2">
      <c r="A328" s="56" t="s">
        <v>7260</v>
      </c>
      <c r="B328" s="53" t="s">
        <v>6266</v>
      </c>
      <c r="C328" s="53" t="s">
        <v>1361</v>
      </c>
      <c r="D328" s="57" t="s">
        <v>2243</v>
      </c>
      <c r="E328" s="53" t="s">
        <v>8477</v>
      </c>
      <c r="F328" s="57" t="s">
        <v>2244</v>
      </c>
      <c r="G328" s="57" t="s">
        <v>7933</v>
      </c>
      <c r="H328" s="53" t="s">
        <v>2245</v>
      </c>
      <c r="I328" s="53" t="s">
        <v>7934</v>
      </c>
      <c r="J328" s="53" t="s">
        <v>6509</v>
      </c>
      <c r="K328" s="53" t="s">
        <v>7935</v>
      </c>
      <c r="L328" s="54" t="s">
        <v>47</v>
      </c>
      <c r="M328" s="58" t="s">
        <v>2013</v>
      </c>
      <c r="N328" s="58" t="s">
        <v>5356</v>
      </c>
      <c r="O328" s="59" t="s">
        <v>5357</v>
      </c>
      <c r="P328" s="58"/>
      <c r="Q328" s="59" t="s">
        <v>45</v>
      </c>
      <c r="R328" s="59" t="s">
        <v>8478</v>
      </c>
      <c r="S328" s="60">
        <v>41676</v>
      </c>
      <c r="T328" s="58">
        <v>7497</v>
      </c>
      <c r="U328" s="61"/>
      <c r="V328" s="62"/>
      <c r="W328" s="61"/>
      <c r="X328" s="61"/>
      <c r="Y328" s="61"/>
      <c r="Z328" s="63"/>
      <c r="AA328" s="52"/>
      <c r="AB328" s="52"/>
      <c r="AC328" s="52"/>
      <c r="AD328" s="52"/>
      <c r="AE328" s="52"/>
      <c r="AF328" s="52"/>
    </row>
    <row r="329" spans="1:32" s="34" customFormat="1" ht="44.25" hidden="1" customHeight="1" x14ac:dyDescent="0.2">
      <c r="A329" s="56" t="s">
        <v>7261</v>
      </c>
      <c r="B329" s="53">
        <v>650634667</v>
      </c>
      <c r="C329" s="53" t="s">
        <v>1349</v>
      </c>
      <c r="D329" s="57" t="s">
        <v>2246</v>
      </c>
      <c r="E329" s="53" t="s">
        <v>2247</v>
      </c>
      <c r="F329" s="57" t="s">
        <v>2248</v>
      </c>
      <c r="G329" s="57" t="s">
        <v>2249</v>
      </c>
      <c r="H329" s="53" t="s">
        <v>2250</v>
      </c>
      <c r="I329" s="53"/>
      <c r="J329" s="53" t="s">
        <v>2251</v>
      </c>
      <c r="K329" s="53" t="s">
        <v>2253</v>
      </c>
      <c r="L329" s="54" t="s">
        <v>47</v>
      </c>
      <c r="M329" s="58" t="s">
        <v>2252</v>
      </c>
      <c r="N329" s="58" t="s">
        <v>2254</v>
      </c>
      <c r="O329" s="59" t="s">
        <v>2255</v>
      </c>
      <c r="P329" s="58"/>
      <c r="Q329" s="59">
        <v>93401</v>
      </c>
      <c r="R329" s="59" t="s">
        <v>2256</v>
      </c>
      <c r="S329" s="60">
        <v>41396</v>
      </c>
      <c r="T329" s="58">
        <v>7477</v>
      </c>
      <c r="U329" s="61"/>
      <c r="V329" s="62"/>
      <c r="W329" s="61"/>
      <c r="X329" s="61"/>
      <c r="Y329" s="61"/>
      <c r="Z329" s="63"/>
      <c r="AA329" s="52"/>
      <c r="AB329" s="52"/>
      <c r="AC329" s="52"/>
      <c r="AD329" s="52"/>
      <c r="AE329" s="52"/>
      <c r="AF329" s="52"/>
    </row>
    <row r="330" spans="1:32" s="34" customFormat="1" ht="44.25" hidden="1" customHeight="1" x14ac:dyDescent="0.2">
      <c r="A330" s="56" t="s">
        <v>7262</v>
      </c>
      <c r="B330" s="53">
        <v>727718001</v>
      </c>
      <c r="C330" s="53" t="s">
        <v>1349</v>
      </c>
      <c r="D330" s="57" t="s">
        <v>2257</v>
      </c>
      <c r="E330" s="53" t="s">
        <v>2258</v>
      </c>
      <c r="F330" s="57" t="s">
        <v>2259</v>
      </c>
      <c r="G330" s="57" t="s">
        <v>2260</v>
      </c>
      <c r="H330" s="53" t="s">
        <v>2261</v>
      </c>
      <c r="I330" s="53" t="s">
        <v>2262</v>
      </c>
      <c r="J330" s="53" t="s">
        <v>2263</v>
      </c>
      <c r="K330" s="53" t="s">
        <v>2264</v>
      </c>
      <c r="L330" s="54" t="s">
        <v>47</v>
      </c>
      <c r="M330" s="58" t="s">
        <v>2266</v>
      </c>
      <c r="N330" s="58" t="s">
        <v>2265</v>
      </c>
      <c r="O330" s="59"/>
      <c r="P330" s="58"/>
      <c r="Q330" s="59" t="s">
        <v>83</v>
      </c>
      <c r="R330" s="59" t="s">
        <v>2267</v>
      </c>
      <c r="S330" s="60">
        <v>39052</v>
      </c>
      <c r="T330" s="58">
        <v>7340</v>
      </c>
      <c r="U330" s="61"/>
      <c r="V330" s="62"/>
      <c r="W330" s="61"/>
      <c r="X330" s="61"/>
      <c r="Y330" s="61"/>
      <c r="Z330" s="63"/>
      <c r="AA330" s="52"/>
      <c r="AB330" s="52"/>
      <c r="AC330" s="52"/>
      <c r="AD330" s="52"/>
      <c r="AE330" s="52"/>
      <c r="AF330" s="52"/>
    </row>
    <row r="331" spans="1:32" s="34" customFormat="1" ht="44.25" hidden="1" customHeight="1" x14ac:dyDescent="0.2">
      <c r="A331" s="56" t="s">
        <v>7263</v>
      </c>
      <c r="B331" s="53">
        <v>651391008</v>
      </c>
      <c r="C331" s="53" t="s">
        <v>2268</v>
      </c>
      <c r="D331" s="57" t="s">
        <v>2269</v>
      </c>
      <c r="E331" s="53" t="s">
        <v>2270</v>
      </c>
      <c r="F331" s="57" t="s">
        <v>2271</v>
      </c>
      <c r="G331" s="57" t="s">
        <v>2272</v>
      </c>
      <c r="H331" s="53" t="s">
        <v>2273</v>
      </c>
      <c r="I331" s="53" t="s">
        <v>2274</v>
      </c>
      <c r="J331" s="53" t="s">
        <v>2275</v>
      </c>
      <c r="K331" s="53" t="s">
        <v>2276</v>
      </c>
      <c r="L331" s="54" t="s">
        <v>47</v>
      </c>
      <c r="M331" s="58" t="s">
        <v>2277</v>
      </c>
      <c r="N331" s="58"/>
      <c r="O331" s="59"/>
      <c r="P331" s="58"/>
      <c r="Q331" s="59" t="s">
        <v>1091</v>
      </c>
      <c r="R331" s="59" t="s">
        <v>2278</v>
      </c>
      <c r="S331" s="60">
        <v>38905</v>
      </c>
      <c r="T331" s="58">
        <v>7327</v>
      </c>
      <c r="U331" s="61"/>
      <c r="V331" s="62"/>
      <c r="W331" s="61"/>
      <c r="X331" s="61"/>
      <c r="Y331" s="61"/>
      <c r="Z331" s="63"/>
      <c r="AA331" s="52"/>
      <c r="AB331" s="52"/>
      <c r="AC331" s="52"/>
      <c r="AD331" s="52"/>
      <c r="AE331" s="52"/>
      <c r="AF331" s="52"/>
    </row>
    <row r="332" spans="1:32" s="34" customFormat="1" ht="44.25" hidden="1" customHeight="1" x14ac:dyDescent="0.2">
      <c r="A332" s="56" t="s">
        <v>7264</v>
      </c>
      <c r="B332" s="53">
        <v>748762000</v>
      </c>
      <c r="C332" s="53" t="s">
        <v>1914</v>
      </c>
      <c r="D332" s="57" t="s">
        <v>2279</v>
      </c>
      <c r="E332" s="53" t="s">
        <v>26</v>
      </c>
      <c r="F332" s="57" t="s">
        <v>2280</v>
      </c>
      <c r="G332" s="57" t="s">
        <v>2281</v>
      </c>
      <c r="H332" s="53" t="s">
        <v>2282</v>
      </c>
      <c r="I332" s="53" t="s">
        <v>2283</v>
      </c>
      <c r="J332" s="53" t="s">
        <v>2284</v>
      </c>
      <c r="K332" s="53" t="s">
        <v>2285</v>
      </c>
      <c r="L332" s="54" t="s">
        <v>47</v>
      </c>
      <c r="M332" s="58" t="s">
        <v>2287</v>
      </c>
      <c r="N332" s="58" t="s">
        <v>2286</v>
      </c>
      <c r="O332" s="59"/>
      <c r="P332" s="58"/>
      <c r="Q332" s="59">
        <v>93401</v>
      </c>
      <c r="R332" s="59" t="s">
        <v>2288</v>
      </c>
      <c r="S332" s="60">
        <v>38600</v>
      </c>
      <c r="T332" s="58">
        <v>7178</v>
      </c>
      <c r="U332" s="61"/>
      <c r="V332" s="62"/>
      <c r="W332" s="61"/>
      <c r="X332" s="61"/>
      <c r="Y332" s="61"/>
      <c r="Z332" s="63"/>
      <c r="AA332" s="52"/>
      <c r="AB332" s="52"/>
      <c r="AC332" s="52"/>
      <c r="AD332" s="52"/>
      <c r="AE332" s="52"/>
      <c r="AF332" s="52"/>
    </row>
    <row r="333" spans="1:32" s="34" customFormat="1" ht="44.25" hidden="1" customHeight="1" x14ac:dyDescent="0.2">
      <c r="A333" s="56" t="s">
        <v>7265</v>
      </c>
      <c r="B333" s="53">
        <v>727783008</v>
      </c>
      <c r="C333" s="53" t="s">
        <v>2289</v>
      </c>
      <c r="D333" s="57" t="s">
        <v>2290</v>
      </c>
      <c r="E333" s="53" t="s">
        <v>7266</v>
      </c>
      <c r="F333" s="57" t="s">
        <v>2291</v>
      </c>
      <c r="G333" s="57" t="s">
        <v>6510</v>
      </c>
      <c r="H333" s="53" t="s">
        <v>2292</v>
      </c>
      <c r="I333" s="53" t="s">
        <v>6511</v>
      </c>
      <c r="J333" s="53" t="s">
        <v>6512</v>
      </c>
      <c r="K333" s="53" t="s">
        <v>2293</v>
      </c>
      <c r="L333" s="54" t="s">
        <v>47</v>
      </c>
      <c r="M333" s="58" t="s">
        <v>2294</v>
      </c>
      <c r="N333" s="58"/>
      <c r="O333" s="59" t="s">
        <v>5517</v>
      </c>
      <c r="P333" s="58"/>
      <c r="Q333" s="59">
        <v>93401</v>
      </c>
      <c r="R333" s="59" t="s">
        <v>6513</v>
      </c>
      <c r="S333" s="60">
        <v>37970</v>
      </c>
      <c r="T333" s="58">
        <v>6959</v>
      </c>
      <c r="U333" s="61"/>
      <c r="V333" s="62"/>
      <c r="W333" s="61"/>
      <c r="X333" s="61"/>
      <c r="Y333" s="61"/>
      <c r="Z333" s="63"/>
      <c r="AA333" s="52"/>
      <c r="AB333" s="52"/>
      <c r="AC333" s="52"/>
      <c r="AD333" s="52"/>
      <c r="AE333" s="52"/>
      <c r="AF333" s="52"/>
    </row>
    <row r="334" spans="1:32" s="34" customFormat="1" ht="44.25" hidden="1" customHeight="1" x14ac:dyDescent="0.2">
      <c r="A334" s="56" t="s">
        <v>7267</v>
      </c>
      <c r="B334" s="53">
        <v>653380682</v>
      </c>
      <c r="C334" s="53" t="s">
        <v>1349</v>
      </c>
      <c r="D334" s="57" t="s">
        <v>2295</v>
      </c>
      <c r="E334" s="53" t="s">
        <v>2296</v>
      </c>
      <c r="F334" s="57" t="s">
        <v>2297</v>
      </c>
      <c r="G334" s="57" t="s">
        <v>5748</v>
      </c>
      <c r="H334" s="53" t="s">
        <v>1777</v>
      </c>
      <c r="I334" s="53">
        <v>43556</v>
      </c>
      <c r="J334" s="53" t="s">
        <v>2298</v>
      </c>
      <c r="K334" s="53" t="s">
        <v>2300</v>
      </c>
      <c r="L334" s="54" t="s">
        <v>47</v>
      </c>
      <c r="M334" s="58" t="s">
        <v>2042</v>
      </c>
      <c r="N334" s="58" t="s">
        <v>2301</v>
      </c>
      <c r="O334" s="59" t="s">
        <v>2299</v>
      </c>
      <c r="P334" s="58"/>
      <c r="Q334" s="59">
        <v>93401</v>
      </c>
      <c r="R334" s="59" t="s">
        <v>2302</v>
      </c>
      <c r="S334" s="60">
        <v>42646</v>
      </c>
      <c r="T334" s="58">
        <v>7618</v>
      </c>
      <c r="U334" s="61"/>
      <c r="V334" s="62"/>
      <c r="W334" s="61"/>
      <c r="X334" s="61"/>
      <c r="Y334" s="61"/>
      <c r="Z334" s="63"/>
      <c r="AA334" s="52"/>
      <c r="AB334" s="52"/>
      <c r="AC334" s="52"/>
      <c r="AD334" s="52"/>
      <c r="AE334" s="52"/>
      <c r="AF334" s="52"/>
    </row>
    <row r="335" spans="1:32" s="34" customFormat="1" ht="44.25" hidden="1" customHeight="1" x14ac:dyDescent="0.2">
      <c r="A335" s="56" t="s">
        <v>7268</v>
      </c>
      <c r="B335" s="53" t="s">
        <v>8294</v>
      </c>
      <c r="C335" s="53" t="s">
        <v>5241</v>
      </c>
      <c r="D335" s="57" t="s">
        <v>5242</v>
      </c>
      <c r="E335" s="53" t="s">
        <v>127</v>
      </c>
      <c r="F335" s="57" t="s">
        <v>5243</v>
      </c>
      <c r="G335" s="57" t="s">
        <v>5244</v>
      </c>
      <c r="H335" s="53" t="s">
        <v>1204</v>
      </c>
      <c r="I335" s="53" t="s">
        <v>5245</v>
      </c>
      <c r="J335" s="53" t="s">
        <v>5246</v>
      </c>
      <c r="K335" s="53" t="s">
        <v>5248</v>
      </c>
      <c r="L335" s="54" t="s">
        <v>47</v>
      </c>
      <c r="M335" s="58" t="s">
        <v>1012</v>
      </c>
      <c r="N335" s="58" t="s">
        <v>5249</v>
      </c>
      <c r="O335" s="59" t="s">
        <v>5247</v>
      </c>
      <c r="P335" s="58"/>
      <c r="Q335" s="59" t="s">
        <v>1043</v>
      </c>
      <c r="R335" s="59" t="s">
        <v>5250</v>
      </c>
      <c r="S335" s="60">
        <v>43570</v>
      </c>
      <c r="T335" s="58">
        <v>7675</v>
      </c>
      <c r="U335" s="61"/>
      <c r="V335" s="62"/>
      <c r="W335" s="61"/>
      <c r="X335" s="61"/>
      <c r="Y335" s="61"/>
      <c r="Z335" s="63"/>
      <c r="AA335" s="52"/>
      <c r="AB335" s="52"/>
      <c r="AC335" s="52"/>
      <c r="AD335" s="52"/>
      <c r="AE335" s="52"/>
      <c r="AF335" s="52"/>
    </row>
    <row r="336" spans="1:32" s="34" customFormat="1" ht="44.25" hidden="1" customHeight="1" x14ac:dyDescent="0.2">
      <c r="A336" s="56" t="s">
        <v>7269</v>
      </c>
      <c r="B336" s="53">
        <v>700016404</v>
      </c>
      <c r="C336" s="53" t="s">
        <v>1361</v>
      </c>
      <c r="D336" s="57" t="s">
        <v>2303</v>
      </c>
      <c r="E336" s="53" t="s">
        <v>2304</v>
      </c>
      <c r="F336" s="57" t="s">
        <v>2305</v>
      </c>
      <c r="G336" s="57" t="s">
        <v>2306</v>
      </c>
      <c r="H336" s="53" t="s">
        <v>2307</v>
      </c>
      <c r="I336" s="53" t="s">
        <v>2308</v>
      </c>
      <c r="J336" s="53" t="s">
        <v>2309</v>
      </c>
      <c r="K336" s="53" t="s">
        <v>2310</v>
      </c>
      <c r="L336" s="54" t="s">
        <v>47</v>
      </c>
      <c r="M336" s="58" t="s">
        <v>1585</v>
      </c>
      <c r="N336" s="58" t="s">
        <v>2311</v>
      </c>
      <c r="O336" s="59"/>
      <c r="P336" s="58"/>
      <c r="Q336" s="59" t="s">
        <v>470</v>
      </c>
      <c r="R336" s="59" t="s">
        <v>2312</v>
      </c>
      <c r="S336" s="60">
        <v>37970</v>
      </c>
      <c r="T336" s="58">
        <v>6970</v>
      </c>
      <c r="U336" s="61"/>
      <c r="V336" s="62"/>
      <c r="W336" s="61"/>
      <c r="X336" s="61"/>
      <c r="Y336" s="61"/>
      <c r="Z336" s="63"/>
      <c r="AA336" s="52"/>
      <c r="AB336" s="52"/>
      <c r="AC336" s="52"/>
      <c r="AD336" s="52"/>
      <c r="AE336" s="52"/>
      <c r="AF336" s="52"/>
    </row>
    <row r="337" spans="1:32" s="34" customFormat="1" ht="44.25" hidden="1" customHeight="1" x14ac:dyDescent="0.2">
      <c r="A337" s="56" t="s">
        <v>7270</v>
      </c>
      <c r="B337" s="53">
        <v>650739256</v>
      </c>
      <c r="C337" s="53"/>
      <c r="D337" s="57" t="s">
        <v>6514</v>
      </c>
      <c r="E337" s="53" t="s">
        <v>5786</v>
      </c>
      <c r="F337" s="57" t="s">
        <v>5751</v>
      </c>
      <c r="G337" s="57" t="s">
        <v>6006</v>
      </c>
      <c r="H337" s="53" t="s">
        <v>5543</v>
      </c>
      <c r="I337" s="53" t="s">
        <v>6007</v>
      </c>
      <c r="J337" s="53" t="s">
        <v>6009</v>
      </c>
      <c r="K337" s="53" t="s">
        <v>5753</v>
      </c>
      <c r="L337" s="54" t="s">
        <v>5273</v>
      </c>
      <c r="M337" s="58" t="s">
        <v>956</v>
      </c>
      <c r="N337" s="58" t="s">
        <v>5754</v>
      </c>
      <c r="O337" s="59" t="s">
        <v>5752</v>
      </c>
      <c r="P337" s="58"/>
      <c r="Q337" s="59">
        <v>93401</v>
      </c>
      <c r="R337" s="59" t="s">
        <v>6008</v>
      </c>
      <c r="S337" s="60">
        <v>43852</v>
      </c>
      <c r="T337" s="58">
        <v>7965</v>
      </c>
      <c r="U337" s="61"/>
      <c r="V337" s="62"/>
      <c r="W337" s="61"/>
      <c r="X337" s="61"/>
      <c r="Y337" s="61"/>
      <c r="Z337" s="63"/>
      <c r="AA337" s="52"/>
      <c r="AB337" s="52"/>
      <c r="AC337" s="52"/>
      <c r="AD337" s="52"/>
      <c r="AE337" s="52"/>
      <c r="AF337" s="52"/>
    </row>
    <row r="338" spans="1:32" s="34" customFormat="1" ht="44.25" hidden="1" customHeight="1" x14ac:dyDescent="0.2">
      <c r="A338" s="56" t="s">
        <v>7271</v>
      </c>
      <c r="B338" s="53">
        <v>650165500</v>
      </c>
      <c r="C338" s="53" t="s">
        <v>2313</v>
      </c>
      <c r="D338" s="57" t="s">
        <v>2314</v>
      </c>
      <c r="E338" s="53" t="s">
        <v>26</v>
      </c>
      <c r="F338" s="57" t="s">
        <v>2315</v>
      </c>
      <c r="G338" s="57" t="s">
        <v>2316</v>
      </c>
      <c r="H338" s="53" t="s">
        <v>1354</v>
      </c>
      <c r="I338" s="53" t="s">
        <v>2317</v>
      </c>
      <c r="J338" s="53" t="s">
        <v>2318</v>
      </c>
      <c r="K338" s="53" t="s">
        <v>5604</v>
      </c>
      <c r="L338" s="54" t="s">
        <v>306</v>
      </c>
      <c r="M338" s="58" t="s">
        <v>951</v>
      </c>
      <c r="N338" s="58" t="s">
        <v>5526</v>
      </c>
      <c r="O338" s="59" t="s">
        <v>5605</v>
      </c>
      <c r="P338" s="58"/>
      <c r="Q338" s="59">
        <v>93401</v>
      </c>
      <c r="R338" s="59" t="s">
        <v>7272</v>
      </c>
      <c r="S338" s="60">
        <v>38600</v>
      </c>
      <c r="T338" s="58">
        <v>7141</v>
      </c>
      <c r="U338" s="61"/>
      <c r="V338" s="62"/>
      <c r="W338" s="61"/>
      <c r="X338" s="61"/>
      <c r="Y338" s="61"/>
      <c r="Z338" s="63"/>
      <c r="AA338" s="52"/>
      <c r="AB338" s="52"/>
      <c r="AC338" s="52"/>
      <c r="AD338" s="52"/>
      <c r="AE338" s="52"/>
      <c r="AF338" s="52"/>
    </row>
    <row r="339" spans="1:32" s="34" customFormat="1" ht="44.25" hidden="1" customHeight="1" x14ac:dyDescent="0.2">
      <c r="A339" s="56" t="s">
        <v>7273</v>
      </c>
      <c r="B339" s="53">
        <v>650502205</v>
      </c>
      <c r="C339" s="53" t="s">
        <v>1701</v>
      </c>
      <c r="D339" s="57" t="s">
        <v>2319</v>
      </c>
      <c r="E339" s="53" t="s">
        <v>2320</v>
      </c>
      <c r="F339" s="57" t="s">
        <v>2321</v>
      </c>
      <c r="G339" s="57" t="s">
        <v>2322</v>
      </c>
      <c r="H339" s="53" t="s">
        <v>2323</v>
      </c>
      <c r="I339" s="53" t="s">
        <v>2324</v>
      </c>
      <c r="J339" s="53" t="s">
        <v>2325</v>
      </c>
      <c r="K339" s="53" t="s">
        <v>2326</v>
      </c>
      <c r="L339" s="54" t="s">
        <v>5267</v>
      </c>
      <c r="M339" s="58" t="s">
        <v>2327</v>
      </c>
      <c r="N339" s="58"/>
      <c r="O339" s="59"/>
      <c r="P339" s="58"/>
      <c r="Q339" s="59">
        <v>93401</v>
      </c>
      <c r="R339" s="59" t="s">
        <v>2328</v>
      </c>
      <c r="S339" s="60">
        <v>37970</v>
      </c>
      <c r="T339" s="58">
        <v>7078</v>
      </c>
      <c r="U339" s="61"/>
      <c r="V339" s="62"/>
      <c r="W339" s="61"/>
      <c r="X339" s="61"/>
      <c r="Y339" s="61"/>
      <c r="Z339" s="63"/>
      <c r="AA339" s="52"/>
      <c r="AB339" s="52"/>
      <c r="AC339" s="52"/>
      <c r="AD339" s="52"/>
      <c r="AE339" s="52"/>
      <c r="AF339" s="52"/>
    </row>
    <row r="340" spans="1:32" s="34" customFormat="1" ht="44.25" hidden="1" customHeight="1" x14ac:dyDescent="0.2">
      <c r="A340" s="56" t="s">
        <v>7274</v>
      </c>
      <c r="B340" s="53" t="s">
        <v>8295</v>
      </c>
      <c r="C340" s="53" t="s">
        <v>1349</v>
      </c>
      <c r="D340" s="57" t="s">
        <v>2329</v>
      </c>
      <c r="E340" s="53" t="s">
        <v>7275</v>
      </c>
      <c r="F340" s="57" t="s">
        <v>5222</v>
      </c>
      <c r="G340" s="57" t="s">
        <v>7276</v>
      </c>
      <c r="H340" s="53" t="s">
        <v>2330</v>
      </c>
      <c r="I340" s="53" t="s">
        <v>7277</v>
      </c>
      <c r="J340" s="53" t="s">
        <v>2331</v>
      </c>
      <c r="K340" s="53" t="s">
        <v>2333</v>
      </c>
      <c r="L340" s="54" t="s">
        <v>5268</v>
      </c>
      <c r="M340" s="58" t="s">
        <v>1579</v>
      </c>
      <c r="N340" s="58" t="s">
        <v>2334</v>
      </c>
      <c r="O340" s="59" t="s">
        <v>2332</v>
      </c>
      <c r="P340" s="58"/>
      <c r="Q340" s="59">
        <v>93401</v>
      </c>
      <c r="R340" s="59" t="s">
        <v>7278</v>
      </c>
      <c r="S340" s="60">
        <v>39938</v>
      </c>
      <c r="T340" s="58">
        <v>7412</v>
      </c>
      <c r="U340" s="61"/>
      <c r="V340" s="62"/>
      <c r="W340" s="61"/>
      <c r="X340" s="61"/>
      <c r="Y340" s="61"/>
      <c r="Z340" s="63"/>
      <c r="AA340" s="52"/>
      <c r="AB340" s="52"/>
      <c r="AC340" s="52"/>
      <c r="AD340" s="52"/>
      <c r="AE340" s="52"/>
      <c r="AF340" s="52"/>
    </row>
    <row r="341" spans="1:32" s="34" customFormat="1" ht="44.25" hidden="1" customHeight="1" x14ac:dyDescent="0.2">
      <c r="A341" s="56" t="s">
        <v>8211</v>
      </c>
      <c r="B341" s="53" t="s">
        <v>8296</v>
      </c>
      <c r="C341" s="53" t="s">
        <v>1361</v>
      </c>
      <c r="D341" s="57" t="s">
        <v>5251</v>
      </c>
      <c r="E341" s="53" t="s">
        <v>7279</v>
      </c>
      <c r="F341" s="57" t="s">
        <v>2335</v>
      </c>
      <c r="G341" s="57" t="s">
        <v>7280</v>
      </c>
      <c r="H341" s="53" t="s">
        <v>2336</v>
      </c>
      <c r="I341" s="53" t="s">
        <v>7281</v>
      </c>
      <c r="J341" s="53" t="s">
        <v>5912</v>
      </c>
      <c r="K341" s="53" t="s">
        <v>5528</v>
      </c>
      <c r="L341" s="54" t="s">
        <v>535</v>
      </c>
      <c r="M341" s="58" t="s">
        <v>392</v>
      </c>
      <c r="N341" s="58" t="s">
        <v>5527</v>
      </c>
      <c r="O341" s="59" t="s">
        <v>5529</v>
      </c>
      <c r="P341" s="58"/>
      <c r="Q341" s="59" t="s">
        <v>1373</v>
      </c>
      <c r="R341" s="59" t="s">
        <v>8443</v>
      </c>
      <c r="S341" s="60">
        <v>43180</v>
      </c>
      <c r="T341" s="58">
        <v>7645</v>
      </c>
      <c r="U341" s="61"/>
      <c r="V341" s="62"/>
      <c r="W341" s="61"/>
      <c r="X341" s="61"/>
      <c r="Y341" s="61"/>
      <c r="Z341" s="63"/>
      <c r="AA341" s="52"/>
      <c r="AB341" s="52"/>
      <c r="AC341" s="52"/>
      <c r="AD341" s="52"/>
      <c r="AE341" s="52"/>
      <c r="AF341" s="52"/>
    </row>
    <row r="342" spans="1:32" s="34" customFormat="1" ht="44.25" hidden="1" customHeight="1" x14ac:dyDescent="0.2">
      <c r="A342" s="56" t="s">
        <v>7282</v>
      </c>
      <c r="B342" s="53">
        <v>738689003</v>
      </c>
      <c r="C342" s="53" t="s">
        <v>1349</v>
      </c>
      <c r="D342" s="57" t="s">
        <v>2337</v>
      </c>
      <c r="E342" s="53" t="s">
        <v>8479</v>
      </c>
      <c r="F342" s="57" t="s">
        <v>2338</v>
      </c>
      <c r="G342" s="57" t="s">
        <v>8444</v>
      </c>
      <c r="H342" s="53" t="s">
        <v>2339</v>
      </c>
      <c r="I342" s="53" t="s">
        <v>7283</v>
      </c>
      <c r="J342" s="53" t="s">
        <v>5886</v>
      </c>
      <c r="K342" s="53" t="s">
        <v>2340</v>
      </c>
      <c r="L342" s="54" t="s">
        <v>306</v>
      </c>
      <c r="M342" s="58" t="s">
        <v>2341</v>
      </c>
      <c r="N342" s="58" t="s">
        <v>6059</v>
      </c>
      <c r="O342" s="59" t="s">
        <v>5598</v>
      </c>
      <c r="P342" s="58"/>
      <c r="Q342" s="59" t="s">
        <v>2342</v>
      </c>
      <c r="R342" s="59" t="s">
        <v>8377</v>
      </c>
      <c r="S342" s="60">
        <v>37970</v>
      </c>
      <c r="T342" s="58">
        <v>6979</v>
      </c>
      <c r="U342" s="61"/>
      <c r="V342" s="62"/>
      <c r="W342" s="61"/>
      <c r="X342" s="61"/>
      <c r="Y342" s="61"/>
      <c r="Z342" s="63"/>
      <c r="AA342" s="52"/>
      <c r="AB342" s="52"/>
      <c r="AC342" s="52"/>
      <c r="AD342" s="52"/>
      <c r="AE342" s="52"/>
      <c r="AF342" s="52"/>
    </row>
    <row r="343" spans="1:32" s="34" customFormat="1" ht="44.25" hidden="1" customHeight="1" x14ac:dyDescent="0.2">
      <c r="A343" s="56" t="s">
        <v>5906</v>
      </c>
      <c r="B343" s="53">
        <v>651932017</v>
      </c>
      <c r="C343" s="53"/>
      <c r="D343" s="57" t="s">
        <v>6515</v>
      </c>
      <c r="E343" s="53" t="s">
        <v>7284</v>
      </c>
      <c r="F343" s="57" t="s">
        <v>5907</v>
      </c>
      <c r="G343" s="57" t="s">
        <v>7285</v>
      </c>
      <c r="H343" s="53" t="s">
        <v>1273</v>
      </c>
      <c r="I343" s="53" t="s">
        <v>5911</v>
      </c>
      <c r="J343" s="53" t="s">
        <v>7286</v>
      </c>
      <c r="K343" s="53" t="s">
        <v>5908</v>
      </c>
      <c r="L343" s="54" t="s">
        <v>47</v>
      </c>
      <c r="M343" s="58" t="s">
        <v>620</v>
      </c>
      <c r="N343" s="58" t="s">
        <v>5909</v>
      </c>
      <c r="O343" s="59" t="s">
        <v>5910</v>
      </c>
      <c r="P343" s="58"/>
      <c r="Q343" s="59">
        <v>93401</v>
      </c>
      <c r="R343" s="59" t="s">
        <v>7287</v>
      </c>
      <c r="S343" s="60">
        <v>44034</v>
      </c>
      <c r="T343" s="58">
        <v>7708</v>
      </c>
      <c r="U343" s="61"/>
      <c r="V343" s="62"/>
      <c r="W343" s="61"/>
      <c r="X343" s="61"/>
      <c r="Y343" s="61"/>
      <c r="Z343" s="63"/>
      <c r="AA343" s="52"/>
      <c r="AB343" s="52"/>
      <c r="AC343" s="52"/>
      <c r="AD343" s="52"/>
      <c r="AE343" s="52"/>
      <c r="AF343" s="52"/>
    </row>
    <row r="344" spans="1:32" s="34" customFormat="1" ht="44.25" hidden="1" customHeight="1" x14ac:dyDescent="0.2">
      <c r="A344" s="56" t="s">
        <v>8604</v>
      </c>
      <c r="B344" s="53">
        <v>705749000</v>
      </c>
      <c r="C344" s="53" t="s">
        <v>2343</v>
      </c>
      <c r="D344" s="57" t="s">
        <v>2344</v>
      </c>
      <c r="E344" s="53" t="s">
        <v>7288</v>
      </c>
      <c r="F344" s="57" t="s">
        <v>2345</v>
      </c>
      <c r="G344" s="57" t="s">
        <v>7289</v>
      </c>
      <c r="H344" s="53" t="s">
        <v>2346</v>
      </c>
      <c r="I344" s="53" t="s">
        <v>7290</v>
      </c>
      <c r="J344" s="53" t="s">
        <v>7291</v>
      </c>
      <c r="K344" s="53" t="s">
        <v>2347</v>
      </c>
      <c r="L344" s="54" t="s">
        <v>47</v>
      </c>
      <c r="M344" s="58" t="s">
        <v>620</v>
      </c>
      <c r="N344" s="58"/>
      <c r="O344" s="59"/>
      <c r="P344" s="58"/>
      <c r="Q344" s="59">
        <v>93401</v>
      </c>
      <c r="R344" s="59" t="s">
        <v>7292</v>
      </c>
      <c r="S344" s="60">
        <v>37970</v>
      </c>
      <c r="T344" s="58">
        <v>4350</v>
      </c>
      <c r="U344" s="61"/>
      <c r="V344" s="62"/>
      <c r="W344" s="61"/>
      <c r="X344" s="61"/>
      <c r="Y344" s="61"/>
      <c r="Z344" s="63"/>
      <c r="AA344" s="52"/>
      <c r="AB344" s="52"/>
      <c r="AC344" s="52"/>
      <c r="AD344" s="52"/>
      <c r="AE344" s="52"/>
      <c r="AF344" s="52"/>
    </row>
    <row r="345" spans="1:32" s="34" customFormat="1" ht="44.25" hidden="1" customHeight="1" x14ac:dyDescent="0.2">
      <c r="A345" s="56" t="s">
        <v>7293</v>
      </c>
      <c r="B345" s="53">
        <v>653823304</v>
      </c>
      <c r="C345" s="53" t="s">
        <v>2348</v>
      </c>
      <c r="D345" s="57" t="s">
        <v>2349</v>
      </c>
      <c r="E345" s="53" t="s">
        <v>7294</v>
      </c>
      <c r="F345" s="57" t="s">
        <v>2350</v>
      </c>
      <c r="G345" s="57" t="s">
        <v>7295</v>
      </c>
      <c r="H345" s="53" t="s">
        <v>1419</v>
      </c>
      <c r="I345" s="53" t="s">
        <v>7296</v>
      </c>
      <c r="J345" s="53" t="s">
        <v>7297</v>
      </c>
      <c r="K345" s="53" t="s">
        <v>2351</v>
      </c>
      <c r="L345" s="54" t="s">
        <v>47</v>
      </c>
      <c r="M345" s="58" t="s">
        <v>620</v>
      </c>
      <c r="N345" s="58" t="s">
        <v>2352</v>
      </c>
      <c r="O345" s="59"/>
      <c r="P345" s="58"/>
      <c r="Q345" s="59" t="s">
        <v>83</v>
      </c>
      <c r="R345" s="59" t="s">
        <v>7298</v>
      </c>
      <c r="S345" s="60">
        <v>39317</v>
      </c>
      <c r="T345" s="58">
        <v>7369</v>
      </c>
      <c r="U345" s="61"/>
      <c r="V345" s="62"/>
      <c r="W345" s="61"/>
      <c r="X345" s="61"/>
      <c r="Y345" s="61"/>
      <c r="Z345" s="63"/>
      <c r="AA345" s="52"/>
      <c r="AB345" s="52"/>
      <c r="AC345" s="52"/>
      <c r="AD345" s="52"/>
      <c r="AE345" s="52"/>
      <c r="AF345" s="52"/>
    </row>
    <row r="346" spans="1:32" s="34" customFormat="1" ht="44.25" hidden="1" customHeight="1" x14ac:dyDescent="0.2">
      <c r="A346" s="56" t="s">
        <v>7299</v>
      </c>
      <c r="B346" s="53">
        <v>610040004</v>
      </c>
      <c r="C346" s="53" t="s">
        <v>2353</v>
      </c>
      <c r="D346" s="57" t="s">
        <v>2354</v>
      </c>
      <c r="E346" s="53" t="s">
        <v>26</v>
      </c>
      <c r="F346" s="57" t="s">
        <v>2355</v>
      </c>
      <c r="G346" s="57" t="s">
        <v>28</v>
      </c>
      <c r="H346" s="53"/>
      <c r="I346" s="53"/>
      <c r="J346" s="53" t="s">
        <v>2356</v>
      </c>
      <c r="K346" s="53" t="s">
        <v>2357</v>
      </c>
      <c r="L346" s="54" t="s">
        <v>47</v>
      </c>
      <c r="M346" s="58" t="s">
        <v>1444</v>
      </c>
      <c r="N346" s="58" t="s">
        <v>2358</v>
      </c>
      <c r="O346" s="59"/>
      <c r="P346" s="58"/>
      <c r="Q346" s="59">
        <v>91001</v>
      </c>
      <c r="R346" s="59" t="s">
        <v>514</v>
      </c>
      <c r="S346" s="60">
        <v>37970</v>
      </c>
      <c r="T346" s="58">
        <v>4700</v>
      </c>
      <c r="U346" s="61"/>
      <c r="V346" s="62"/>
      <c r="W346" s="61"/>
      <c r="X346" s="61"/>
      <c r="Y346" s="61"/>
      <c r="Z346" s="63"/>
      <c r="AA346" s="52"/>
      <c r="AB346" s="52"/>
      <c r="AC346" s="52"/>
      <c r="AD346" s="52"/>
      <c r="AE346" s="52"/>
      <c r="AF346" s="52"/>
    </row>
    <row r="347" spans="1:32" s="34" customFormat="1" ht="44.25" hidden="1" customHeight="1" x14ac:dyDescent="0.2">
      <c r="A347" s="56" t="s">
        <v>7300</v>
      </c>
      <c r="B347" s="53">
        <v>605111246</v>
      </c>
      <c r="C347" s="53" t="s">
        <v>2359</v>
      </c>
      <c r="D347" s="57" t="s">
        <v>2360</v>
      </c>
      <c r="E347" s="53" t="s">
        <v>26</v>
      </c>
      <c r="F347" s="57" t="s">
        <v>2361</v>
      </c>
      <c r="G347" s="57" t="s">
        <v>28</v>
      </c>
      <c r="H347" s="53"/>
      <c r="I347" s="53"/>
      <c r="J347" s="53" t="s">
        <v>5623</v>
      </c>
      <c r="K347" s="53" t="s">
        <v>2362</v>
      </c>
      <c r="L347" s="54" t="s">
        <v>5307</v>
      </c>
      <c r="M347" s="58" t="s">
        <v>2363</v>
      </c>
      <c r="N347" s="58" t="s">
        <v>5621</v>
      </c>
      <c r="O347" s="59" t="s">
        <v>5622</v>
      </c>
      <c r="P347" s="58"/>
      <c r="Q347" s="59">
        <v>91001</v>
      </c>
      <c r="R347" s="59" t="s">
        <v>514</v>
      </c>
      <c r="S347" s="60">
        <v>42053</v>
      </c>
      <c r="T347" s="58">
        <v>7541</v>
      </c>
      <c r="U347" s="61"/>
      <c r="V347" s="62"/>
      <c r="W347" s="61"/>
      <c r="X347" s="61"/>
      <c r="Y347" s="61"/>
      <c r="Z347" s="63"/>
      <c r="AA347" s="52"/>
      <c r="AB347" s="52"/>
      <c r="AC347" s="52"/>
      <c r="AD347" s="52"/>
      <c r="AE347" s="52"/>
      <c r="AF347" s="52"/>
    </row>
    <row r="348" spans="1:32" s="34" customFormat="1" ht="44.25" hidden="1" customHeight="1" x14ac:dyDescent="0.2">
      <c r="A348" s="56" t="s">
        <v>7301</v>
      </c>
      <c r="B348" s="53">
        <v>605110223</v>
      </c>
      <c r="C348" s="53" t="s">
        <v>2359</v>
      </c>
      <c r="D348" s="57" t="s">
        <v>2364</v>
      </c>
      <c r="E348" s="53" t="s">
        <v>26</v>
      </c>
      <c r="F348" s="57" t="s">
        <v>2361</v>
      </c>
      <c r="G348" s="57" t="s">
        <v>28</v>
      </c>
      <c r="H348" s="53"/>
      <c r="I348" s="53"/>
      <c r="J348" s="53" t="s">
        <v>2365</v>
      </c>
      <c r="K348" s="53" t="s">
        <v>2366</v>
      </c>
      <c r="L348" s="54" t="s">
        <v>5268</v>
      </c>
      <c r="M348" s="58" t="s">
        <v>1579</v>
      </c>
      <c r="N348" s="58"/>
      <c r="O348" s="59"/>
      <c r="P348" s="58"/>
      <c r="Q348" s="59">
        <v>91001</v>
      </c>
      <c r="R348" s="59" t="s">
        <v>514</v>
      </c>
      <c r="S348" s="60">
        <v>42226</v>
      </c>
      <c r="T348" s="58">
        <v>7580</v>
      </c>
      <c r="U348" s="61"/>
      <c r="V348" s="62"/>
      <c r="W348" s="61"/>
      <c r="X348" s="61"/>
      <c r="Y348" s="61"/>
      <c r="Z348" s="63"/>
      <c r="AA348" s="52"/>
      <c r="AB348" s="52"/>
      <c r="AC348" s="52"/>
      <c r="AD348" s="52"/>
      <c r="AE348" s="52"/>
      <c r="AF348" s="52"/>
    </row>
    <row r="349" spans="1:32" s="34" customFormat="1" ht="44.25" hidden="1" customHeight="1" x14ac:dyDescent="0.2">
      <c r="A349" s="56" t="s">
        <v>7302</v>
      </c>
      <c r="B349" s="53">
        <v>605110118</v>
      </c>
      <c r="C349" s="53" t="s">
        <v>2359</v>
      </c>
      <c r="D349" s="57" t="s">
        <v>2360</v>
      </c>
      <c r="E349" s="53" t="s">
        <v>26</v>
      </c>
      <c r="F349" s="57" t="s">
        <v>2361</v>
      </c>
      <c r="G349" s="57" t="s">
        <v>28</v>
      </c>
      <c r="H349" s="53"/>
      <c r="I349" s="53"/>
      <c r="J349" s="53" t="s">
        <v>2367</v>
      </c>
      <c r="K349" s="53" t="s">
        <v>2368</v>
      </c>
      <c r="L349" s="54" t="s">
        <v>195</v>
      </c>
      <c r="M349" s="58" t="s">
        <v>583</v>
      </c>
      <c r="N349" s="58" t="s">
        <v>2369</v>
      </c>
      <c r="O349" s="59"/>
      <c r="P349" s="58"/>
      <c r="Q349" s="59">
        <v>91001</v>
      </c>
      <c r="R349" s="59" t="s">
        <v>514</v>
      </c>
      <c r="S349" s="60">
        <v>42054</v>
      </c>
      <c r="T349" s="58">
        <v>7542</v>
      </c>
      <c r="U349" s="61"/>
      <c r="V349" s="62"/>
      <c r="W349" s="61"/>
      <c r="X349" s="61"/>
      <c r="Y349" s="61"/>
      <c r="Z349" s="63"/>
      <c r="AA349" s="52"/>
      <c r="AB349" s="52"/>
      <c r="AC349" s="52"/>
      <c r="AD349" s="52"/>
      <c r="AE349" s="52"/>
      <c r="AF349" s="52"/>
    </row>
    <row r="350" spans="1:32" s="34" customFormat="1" ht="44.25" hidden="1" customHeight="1" x14ac:dyDescent="0.2">
      <c r="A350" s="56" t="s">
        <v>7303</v>
      </c>
      <c r="B350" s="53">
        <v>605111114</v>
      </c>
      <c r="C350" s="53" t="s">
        <v>2359</v>
      </c>
      <c r="D350" s="57" t="s">
        <v>2360</v>
      </c>
      <c r="E350" s="53" t="s">
        <v>26</v>
      </c>
      <c r="F350" s="57" t="s">
        <v>2361</v>
      </c>
      <c r="G350" s="57" t="s">
        <v>28</v>
      </c>
      <c r="H350" s="53"/>
      <c r="I350" s="53"/>
      <c r="J350" s="53" t="s">
        <v>2370</v>
      </c>
      <c r="K350" s="53" t="s">
        <v>2371</v>
      </c>
      <c r="L350" s="54" t="s">
        <v>763</v>
      </c>
      <c r="M350" s="58" t="s">
        <v>2372</v>
      </c>
      <c r="N350" s="58"/>
      <c r="O350" s="59"/>
      <c r="P350" s="58"/>
      <c r="Q350" s="59">
        <v>91001</v>
      </c>
      <c r="R350" s="59" t="s">
        <v>514</v>
      </c>
      <c r="S350" s="60">
        <v>42062</v>
      </c>
      <c r="T350" s="58">
        <v>7556</v>
      </c>
      <c r="U350" s="61"/>
      <c r="V350" s="62"/>
      <c r="W350" s="61"/>
      <c r="X350" s="61"/>
      <c r="Y350" s="61"/>
      <c r="Z350" s="63"/>
      <c r="AA350" s="52"/>
      <c r="AB350" s="52"/>
      <c r="AC350" s="52"/>
      <c r="AD350" s="52"/>
      <c r="AE350" s="52"/>
      <c r="AF350" s="52"/>
    </row>
    <row r="351" spans="1:32" s="34" customFormat="1" ht="44.25" hidden="1" customHeight="1" x14ac:dyDescent="0.2">
      <c r="A351" s="56" t="s">
        <v>7304</v>
      </c>
      <c r="B351" s="53">
        <v>605110614</v>
      </c>
      <c r="C351" s="53" t="s">
        <v>2359</v>
      </c>
      <c r="D351" s="57" t="s">
        <v>2360</v>
      </c>
      <c r="E351" s="53" t="s">
        <v>26</v>
      </c>
      <c r="F351" s="57" t="s">
        <v>2361</v>
      </c>
      <c r="G351" s="57" t="s">
        <v>28</v>
      </c>
      <c r="H351" s="53"/>
      <c r="I351" s="53"/>
      <c r="J351" s="53" t="s">
        <v>2373</v>
      </c>
      <c r="K351" s="53" t="s">
        <v>2374</v>
      </c>
      <c r="L351" s="54" t="s">
        <v>5271</v>
      </c>
      <c r="M351" s="58" t="s">
        <v>2376</v>
      </c>
      <c r="N351" s="58" t="s">
        <v>2375</v>
      </c>
      <c r="O351" s="59"/>
      <c r="P351" s="58"/>
      <c r="Q351" s="59">
        <v>91001</v>
      </c>
      <c r="R351" s="59" t="s">
        <v>514</v>
      </c>
      <c r="S351" s="60">
        <v>42101</v>
      </c>
      <c r="T351" s="58">
        <v>7561</v>
      </c>
      <c r="U351" s="61"/>
      <c r="V351" s="62"/>
      <c r="W351" s="61"/>
      <c r="X351" s="61"/>
      <c r="Y351" s="61"/>
      <c r="Z351" s="63"/>
      <c r="AA351" s="52"/>
      <c r="AB351" s="52"/>
      <c r="AC351" s="52"/>
      <c r="AD351" s="52"/>
      <c r="AE351" s="52"/>
      <c r="AF351" s="52"/>
    </row>
    <row r="352" spans="1:32" s="34" customFormat="1" ht="44.25" hidden="1" customHeight="1" x14ac:dyDescent="0.2">
      <c r="A352" s="56" t="s">
        <v>7305</v>
      </c>
      <c r="B352" s="53">
        <v>605111130</v>
      </c>
      <c r="C352" s="53" t="s">
        <v>2359</v>
      </c>
      <c r="D352" s="57" t="s">
        <v>2360</v>
      </c>
      <c r="E352" s="53" t="s">
        <v>26</v>
      </c>
      <c r="F352" s="57" t="s">
        <v>2361</v>
      </c>
      <c r="G352" s="57" t="s">
        <v>28</v>
      </c>
      <c r="H352" s="53"/>
      <c r="I352" s="53"/>
      <c r="J352" s="53" t="s">
        <v>5359</v>
      </c>
      <c r="K352" s="53" t="s">
        <v>2377</v>
      </c>
      <c r="L352" s="54" t="s">
        <v>763</v>
      </c>
      <c r="M352" s="58" t="s">
        <v>2378</v>
      </c>
      <c r="N352" s="58" t="s">
        <v>5360</v>
      </c>
      <c r="O352" s="59" t="s">
        <v>5361</v>
      </c>
      <c r="P352" s="58"/>
      <c r="Q352" s="59">
        <v>91001</v>
      </c>
      <c r="R352" s="59" t="s">
        <v>514</v>
      </c>
      <c r="S352" s="60">
        <v>42052</v>
      </c>
      <c r="T352" s="58">
        <v>7529</v>
      </c>
      <c r="U352" s="61"/>
      <c r="V352" s="62"/>
      <c r="W352" s="61"/>
      <c r="X352" s="61"/>
      <c r="Y352" s="61"/>
      <c r="Z352" s="63"/>
      <c r="AA352" s="52"/>
      <c r="AB352" s="52"/>
      <c r="AC352" s="52"/>
      <c r="AD352" s="52"/>
      <c r="AE352" s="52"/>
      <c r="AF352" s="52"/>
    </row>
    <row r="353" spans="1:32" s="34" customFormat="1" ht="44.25" hidden="1" customHeight="1" x14ac:dyDescent="0.2">
      <c r="A353" s="56" t="s">
        <v>7306</v>
      </c>
      <c r="B353" s="53">
        <v>605110436</v>
      </c>
      <c r="C353" s="53" t="s">
        <v>2359</v>
      </c>
      <c r="D353" s="57" t="s">
        <v>2360</v>
      </c>
      <c r="E353" s="53" t="s">
        <v>26</v>
      </c>
      <c r="F353" s="57" t="s">
        <v>2581</v>
      </c>
      <c r="G353" s="57" t="s">
        <v>28</v>
      </c>
      <c r="H353" s="53"/>
      <c r="I353" s="53"/>
      <c r="J353" s="53" t="s">
        <v>2582</v>
      </c>
      <c r="K353" s="53" t="s">
        <v>2583</v>
      </c>
      <c r="L353" s="54" t="s">
        <v>5270</v>
      </c>
      <c r="M353" s="58" t="s">
        <v>2585</v>
      </c>
      <c r="N353" s="58" t="s">
        <v>2584</v>
      </c>
      <c r="O353" s="59"/>
      <c r="P353" s="58"/>
      <c r="Q353" s="59">
        <v>91001</v>
      </c>
      <c r="R353" s="59" t="s">
        <v>526</v>
      </c>
      <c r="S353" s="60">
        <v>43553</v>
      </c>
      <c r="T353" s="58">
        <v>7672</v>
      </c>
      <c r="U353" s="61"/>
      <c r="V353" s="62"/>
      <c r="W353" s="61"/>
      <c r="X353" s="61"/>
      <c r="Y353" s="61"/>
      <c r="Z353" s="63"/>
      <c r="AA353" s="52"/>
      <c r="AB353" s="52"/>
      <c r="AC353" s="52"/>
      <c r="AD353" s="52"/>
      <c r="AE353" s="52"/>
      <c r="AF353" s="52"/>
    </row>
    <row r="354" spans="1:32" s="34" customFormat="1" ht="44.25" hidden="1" customHeight="1" x14ac:dyDescent="0.2">
      <c r="A354" s="56" t="s">
        <v>7307</v>
      </c>
      <c r="B354" s="53" t="s">
        <v>8297</v>
      </c>
      <c r="C354" s="53" t="s">
        <v>2359</v>
      </c>
      <c r="D354" s="57" t="s">
        <v>2364</v>
      </c>
      <c r="E354" s="53" t="s">
        <v>26</v>
      </c>
      <c r="F354" s="57" t="s">
        <v>2361</v>
      </c>
      <c r="G354" s="57" t="s">
        <v>28</v>
      </c>
      <c r="H354" s="53"/>
      <c r="I354" s="53"/>
      <c r="J354" s="53" t="s">
        <v>2379</v>
      </c>
      <c r="K354" s="53" t="s">
        <v>2380</v>
      </c>
      <c r="L354" s="54" t="s">
        <v>763</v>
      </c>
      <c r="M354" s="58" t="s">
        <v>764</v>
      </c>
      <c r="N354" s="58" t="s">
        <v>2381</v>
      </c>
      <c r="O354" s="59" t="s">
        <v>2382</v>
      </c>
      <c r="P354" s="58"/>
      <c r="Q354" s="59">
        <v>91001</v>
      </c>
      <c r="R354" s="59" t="s">
        <v>514</v>
      </c>
      <c r="S354" s="60">
        <v>42585</v>
      </c>
      <c r="T354" s="58">
        <v>7613</v>
      </c>
      <c r="U354" s="61"/>
      <c r="V354" s="62"/>
      <c r="W354" s="61"/>
      <c r="X354" s="61"/>
      <c r="Y354" s="61"/>
      <c r="Z354" s="63"/>
      <c r="AA354" s="52"/>
      <c r="AB354" s="52"/>
      <c r="AC354" s="52"/>
      <c r="AD354" s="52"/>
      <c r="AE354" s="52"/>
      <c r="AF354" s="52"/>
    </row>
    <row r="355" spans="1:32" s="34" customFormat="1" ht="44.25" hidden="1" customHeight="1" x14ac:dyDescent="0.2">
      <c r="A355" s="56" t="s">
        <v>7308</v>
      </c>
      <c r="B355" s="53">
        <v>605110231</v>
      </c>
      <c r="C355" s="53" t="s">
        <v>2359</v>
      </c>
      <c r="D355" s="57" t="s">
        <v>2364</v>
      </c>
      <c r="E355" s="53" t="s">
        <v>26</v>
      </c>
      <c r="F355" s="57" t="s">
        <v>2361</v>
      </c>
      <c r="G355" s="57" t="s">
        <v>28</v>
      </c>
      <c r="H355" s="53"/>
      <c r="I355" s="53"/>
      <c r="J355" s="53"/>
      <c r="K355" s="53" t="s">
        <v>2383</v>
      </c>
      <c r="L355" s="54" t="s">
        <v>5268</v>
      </c>
      <c r="M355" s="58" t="s">
        <v>2385</v>
      </c>
      <c r="N355" s="58" t="s">
        <v>2384</v>
      </c>
      <c r="O355" s="59"/>
      <c r="P355" s="58"/>
      <c r="Q355" s="59">
        <v>91001</v>
      </c>
      <c r="R355" s="59" t="s">
        <v>514</v>
      </c>
      <c r="S355" s="60">
        <v>42206</v>
      </c>
      <c r="T355" s="58">
        <v>7575</v>
      </c>
      <c r="U355" s="61"/>
      <c r="V355" s="62"/>
      <c r="W355" s="61"/>
      <c r="X355" s="61"/>
      <c r="Y355" s="61"/>
      <c r="Z355" s="63"/>
      <c r="AA355" s="52"/>
      <c r="AB355" s="52"/>
      <c r="AC355" s="52"/>
      <c r="AD355" s="52"/>
      <c r="AE355" s="52"/>
      <c r="AF355" s="52"/>
    </row>
    <row r="356" spans="1:32" s="34" customFormat="1" ht="44.25" hidden="1" customHeight="1" x14ac:dyDescent="0.2">
      <c r="A356" s="56" t="s">
        <v>7309</v>
      </c>
      <c r="B356" s="53">
        <v>605110126</v>
      </c>
      <c r="C356" s="53" t="s">
        <v>2359</v>
      </c>
      <c r="D356" s="57" t="s">
        <v>2360</v>
      </c>
      <c r="E356" s="53" t="s">
        <v>26</v>
      </c>
      <c r="F356" s="57" t="s">
        <v>2361</v>
      </c>
      <c r="G356" s="57" t="s">
        <v>28</v>
      </c>
      <c r="H356" s="53"/>
      <c r="I356" s="53"/>
      <c r="J356" s="53"/>
      <c r="K356" s="53" t="s">
        <v>2386</v>
      </c>
      <c r="L356" s="54" t="s">
        <v>524</v>
      </c>
      <c r="M356" s="58" t="s">
        <v>2208</v>
      </c>
      <c r="N356" s="58" t="s">
        <v>2387</v>
      </c>
      <c r="O356" s="59"/>
      <c r="P356" s="58"/>
      <c r="Q356" s="59">
        <v>91001</v>
      </c>
      <c r="R356" s="59" t="s">
        <v>514</v>
      </c>
      <c r="S356" s="60">
        <v>42059</v>
      </c>
      <c r="T356" s="58">
        <v>7551</v>
      </c>
      <c r="U356" s="61"/>
      <c r="V356" s="62"/>
      <c r="W356" s="61"/>
      <c r="X356" s="61"/>
      <c r="Y356" s="61"/>
      <c r="Z356" s="63"/>
      <c r="AA356" s="52"/>
      <c r="AB356" s="52"/>
      <c r="AC356" s="52"/>
      <c r="AD356" s="52"/>
      <c r="AE356" s="52"/>
      <c r="AF356" s="52"/>
    </row>
    <row r="357" spans="1:32" s="34" customFormat="1" ht="44.25" hidden="1" customHeight="1" x14ac:dyDescent="0.2">
      <c r="A357" s="56" t="s">
        <v>7310</v>
      </c>
      <c r="B357" s="53">
        <v>605110533</v>
      </c>
      <c r="C357" s="53" t="s">
        <v>2359</v>
      </c>
      <c r="D357" s="57" t="s">
        <v>2364</v>
      </c>
      <c r="E357" s="53" t="s">
        <v>26</v>
      </c>
      <c r="F357" s="57" t="s">
        <v>2361</v>
      </c>
      <c r="G357" s="57" t="s">
        <v>28</v>
      </c>
      <c r="H357" s="53"/>
      <c r="I357" s="53"/>
      <c r="J357" s="53"/>
      <c r="K357" s="53" t="s">
        <v>2388</v>
      </c>
      <c r="L357" s="54" t="s">
        <v>535</v>
      </c>
      <c r="M357" s="58" t="s">
        <v>2390</v>
      </c>
      <c r="N357" s="58" t="s">
        <v>7311</v>
      </c>
      <c r="O357" s="59"/>
      <c r="P357" s="58"/>
      <c r="Q357" s="59">
        <v>91001</v>
      </c>
      <c r="R357" s="59" t="s">
        <v>514</v>
      </c>
      <c r="S357" s="60">
        <v>42348</v>
      </c>
      <c r="T357" s="58">
        <v>7587</v>
      </c>
      <c r="U357" s="61"/>
      <c r="V357" s="62"/>
      <c r="W357" s="61"/>
      <c r="X357" s="61"/>
      <c r="Y357" s="61"/>
      <c r="Z357" s="63"/>
      <c r="AA357" s="52"/>
      <c r="AB357" s="52"/>
      <c r="AC357" s="52"/>
      <c r="AD357" s="52"/>
      <c r="AE357" s="52"/>
      <c r="AF357" s="52"/>
    </row>
    <row r="358" spans="1:32" s="34" customFormat="1" ht="44.25" hidden="1" customHeight="1" x14ac:dyDescent="0.2">
      <c r="A358" s="56" t="s">
        <v>7312</v>
      </c>
      <c r="B358" s="53">
        <v>605111211</v>
      </c>
      <c r="C358" s="53" t="s">
        <v>2359</v>
      </c>
      <c r="D358" s="57" t="s">
        <v>2364</v>
      </c>
      <c r="E358" s="53" t="s">
        <v>26</v>
      </c>
      <c r="F358" s="57" t="s">
        <v>2361</v>
      </c>
      <c r="G358" s="57" t="s">
        <v>28</v>
      </c>
      <c r="H358" s="53"/>
      <c r="I358" s="53"/>
      <c r="J358" s="53"/>
      <c r="K358" s="53" t="s">
        <v>2391</v>
      </c>
      <c r="L358" s="54" t="s">
        <v>5307</v>
      </c>
      <c r="M358" s="58" t="s">
        <v>755</v>
      </c>
      <c r="N358" s="58" t="s">
        <v>2392</v>
      </c>
      <c r="O358" s="59"/>
      <c r="P358" s="58"/>
      <c r="Q358" s="59">
        <v>91001</v>
      </c>
      <c r="R358" s="59" t="s">
        <v>514</v>
      </c>
      <c r="S358" s="60">
        <v>42405</v>
      </c>
      <c r="T358" s="58">
        <v>7595</v>
      </c>
      <c r="U358" s="61"/>
      <c r="V358" s="62"/>
      <c r="W358" s="61"/>
      <c r="X358" s="61"/>
      <c r="Y358" s="61"/>
      <c r="Z358" s="63"/>
      <c r="AA358" s="52"/>
      <c r="AB358" s="52"/>
      <c r="AC358" s="52"/>
      <c r="AD358" s="52"/>
      <c r="AE358" s="52"/>
      <c r="AF358" s="52"/>
    </row>
    <row r="359" spans="1:32" s="34" customFormat="1" ht="44.25" hidden="1" customHeight="1" x14ac:dyDescent="0.2">
      <c r="A359" s="56" t="s">
        <v>7313</v>
      </c>
      <c r="B359" s="53">
        <v>605111394</v>
      </c>
      <c r="C359" s="53" t="s">
        <v>2359</v>
      </c>
      <c r="D359" s="57" t="s">
        <v>2364</v>
      </c>
      <c r="E359" s="53" t="s">
        <v>26</v>
      </c>
      <c r="F359" s="57" t="s">
        <v>2361</v>
      </c>
      <c r="G359" s="57" t="s">
        <v>28</v>
      </c>
      <c r="H359" s="53"/>
      <c r="I359" s="53"/>
      <c r="J359" s="53" t="s">
        <v>7314</v>
      </c>
      <c r="K359" s="53" t="s">
        <v>2393</v>
      </c>
      <c r="L359" s="54" t="s">
        <v>195</v>
      </c>
      <c r="M359" s="58" t="s">
        <v>2394</v>
      </c>
      <c r="N359" s="58" t="s">
        <v>7315</v>
      </c>
      <c r="O359" s="59" t="s">
        <v>7316</v>
      </c>
      <c r="P359" s="58"/>
      <c r="Q359" s="59">
        <v>91001</v>
      </c>
      <c r="R359" s="59" t="s">
        <v>514</v>
      </c>
      <c r="S359" s="60">
        <v>42136</v>
      </c>
      <c r="T359" s="58">
        <v>7566</v>
      </c>
      <c r="U359" s="61"/>
      <c r="V359" s="62"/>
      <c r="W359" s="61"/>
      <c r="X359" s="61"/>
      <c r="Y359" s="61"/>
      <c r="Z359" s="63"/>
      <c r="AA359" s="52"/>
      <c r="AB359" s="52"/>
      <c r="AC359" s="52"/>
      <c r="AD359" s="52"/>
      <c r="AE359" s="52"/>
      <c r="AF359" s="52"/>
    </row>
    <row r="360" spans="1:32" s="34" customFormat="1" ht="44.25" hidden="1" customHeight="1" x14ac:dyDescent="0.2">
      <c r="A360" s="56" t="s">
        <v>7317</v>
      </c>
      <c r="B360" s="53">
        <v>619798503</v>
      </c>
      <c r="C360" s="53" t="s">
        <v>2359</v>
      </c>
      <c r="D360" s="57" t="s">
        <v>2364</v>
      </c>
      <c r="E360" s="53" t="s">
        <v>26</v>
      </c>
      <c r="F360" s="57" t="s">
        <v>2361</v>
      </c>
      <c r="G360" s="57" t="s">
        <v>28</v>
      </c>
      <c r="H360" s="53"/>
      <c r="I360" s="53"/>
      <c r="J360" s="53"/>
      <c r="K360" s="53" t="s">
        <v>2395</v>
      </c>
      <c r="L360" s="54" t="s">
        <v>535</v>
      </c>
      <c r="M360" s="58" t="s">
        <v>1110</v>
      </c>
      <c r="N360" s="58"/>
      <c r="O360" s="59" t="s">
        <v>5416</v>
      </c>
      <c r="P360" s="58"/>
      <c r="Q360" s="59">
        <v>91001</v>
      </c>
      <c r="R360" s="59" t="s">
        <v>514</v>
      </c>
      <c r="S360" s="60">
        <v>42122</v>
      </c>
      <c r="T360" s="58">
        <v>7564</v>
      </c>
      <c r="U360" s="61"/>
      <c r="V360" s="62"/>
      <c r="W360" s="61"/>
      <c r="X360" s="61"/>
      <c r="Y360" s="61"/>
      <c r="Z360" s="63"/>
      <c r="AA360" s="52"/>
      <c r="AB360" s="52"/>
      <c r="AC360" s="52"/>
      <c r="AD360" s="52"/>
      <c r="AE360" s="52"/>
      <c r="AF360" s="52"/>
    </row>
    <row r="361" spans="1:32" s="34" customFormat="1" ht="44.25" hidden="1" customHeight="1" x14ac:dyDescent="0.2">
      <c r="A361" s="56" t="s">
        <v>7318</v>
      </c>
      <c r="B361" s="53">
        <v>619790103</v>
      </c>
      <c r="C361" s="53" t="s">
        <v>2359</v>
      </c>
      <c r="D361" s="57" t="s">
        <v>2364</v>
      </c>
      <c r="E361" s="53" t="s">
        <v>26</v>
      </c>
      <c r="F361" s="57" t="s">
        <v>2361</v>
      </c>
      <c r="G361" s="57" t="s">
        <v>28</v>
      </c>
      <c r="H361" s="53"/>
      <c r="I361" s="53"/>
      <c r="J361" s="53"/>
      <c r="K361" s="53" t="s">
        <v>2781</v>
      </c>
      <c r="L361" s="54" t="s">
        <v>524</v>
      </c>
      <c r="M361" s="58" t="s">
        <v>2782</v>
      </c>
      <c r="N361" s="58" t="s">
        <v>5624</v>
      </c>
      <c r="O361" s="59"/>
      <c r="P361" s="58"/>
      <c r="Q361" s="59">
        <v>91001</v>
      </c>
      <c r="R361" s="59" t="s">
        <v>514</v>
      </c>
      <c r="S361" s="60">
        <v>42250</v>
      </c>
      <c r="T361" s="58">
        <v>7582</v>
      </c>
      <c r="U361" s="61"/>
      <c r="V361" s="62"/>
      <c r="W361" s="61"/>
      <c r="X361" s="61"/>
      <c r="Y361" s="61"/>
      <c r="Z361" s="63"/>
      <c r="AA361" s="52"/>
      <c r="AB361" s="52"/>
      <c r="AC361" s="52"/>
      <c r="AD361" s="52"/>
      <c r="AE361" s="52"/>
      <c r="AF361" s="52"/>
    </row>
    <row r="362" spans="1:32" s="34" customFormat="1" ht="44.25" hidden="1" customHeight="1" x14ac:dyDescent="0.2">
      <c r="A362" s="56" t="s">
        <v>7319</v>
      </c>
      <c r="B362" s="53">
        <v>605110215</v>
      </c>
      <c r="C362" s="53" t="s">
        <v>2359</v>
      </c>
      <c r="D362" s="57" t="s">
        <v>2360</v>
      </c>
      <c r="E362" s="53" t="s">
        <v>26</v>
      </c>
      <c r="F362" s="57" t="s">
        <v>2361</v>
      </c>
      <c r="G362" s="57" t="s">
        <v>28</v>
      </c>
      <c r="H362" s="53"/>
      <c r="I362" s="53"/>
      <c r="J362" s="53"/>
      <c r="K362" s="53" t="s">
        <v>2397</v>
      </c>
      <c r="L362" s="54" t="s">
        <v>5268</v>
      </c>
      <c r="M362" s="58" t="s">
        <v>2399</v>
      </c>
      <c r="N362" s="58" t="s">
        <v>2398</v>
      </c>
      <c r="O362" s="59" t="s">
        <v>2396</v>
      </c>
      <c r="P362" s="58"/>
      <c r="Q362" s="59">
        <v>91001</v>
      </c>
      <c r="R362" s="59" t="s">
        <v>514</v>
      </c>
      <c r="S362" s="60">
        <v>42971</v>
      </c>
      <c r="T362" s="58">
        <v>7634</v>
      </c>
      <c r="U362" s="61"/>
      <c r="V362" s="62"/>
      <c r="W362" s="61"/>
      <c r="X362" s="61"/>
      <c r="Y362" s="61"/>
      <c r="Z362" s="63"/>
      <c r="AA362" s="52"/>
      <c r="AB362" s="52"/>
      <c r="AC362" s="52"/>
      <c r="AD362" s="52"/>
      <c r="AE362" s="52"/>
      <c r="AF362" s="52"/>
    </row>
    <row r="363" spans="1:32" s="34" customFormat="1" ht="44.25" hidden="1" customHeight="1" x14ac:dyDescent="0.2">
      <c r="A363" s="56" t="s">
        <v>7320</v>
      </c>
      <c r="B363" s="53" t="s">
        <v>8298</v>
      </c>
      <c r="C363" s="53" t="s">
        <v>2359</v>
      </c>
      <c r="D363" s="57" t="s">
        <v>2360</v>
      </c>
      <c r="E363" s="53" t="s">
        <v>26</v>
      </c>
      <c r="F363" s="57" t="s">
        <v>2361</v>
      </c>
      <c r="G363" s="57" t="s">
        <v>28</v>
      </c>
      <c r="H363" s="53"/>
      <c r="I363" s="53"/>
      <c r="J363" s="53"/>
      <c r="K363" s="53" t="s">
        <v>2400</v>
      </c>
      <c r="L363" s="54" t="s">
        <v>5307</v>
      </c>
      <c r="M363" s="58" t="s">
        <v>2401</v>
      </c>
      <c r="N363" s="58" t="s">
        <v>6025</v>
      </c>
      <c r="O363" s="59" t="s">
        <v>6024</v>
      </c>
      <c r="P363" s="58"/>
      <c r="Q363" s="59">
        <v>91001</v>
      </c>
      <c r="R363" s="59" t="s">
        <v>514</v>
      </c>
      <c r="S363" s="60">
        <v>42060</v>
      </c>
      <c r="T363" s="58">
        <v>7552</v>
      </c>
      <c r="U363" s="61"/>
      <c r="V363" s="62"/>
      <c r="W363" s="61"/>
      <c r="X363" s="61"/>
      <c r="Y363" s="61"/>
      <c r="Z363" s="63"/>
      <c r="AA363" s="52"/>
      <c r="AB363" s="52"/>
      <c r="AC363" s="52"/>
      <c r="AD363" s="52"/>
      <c r="AE363" s="52"/>
      <c r="AF363" s="52"/>
    </row>
    <row r="364" spans="1:32" s="34" customFormat="1" ht="44.25" hidden="1" customHeight="1" x14ac:dyDescent="0.2">
      <c r="A364" s="56" t="s">
        <v>2402</v>
      </c>
      <c r="B364" s="53">
        <v>742957004</v>
      </c>
      <c r="C364" s="53" t="s">
        <v>2403</v>
      </c>
      <c r="D364" s="57" t="s">
        <v>2404</v>
      </c>
      <c r="E364" s="53" t="s">
        <v>2405</v>
      </c>
      <c r="F364" s="57" t="s">
        <v>2406</v>
      </c>
      <c r="G364" s="57" t="s">
        <v>2407</v>
      </c>
      <c r="H364" s="53" t="s">
        <v>2408</v>
      </c>
      <c r="I364" s="53" t="s">
        <v>2409</v>
      </c>
      <c r="J364" s="53" t="s">
        <v>7321</v>
      </c>
      <c r="K364" s="53" t="s">
        <v>2410</v>
      </c>
      <c r="L364" s="54" t="s">
        <v>47</v>
      </c>
      <c r="M364" s="58" t="s">
        <v>729</v>
      </c>
      <c r="N364" s="58" t="s">
        <v>2411</v>
      </c>
      <c r="O364" s="59"/>
      <c r="P364" s="58"/>
      <c r="Q364" s="59">
        <v>93401</v>
      </c>
      <c r="R364" s="59" t="s">
        <v>5263</v>
      </c>
      <c r="S364" s="60">
        <v>38343</v>
      </c>
      <c r="T364" s="58">
        <v>7151</v>
      </c>
      <c r="U364" s="61"/>
      <c r="V364" s="62"/>
      <c r="W364" s="61"/>
      <c r="X364" s="61"/>
      <c r="Y364" s="61"/>
      <c r="Z364" s="63"/>
      <c r="AA364" s="52"/>
      <c r="AB364" s="52"/>
      <c r="AC364" s="52"/>
      <c r="AD364" s="52"/>
      <c r="AE364" s="52"/>
      <c r="AF364" s="52"/>
    </row>
    <row r="365" spans="1:32" s="34" customFormat="1" ht="44.25" hidden="1" customHeight="1" x14ac:dyDescent="0.2">
      <c r="A365" s="56" t="s">
        <v>2412</v>
      </c>
      <c r="B365" s="53">
        <v>713875007</v>
      </c>
      <c r="C365" s="53" t="s">
        <v>49</v>
      </c>
      <c r="D365" s="57" t="s">
        <v>2413</v>
      </c>
      <c r="E365" s="53" t="s">
        <v>2414</v>
      </c>
      <c r="F365" s="57" t="s">
        <v>2415</v>
      </c>
      <c r="G365" s="57" t="s">
        <v>2416</v>
      </c>
      <c r="H365" s="53" t="s">
        <v>2417</v>
      </c>
      <c r="I365" s="53" t="s">
        <v>2418</v>
      </c>
      <c r="J365" s="53" t="s">
        <v>2419</v>
      </c>
      <c r="K365" s="53" t="s">
        <v>2422</v>
      </c>
      <c r="L365" s="54" t="s">
        <v>5267</v>
      </c>
      <c r="M365" s="58" t="s">
        <v>2423</v>
      </c>
      <c r="N365" s="58" t="s">
        <v>2421</v>
      </c>
      <c r="O365" s="59" t="s">
        <v>2420</v>
      </c>
      <c r="P365" s="58"/>
      <c r="Q365" s="59">
        <v>93401</v>
      </c>
      <c r="R365" s="59" t="s">
        <v>2424</v>
      </c>
      <c r="S365" s="60">
        <v>37970</v>
      </c>
      <c r="T365" s="58">
        <v>6910</v>
      </c>
      <c r="U365" s="61"/>
      <c r="V365" s="62"/>
      <c r="W365" s="61"/>
      <c r="X365" s="61"/>
      <c r="Y365" s="61"/>
      <c r="Z365" s="63"/>
      <c r="AA365" s="52"/>
      <c r="AB365" s="52"/>
      <c r="AC365" s="52"/>
      <c r="AD365" s="52"/>
      <c r="AE365" s="52"/>
      <c r="AF365" s="52"/>
    </row>
    <row r="366" spans="1:32" s="34" customFormat="1" ht="44.25" hidden="1" customHeight="1" x14ac:dyDescent="0.2">
      <c r="A366" s="56" t="s">
        <v>7322</v>
      </c>
      <c r="B366" s="53">
        <v>709601008</v>
      </c>
      <c r="C366" s="53" t="s">
        <v>2425</v>
      </c>
      <c r="D366" s="57" t="s">
        <v>2426</v>
      </c>
      <c r="E366" s="53" t="s">
        <v>26</v>
      </c>
      <c r="F366" s="57" t="s">
        <v>2427</v>
      </c>
      <c r="G366" s="57" t="s">
        <v>28</v>
      </c>
      <c r="H366" s="53"/>
      <c r="I366" s="53"/>
      <c r="J366" s="53" t="s">
        <v>2428</v>
      </c>
      <c r="K366" s="53" t="s">
        <v>2429</v>
      </c>
      <c r="L366" s="54" t="s">
        <v>306</v>
      </c>
      <c r="M366" s="58" t="s">
        <v>2430</v>
      </c>
      <c r="N366" s="58"/>
      <c r="O366" s="59"/>
      <c r="P366" s="58"/>
      <c r="Q366" s="59">
        <v>93401</v>
      </c>
      <c r="R366" s="59" t="s">
        <v>2431</v>
      </c>
      <c r="S366" s="60">
        <v>37970</v>
      </c>
      <c r="T366" s="58">
        <v>4950</v>
      </c>
      <c r="U366" s="61"/>
      <c r="V366" s="62"/>
      <c r="W366" s="61"/>
      <c r="X366" s="61"/>
      <c r="Y366" s="61"/>
      <c r="Z366" s="63"/>
      <c r="AA366" s="52"/>
      <c r="AB366" s="52"/>
      <c r="AC366" s="52"/>
      <c r="AD366" s="52"/>
      <c r="AE366" s="52"/>
      <c r="AF366" s="52"/>
    </row>
    <row r="367" spans="1:32" s="34" customFormat="1" ht="44.25" hidden="1" customHeight="1" x14ac:dyDescent="0.2">
      <c r="A367" s="56" t="s">
        <v>7323</v>
      </c>
      <c r="B367" s="53">
        <v>700393003</v>
      </c>
      <c r="C367" s="53" t="s">
        <v>72</v>
      </c>
      <c r="D367" s="57" t="s">
        <v>2432</v>
      </c>
      <c r="E367" s="53" t="s">
        <v>2433</v>
      </c>
      <c r="F367" s="57" t="s">
        <v>2434</v>
      </c>
      <c r="G367" s="57" t="s">
        <v>2435</v>
      </c>
      <c r="H367" s="53" t="s">
        <v>2442</v>
      </c>
      <c r="I367" s="53" t="s">
        <v>2443</v>
      </c>
      <c r="J367" s="53" t="s">
        <v>2444</v>
      </c>
      <c r="K367" s="53" t="s">
        <v>2445</v>
      </c>
      <c r="L367" s="54" t="s">
        <v>47</v>
      </c>
      <c r="M367" s="58" t="s">
        <v>1628</v>
      </c>
      <c r="N367" s="58"/>
      <c r="O367" s="59"/>
      <c r="P367" s="58"/>
      <c r="Q367" s="59" t="s">
        <v>83</v>
      </c>
      <c r="R367" s="59" t="s">
        <v>2446</v>
      </c>
      <c r="S367" s="60">
        <v>37970</v>
      </c>
      <c r="T367" s="58">
        <v>5050</v>
      </c>
      <c r="U367" s="61"/>
      <c r="V367" s="62"/>
      <c r="W367" s="61"/>
      <c r="X367" s="61"/>
      <c r="Y367" s="61"/>
      <c r="Z367" s="63"/>
      <c r="AA367" s="52"/>
      <c r="AB367" s="52"/>
      <c r="AC367" s="52"/>
      <c r="AD367" s="52"/>
      <c r="AE367" s="52"/>
      <c r="AF367" s="52"/>
    </row>
    <row r="368" spans="1:32" s="34" customFormat="1" ht="44.25" hidden="1" customHeight="1" x14ac:dyDescent="0.2">
      <c r="A368" s="56" t="s">
        <v>7324</v>
      </c>
      <c r="B368" s="53">
        <v>690732009</v>
      </c>
      <c r="C368" s="53" t="s">
        <v>2436</v>
      </c>
      <c r="D368" s="57" t="s">
        <v>537</v>
      </c>
      <c r="E368" s="53" t="s">
        <v>26</v>
      </c>
      <c r="F368" s="57" t="s">
        <v>538</v>
      </c>
      <c r="G368" s="57" t="s">
        <v>28</v>
      </c>
      <c r="H368" s="53"/>
      <c r="I368" s="53"/>
      <c r="J368" s="53" t="s">
        <v>2437</v>
      </c>
      <c r="K368" s="53" t="s">
        <v>2439</v>
      </c>
      <c r="L368" s="54" t="s">
        <v>47</v>
      </c>
      <c r="M368" s="58" t="s">
        <v>2441</v>
      </c>
      <c r="N368" s="58" t="s">
        <v>2440</v>
      </c>
      <c r="O368" s="59" t="s">
        <v>2438</v>
      </c>
      <c r="P368" s="58"/>
      <c r="Q368" s="59">
        <v>91001</v>
      </c>
      <c r="R368" s="59" t="s">
        <v>514</v>
      </c>
      <c r="S368" s="60">
        <v>42045</v>
      </c>
      <c r="T368" s="58">
        <v>7525</v>
      </c>
      <c r="U368" s="61"/>
      <c r="V368" s="62"/>
      <c r="W368" s="61"/>
      <c r="X368" s="61"/>
      <c r="Y368" s="61"/>
      <c r="Z368" s="63"/>
      <c r="AA368" s="52"/>
      <c r="AB368" s="52"/>
      <c r="AC368" s="52"/>
      <c r="AD368" s="52"/>
      <c r="AE368" s="52"/>
      <c r="AF368" s="52"/>
    </row>
    <row r="369" spans="1:32" s="34" customFormat="1" ht="44.25" hidden="1" customHeight="1" x14ac:dyDescent="0.2">
      <c r="A369" s="56" t="s">
        <v>2447</v>
      </c>
      <c r="B369" s="53">
        <v>692519000</v>
      </c>
      <c r="C369" s="53" t="s">
        <v>2436</v>
      </c>
      <c r="D369" s="57" t="s">
        <v>537</v>
      </c>
      <c r="E369" s="53" t="s">
        <v>26</v>
      </c>
      <c r="F369" s="57" t="s">
        <v>538</v>
      </c>
      <c r="G369" s="57" t="s">
        <v>28</v>
      </c>
      <c r="H369" s="53"/>
      <c r="I369" s="53"/>
      <c r="J369" s="53" t="s">
        <v>7325</v>
      </c>
      <c r="K369" s="53" t="s">
        <v>2448</v>
      </c>
      <c r="L369" s="54" t="s">
        <v>5268</v>
      </c>
      <c r="M369" s="58" t="s">
        <v>2449</v>
      </c>
      <c r="N369" s="58" t="s">
        <v>7326</v>
      </c>
      <c r="O369" s="59" t="s">
        <v>7327</v>
      </c>
      <c r="P369" s="58"/>
      <c r="Q369" s="59">
        <v>91001</v>
      </c>
      <c r="R369" s="59" t="s">
        <v>514</v>
      </c>
      <c r="S369" s="60">
        <v>42059</v>
      </c>
      <c r="T369" s="58">
        <v>7547</v>
      </c>
      <c r="U369" s="61"/>
      <c r="V369" s="62"/>
      <c r="W369" s="61"/>
      <c r="X369" s="61"/>
      <c r="Y369" s="61"/>
      <c r="Z369" s="63"/>
      <c r="AA369" s="52"/>
      <c r="AB369" s="52"/>
      <c r="AC369" s="52"/>
      <c r="AD369" s="52"/>
      <c r="AE369" s="52"/>
      <c r="AF369" s="52"/>
    </row>
    <row r="370" spans="1:32" s="34" customFormat="1" ht="44.25" hidden="1" customHeight="1" x14ac:dyDescent="0.2">
      <c r="A370" s="56" t="s">
        <v>2450</v>
      </c>
      <c r="B370" s="53">
        <v>692651006</v>
      </c>
      <c r="C370" s="53" t="s">
        <v>2436</v>
      </c>
      <c r="D370" s="57" t="s">
        <v>2451</v>
      </c>
      <c r="E370" s="53" t="s">
        <v>26</v>
      </c>
      <c r="F370" s="57" t="s">
        <v>2452</v>
      </c>
      <c r="G370" s="57" t="s">
        <v>28</v>
      </c>
      <c r="H370" s="53"/>
      <c r="I370" s="53"/>
      <c r="J370" s="53" t="s">
        <v>2453</v>
      </c>
      <c r="K370" s="53" t="s">
        <v>2454</v>
      </c>
      <c r="L370" s="54" t="s">
        <v>524</v>
      </c>
      <c r="M370" s="58"/>
      <c r="N370" s="58"/>
      <c r="O370" s="59"/>
      <c r="P370" s="58"/>
      <c r="Q370" s="59">
        <v>91001</v>
      </c>
      <c r="R370" s="59" t="s">
        <v>2455</v>
      </c>
      <c r="S370" s="60">
        <v>38488</v>
      </c>
      <c r="T370" s="58">
        <v>7169</v>
      </c>
      <c r="U370" s="61"/>
      <c r="V370" s="62"/>
      <c r="W370" s="61"/>
      <c r="X370" s="61"/>
      <c r="Y370" s="61"/>
      <c r="Z370" s="63"/>
      <c r="AA370" s="52"/>
      <c r="AB370" s="52"/>
      <c r="AC370" s="52"/>
      <c r="AD370" s="52"/>
      <c r="AE370" s="52"/>
      <c r="AF370" s="52"/>
    </row>
    <row r="371" spans="1:32" s="34" customFormat="1" ht="44.25" hidden="1" customHeight="1" x14ac:dyDescent="0.2">
      <c r="A371" s="56" t="s">
        <v>7328</v>
      </c>
      <c r="B371" s="53">
        <v>692646002</v>
      </c>
      <c r="C371" s="53" t="s">
        <v>2436</v>
      </c>
      <c r="D371" s="57" t="s">
        <v>2451</v>
      </c>
      <c r="E371" s="53" t="s">
        <v>26</v>
      </c>
      <c r="F371" s="57" t="s">
        <v>2452</v>
      </c>
      <c r="G371" s="57" t="s">
        <v>28</v>
      </c>
      <c r="H371" s="53"/>
      <c r="I371" s="53"/>
      <c r="J371" s="53" t="s">
        <v>2456</v>
      </c>
      <c r="K371" s="53" t="s">
        <v>2457</v>
      </c>
      <c r="L371" s="54" t="s">
        <v>306</v>
      </c>
      <c r="M371" s="58" t="s">
        <v>2458</v>
      </c>
      <c r="N371" s="58" t="s">
        <v>2459</v>
      </c>
      <c r="O371" s="59" t="s">
        <v>2460</v>
      </c>
      <c r="P371" s="58"/>
      <c r="Q371" s="59">
        <v>91001</v>
      </c>
      <c r="R371" s="59" t="s">
        <v>2455</v>
      </c>
      <c r="S371" s="60">
        <v>42650</v>
      </c>
      <c r="T371" s="58">
        <v>7619</v>
      </c>
      <c r="U371" s="61"/>
      <c r="V371" s="62"/>
      <c r="W371" s="61"/>
      <c r="X371" s="61"/>
      <c r="Y371" s="61"/>
      <c r="Z371" s="63"/>
      <c r="AA371" s="52"/>
      <c r="AB371" s="52"/>
      <c r="AC371" s="52"/>
      <c r="AD371" s="52"/>
      <c r="AE371" s="52"/>
      <c r="AF371" s="52"/>
    </row>
    <row r="372" spans="1:32" s="34" customFormat="1" ht="44.25" hidden="1" customHeight="1" x14ac:dyDescent="0.2">
      <c r="A372" s="56" t="s">
        <v>2461</v>
      </c>
      <c r="B372" s="53">
        <v>690616009</v>
      </c>
      <c r="C372" s="53" t="s">
        <v>2436</v>
      </c>
      <c r="D372" s="57" t="s">
        <v>2462</v>
      </c>
      <c r="E372" s="53" t="s">
        <v>1462</v>
      </c>
      <c r="F372" s="57" t="s">
        <v>2463</v>
      </c>
      <c r="G372" s="57" t="s">
        <v>28</v>
      </c>
      <c r="H372" s="53"/>
      <c r="I372" s="53"/>
      <c r="J372" s="53" t="s">
        <v>2464</v>
      </c>
      <c r="K372" s="53" t="s">
        <v>2465</v>
      </c>
      <c r="L372" s="54" t="s">
        <v>535</v>
      </c>
      <c r="M372" s="58" t="s">
        <v>2466</v>
      </c>
      <c r="N372" s="58"/>
      <c r="O372" s="59"/>
      <c r="P372" s="58"/>
      <c r="Q372" s="59">
        <v>91001</v>
      </c>
      <c r="R372" s="59" t="s">
        <v>2467</v>
      </c>
      <c r="S372" s="60">
        <v>38700</v>
      </c>
      <c r="T372" s="58">
        <v>7230</v>
      </c>
      <c r="U372" s="61"/>
      <c r="V372" s="62"/>
      <c r="W372" s="61"/>
      <c r="X372" s="61"/>
      <c r="Y372" s="61"/>
      <c r="Z372" s="63"/>
      <c r="AA372" s="52"/>
      <c r="AB372" s="52"/>
      <c r="AC372" s="52"/>
      <c r="AD372" s="52"/>
      <c r="AE372" s="52"/>
      <c r="AF372" s="52"/>
    </row>
    <row r="373" spans="1:32" s="34" customFormat="1" ht="44.25" hidden="1" customHeight="1" x14ac:dyDescent="0.2">
      <c r="A373" s="56" t="s">
        <v>2468</v>
      </c>
      <c r="B373" s="53">
        <v>692301005</v>
      </c>
      <c r="C373" s="53" t="s">
        <v>2436</v>
      </c>
      <c r="D373" s="57" t="s">
        <v>2451</v>
      </c>
      <c r="E373" s="53" t="s">
        <v>26</v>
      </c>
      <c r="F373" s="57" t="s">
        <v>2452</v>
      </c>
      <c r="G373" s="57" t="s">
        <v>28</v>
      </c>
      <c r="H373" s="53"/>
      <c r="I373" s="53"/>
      <c r="J373" s="53" t="s">
        <v>6516</v>
      </c>
      <c r="K373" s="53" t="s">
        <v>2469</v>
      </c>
      <c r="L373" s="54" t="s">
        <v>5267</v>
      </c>
      <c r="M373" s="58" t="s">
        <v>2471</v>
      </c>
      <c r="N373" s="58" t="s">
        <v>2470</v>
      </c>
      <c r="O373" s="59"/>
      <c r="P373" s="58"/>
      <c r="Q373" s="59">
        <v>91001</v>
      </c>
      <c r="R373" s="59" t="s">
        <v>2472</v>
      </c>
      <c r="S373" s="60">
        <v>38737</v>
      </c>
      <c r="T373" s="58">
        <v>7286</v>
      </c>
      <c r="U373" s="61"/>
      <c r="V373" s="62"/>
      <c r="W373" s="61"/>
      <c r="X373" s="61"/>
      <c r="Y373" s="61"/>
      <c r="Z373" s="63"/>
      <c r="AA373" s="52"/>
      <c r="AB373" s="52"/>
      <c r="AC373" s="52"/>
      <c r="AD373" s="52"/>
      <c r="AE373" s="52"/>
      <c r="AF373" s="52"/>
    </row>
    <row r="374" spans="1:32" s="34" customFormat="1" ht="44.25" hidden="1" customHeight="1" x14ac:dyDescent="0.2">
      <c r="A374" s="56" t="s">
        <v>2473</v>
      </c>
      <c r="B374" s="53">
        <v>690404001</v>
      </c>
      <c r="C374" s="53" t="s">
        <v>2436</v>
      </c>
      <c r="D374" s="57" t="s">
        <v>2462</v>
      </c>
      <c r="E374" s="53" t="s">
        <v>1462</v>
      </c>
      <c r="F374" s="57" t="s">
        <v>2463</v>
      </c>
      <c r="G374" s="57" t="s">
        <v>28</v>
      </c>
      <c r="H374" s="53"/>
      <c r="I374" s="53"/>
      <c r="J374" s="53" t="s">
        <v>2474</v>
      </c>
      <c r="K374" s="53" t="s">
        <v>2475</v>
      </c>
      <c r="L374" s="54" t="s">
        <v>5270</v>
      </c>
      <c r="M374" s="58" t="s">
        <v>2476</v>
      </c>
      <c r="N374" s="58"/>
      <c r="O374" s="59"/>
      <c r="P374" s="58"/>
      <c r="Q374" s="59">
        <v>91001</v>
      </c>
      <c r="R374" s="59" t="s">
        <v>514</v>
      </c>
      <c r="S374" s="60">
        <v>38722</v>
      </c>
      <c r="T374" s="58">
        <v>7247</v>
      </c>
      <c r="U374" s="61"/>
      <c r="V374" s="62"/>
      <c r="W374" s="61"/>
      <c r="X374" s="61"/>
      <c r="Y374" s="61"/>
      <c r="Z374" s="63"/>
      <c r="AA374" s="52"/>
      <c r="AB374" s="52"/>
      <c r="AC374" s="52"/>
      <c r="AD374" s="52"/>
      <c r="AE374" s="52"/>
      <c r="AF374" s="52"/>
    </row>
    <row r="375" spans="1:32" s="34" customFormat="1" ht="44.25" hidden="1" customHeight="1" x14ac:dyDescent="0.2">
      <c r="A375" s="56" t="s">
        <v>2477</v>
      </c>
      <c r="B375" s="53">
        <v>691801004</v>
      </c>
      <c r="C375" s="53" t="s">
        <v>2436</v>
      </c>
      <c r="D375" s="57" t="s">
        <v>2451</v>
      </c>
      <c r="E375" s="53" t="s">
        <v>26</v>
      </c>
      <c r="F375" s="57" t="s">
        <v>2452</v>
      </c>
      <c r="G375" s="57" t="s">
        <v>28</v>
      </c>
      <c r="H375" s="53"/>
      <c r="I375" s="53"/>
      <c r="J375" s="53" t="s">
        <v>2478</v>
      </c>
      <c r="K375" s="53" t="s">
        <v>2479</v>
      </c>
      <c r="L375" s="54" t="s">
        <v>48</v>
      </c>
      <c r="M375" s="58" t="s">
        <v>2480</v>
      </c>
      <c r="N375" s="58" t="s">
        <v>5430</v>
      </c>
      <c r="O375" s="59" t="s">
        <v>5431</v>
      </c>
      <c r="P375" s="58"/>
      <c r="Q375" s="59">
        <v>91001</v>
      </c>
      <c r="R375" s="59" t="s">
        <v>2481</v>
      </c>
      <c r="S375" s="60">
        <v>38568</v>
      </c>
      <c r="T375" s="58">
        <v>7184</v>
      </c>
      <c r="U375" s="61"/>
      <c r="V375" s="62"/>
      <c r="W375" s="61"/>
      <c r="X375" s="61"/>
      <c r="Y375" s="61"/>
      <c r="Z375" s="63"/>
      <c r="AA375" s="52"/>
      <c r="AB375" s="52"/>
      <c r="AC375" s="52"/>
      <c r="AD375" s="52"/>
      <c r="AE375" s="52"/>
      <c r="AF375" s="52"/>
    </row>
    <row r="376" spans="1:32" s="34" customFormat="1" ht="44.25" hidden="1" customHeight="1" x14ac:dyDescent="0.2">
      <c r="A376" s="56" t="s">
        <v>2482</v>
      </c>
      <c r="B376" s="53">
        <v>690203006</v>
      </c>
      <c r="C376" s="53" t="s">
        <v>2436</v>
      </c>
      <c r="D376" s="57" t="s">
        <v>2451</v>
      </c>
      <c r="E376" s="53" t="s">
        <v>26</v>
      </c>
      <c r="F376" s="57" t="s">
        <v>2452</v>
      </c>
      <c r="G376" s="57" t="s">
        <v>28</v>
      </c>
      <c r="H376" s="53"/>
      <c r="I376" s="53"/>
      <c r="J376" s="53" t="s">
        <v>7329</v>
      </c>
      <c r="K376" s="53" t="s">
        <v>2483</v>
      </c>
      <c r="L376" s="54" t="s">
        <v>5268</v>
      </c>
      <c r="M376" s="58" t="s">
        <v>1579</v>
      </c>
      <c r="N376" s="58" t="s">
        <v>7330</v>
      </c>
      <c r="O376" s="59" t="s">
        <v>7331</v>
      </c>
      <c r="P376" s="58"/>
      <c r="Q376" s="59">
        <v>91001</v>
      </c>
      <c r="R376" s="59" t="s">
        <v>2484</v>
      </c>
      <c r="S376" s="60">
        <v>38159</v>
      </c>
      <c r="T376" s="58">
        <v>7129</v>
      </c>
      <c r="U376" s="61"/>
      <c r="V376" s="62"/>
      <c r="W376" s="61"/>
      <c r="X376" s="61"/>
      <c r="Y376" s="61"/>
      <c r="Z376" s="63"/>
      <c r="AA376" s="52"/>
      <c r="AB376" s="52"/>
      <c r="AC376" s="52"/>
      <c r="AD376" s="52"/>
      <c r="AE376" s="52"/>
      <c r="AF376" s="52"/>
    </row>
    <row r="377" spans="1:32" s="34" customFormat="1" ht="44.25" hidden="1" customHeight="1" x14ac:dyDescent="0.2">
      <c r="A377" s="56" t="s">
        <v>2485</v>
      </c>
      <c r="B377" s="53">
        <v>691601005</v>
      </c>
      <c r="C377" s="53" t="s">
        <v>2436</v>
      </c>
      <c r="D377" s="57" t="s">
        <v>2451</v>
      </c>
      <c r="E377" s="53" t="s">
        <v>26</v>
      </c>
      <c r="F377" s="57" t="s">
        <v>2452</v>
      </c>
      <c r="G377" s="57" t="s">
        <v>28</v>
      </c>
      <c r="H377" s="53"/>
      <c r="I377" s="53"/>
      <c r="J377" s="53" t="s">
        <v>7332</v>
      </c>
      <c r="K377" s="53" t="s">
        <v>2486</v>
      </c>
      <c r="L377" s="54" t="s">
        <v>306</v>
      </c>
      <c r="M377" s="58" t="s">
        <v>2487</v>
      </c>
      <c r="N377" s="58" t="s">
        <v>5626</v>
      </c>
      <c r="O377" s="59" t="s">
        <v>5627</v>
      </c>
      <c r="P377" s="58"/>
      <c r="Q377" s="59">
        <v>91001</v>
      </c>
      <c r="R377" s="59" t="s">
        <v>2455</v>
      </c>
      <c r="S377" s="60">
        <v>38700</v>
      </c>
      <c r="T377" s="58">
        <v>7232</v>
      </c>
      <c r="U377" s="61"/>
      <c r="V377" s="62"/>
      <c r="W377" s="61"/>
      <c r="X377" s="61"/>
      <c r="Y377" s="61"/>
      <c r="Z377" s="63"/>
      <c r="AA377" s="52"/>
      <c r="AB377" s="52"/>
      <c r="AC377" s="52"/>
      <c r="AD377" s="52"/>
      <c r="AE377" s="52"/>
      <c r="AF377" s="52"/>
    </row>
    <row r="378" spans="1:32" s="34" customFormat="1" ht="44.25" hidden="1" customHeight="1" x14ac:dyDescent="0.2">
      <c r="A378" s="56" t="s">
        <v>2488</v>
      </c>
      <c r="B378" s="53">
        <v>690101009</v>
      </c>
      <c r="C378" s="53" t="s">
        <v>2436</v>
      </c>
      <c r="D378" s="57" t="s">
        <v>537</v>
      </c>
      <c r="E378" s="53" t="s">
        <v>26</v>
      </c>
      <c r="F378" s="57" t="s">
        <v>538</v>
      </c>
      <c r="G378" s="57" t="s">
        <v>28</v>
      </c>
      <c r="H378" s="53" t="s">
        <v>8378</v>
      </c>
      <c r="I378" s="53"/>
      <c r="J378" s="53" t="s">
        <v>2489</v>
      </c>
      <c r="K378" s="53" t="s">
        <v>2490</v>
      </c>
      <c r="L378" s="54" t="s">
        <v>195</v>
      </c>
      <c r="M378" s="58" t="s">
        <v>583</v>
      </c>
      <c r="N378" s="58" t="s">
        <v>8379</v>
      </c>
      <c r="O378" s="59" t="s">
        <v>8380</v>
      </c>
      <c r="P378" s="58"/>
      <c r="Q378" s="59">
        <v>91001</v>
      </c>
      <c r="R378" s="59" t="s">
        <v>2467</v>
      </c>
      <c r="S378" s="60">
        <v>40028</v>
      </c>
      <c r="T378" s="58">
        <v>7415</v>
      </c>
      <c r="U378" s="61"/>
      <c r="V378" s="62"/>
      <c r="W378" s="61"/>
      <c r="X378" s="61"/>
      <c r="Y378" s="61"/>
      <c r="Z378" s="63"/>
      <c r="AA378" s="52"/>
      <c r="AB378" s="52"/>
      <c r="AC378" s="52"/>
      <c r="AD378" s="52"/>
      <c r="AE378" s="52"/>
      <c r="AF378" s="52"/>
    </row>
    <row r="379" spans="1:32" s="34" customFormat="1" ht="44.25" hidden="1" customHeight="1" x14ac:dyDescent="0.2">
      <c r="A379" s="56" t="s">
        <v>7333</v>
      </c>
      <c r="B379" s="53" t="s">
        <v>8299</v>
      </c>
      <c r="C379" s="53" t="s">
        <v>2436</v>
      </c>
      <c r="D379" s="57" t="s">
        <v>2451</v>
      </c>
      <c r="E379" s="53" t="s">
        <v>26</v>
      </c>
      <c r="F379" s="57" t="s">
        <v>2452</v>
      </c>
      <c r="G379" s="57" t="s">
        <v>28</v>
      </c>
      <c r="H379" s="53"/>
      <c r="I379" s="53"/>
      <c r="J379" s="53" t="s">
        <v>7334</v>
      </c>
      <c r="K379" s="53" t="s">
        <v>2491</v>
      </c>
      <c r="L379" s="54" t="s">
        <v>763</v>
      </c>
      <c r="M379" s="58" t="s">
        <v>2372</v>
      </c>
      <c r="N379" s="58" t="s">
        <v>8381</v>
      </c>
      <c r="O379" s="59" t="s">
        <v>7335</v>
      </c>
      <c r="P379" s="58"/>
      <c r="Q379" s="59">
        <v>91001</v>
      </c>
      <c r="R379" s="59" t="s">
        <v>2455</v>
      </c>
      <c r="S379" s="60">
        <v>37970</v>
      </c>
      <c r="T379" s="58">
        <v>7021</v>
      </c>
      <c r="U379" s="61"/>
      <c r="V379" s="62"/>
      <c r="W379" s="61"/>
      <c r="X379" s="61"/>
      <c r="Y379" s="61"/>
      <c r="Z379" s="63"/>
      <c r="AA379" s="52"/>
      <c r="AB379" s="52"/>
      <c r="AC379" s="52"/>
      <c r="AD379" s="52"/>
      <c r="AE379" s="52"/>
      <c r="AF379" s="52"/>
    </row>
    <row r="380" spans="1:32" s="34" customFormat="1" ht="44.25" hidden="1" customHeight="1" x14ac:dyDescent="0.2">
      <c r="A380" s="56" t="s">
        <v>2492</v>
      </c>
      <c r="B380" s="53">
        <v>690725002</v>
      </c>
      <c r="C380" s="53" t="s">
        <v>2436</v>
      </c>
      <c r="D380" s="57" t="s">
        <v>2451</v>
      </c>
      <c r="E380" s="53" t="s">
        <v>26</v>
      </c>
      <c r="F380" s="57" t="s">
        <v>2452</v>
      </c>
      <c r="G380" s="57" t="s">
        <v>28</v>
      </c>
      <c r="H380" s="53"/>
      <c r="I380" s="53"/>
      <c r="J380" s="53" t="s">
        <v>2493</v>
      </c>
      <c r="K380" s="53" t="s">
        <v>2494</v>
      </c>
      <c r="L380" s="54" t="s">
        <v>47</v>
      </c>
      <c r="M380" s="58" t="s">
        <v>2495</v>
      </c>
      <c r="N380" s="58">
        <v>228218416</v>
      </c>
      <c r="O380" s="59" t="s">
        <v>7936</v>
      </c>
      <c r="P380" s="58"/>
      <c r="Q380" s="59">
        <v>91001</v>
      </c>
      <c r="R380" s="59" t="s">
        <v>2467</v>
      </c>
      <c r="S380" s="60">
        <v>38624</v>
      </c>
      <c r="T380" s="58">
        <v>7198</v>
      </c>
      <c r="U380" s="61"/>
      <c r="V380" s="62"/>
      <c r="W380" s="61"/>
      <c r="X380" s="61"/>
      <c r="Y380" s="61"/>
      <c r="Z380" s="63"/>
      <c r="AA380" s="52"/>
      <c r="AB380" s="52"/>
      <c r="AC380" s="52"/>
      <c r="AD380" s="52"/>
      <c r="AE380" s="52"/>
      <c r="AF380" s="52"/>
    </row>
    <row r="381" spans="1:32" s="34" customFormat="1" ht="44.25" hidden="1" customHeight="1" x14ac:dyDescent="0.2">
      <c r="A381" s="56" t="s">
        <v>2496</v>
      </c>
      <c r="B381" s="53">
        <v>691412008</v>
      </c>
      <c r="C381" s="53" t="s">
        <v>2436</v>
      </c>
      <c r="D381" s="57" t="s">
        <v>2451</v>
      </c>
      <c r="E381" s="53" t="s">
        <v>26</v>
      </c>
      <c r="F381" s="57" t="s">
        <v>2452</v>
      </c>
      <c r="G381" s="57" t="s">
        <v>28</v>
      </c>
      <c r="H381" s="53"/>
      <c r="I381" s="53"/>
      <c r="J381" s="53" t="s">
        <v>2497</v>
      </c>
      <c r="K381" s="53" t="s">
        <v>2498</v>
      </c>
      <c r="L381" s="54" t="s">
        <v>5269</v>
      </c>
      <c r="M381" s="58" t="s">
        <v>2499</v>
      </c>
      <c r="N381" s="58">
        <v>422204002</v>
      </c>
      <c r="O381" s="59"/>
      <c r="P381" s="58"/>
      <c r="Q381" s="59">
        <v>91001</v>
      </c>
      <c r="R381" s="59" t="s">
        <v>2455</v>
      </c>
      <c r="S381" s="60">
        <v>43209</v>
      </c>
      <c r="T381" s="58">
        <v>7648</v>
      </c>
      <c r="U381" s="61"/>
      <c r="V381" s="62"/>
      <c r="W381" s="61"/>
      <c r="X381" s="61"/>
      <c r="Y381" s="61"/>
      <c r="Z381" s="63"/>
      <c r="AA381" s="52"/>
      <c r="AB381" s="52"/>
      <c r="AC381" s="52"/>
      <c r="AD381" s="52"/>
      <c r="AE381" s="52"/>
      <c r="AF381" s="52"/>
    </row>
    <row r="382" spans="1:32" s="34" customFormat="1" ht="44.25" hidden="1" customHeight="1" x14ac:dyDescent="0.2">
      <c r="A382" s="56" t="s">
        <v>2500</v>
      </c>
      <c r="B382" s="53">
        <v>690502003</v>
      </c>
      <c r="C382" s="53" t="s">
        <v>2436</v>
      </c>
      <c r="D382" s="57" t="s">
        <v>2462</v>
      </c>
      <c r="E382" s="53" t="s">
        <v>1462</v>
      </c>
      <c r="F382" s="57" t="s">
        <v>2463</v>
      </c>
      <c r="G382" s="57" t="s">
        <v>28</v>
      </c>
      <c r="H382" s="53"/>
      <c r="I382" s="53"/>
      <c r="J382" s="53" t="s">
        <v>7336</v>
      </c>
      <c r="K382" s="53" t="s">
        <v>2501</v>
      </c>
      <c r="L382" s="54" t="s">
        <v>535</v>
      </c>
      <c r="M382" s="58" t="s">
        <v>2502</v>
      </c>
      <c r="N382" s="58" t="s">
        <v>7337</v>
      </c>
      <c r="O382" s="59" t="s">
        <v>7338</v>
      </c>
      <c r="P382" s="58"/>
      <c r="Q382" s="59">
        <v>91001</v>
      </c>
      <c r="R382" s="59" t="s">
        <v>2503</v>
      </c>
      <c r="S382" s="60">
        <v>39434</v>
      </c>
      <c r="T382" s="58">
        <v>7386</v>
      </c>
      <c r="U382" s="61"/>
      <c r="V382" s="62"/>
      <c r="W382" s="61"/>
      <c r="X382" s="61"/>
      <c r="Y382" s="61"/>
      <c r="Z382" s="63"/>
      <c r="AA382" s="52"/>
      <c r="AB382" s="52"/>
      <c r="AC382" s="52"/>
      <c r="AD382" s="52"/>
      <c r="AE382" s="52"/>
      <c r="AF382" s="52"/>
    </row>
    <row r="383" spans="1:32" s="34" customFormat="1" ht="44.25" hidden="1" customHeight="1" x14ac:dyDescent="0.2">
      <c r="A383" s="56" t="s">
        <v>2504</v>
      </c>
      <c r="B383" s="53">
        <v>692544005</v>
      </c>
      <c r="C383" s="53" t="s">
        <v>2436</v>
      </c>
      <c r="D383" s="57" t="s">
        <v>537</v>
      </c>
      <c r="E383" s="53" t="s">
        <v>26</v>
      </c>
      <c r="F383" s="57" t="s">
        <v>538</v>
      </c>
      <c r="G383" s="57" t="s">
        <v>28</v>
      </c>
      <c r="H383" s="53"/>
      <c r="I383" s="53"/>
      <c r="J383" s="53" t="s">
        <v>2505</v>
      </c>
      <c r="K383" s="53" t="s">
        <v>2507</v>
      </c>
      <c r="L383" s="54" t="s">
        <v>5307</v>
      </c>
      <c r="M383" s="58" t="s">
        <v>2509</v>
      </c>
      <c r="N383" s="58" t="s">
        <v>2508</v>
      </c>
      <c r="O383" s="59" t="s">
        <v>2506</v>
      </c>
      <c r="P383" s="58"/>
      <c r="Q383" s="59">
        <v>91001</v>
      </c>
      <c r="R383" s="59" t="s">
        <v>514</v>
      </c>
      <c r="S383" s="60">
        <v>42053</v>
      </c>
      <c r="T383" s="58">
        <v>7531</v>
      </c>
      <c r="U383" s="61"/>
      <c r="V383" s="62"/>
      <c r="W383" s="61"/>
      <c r="X383" s="61"/>
      <c r="Y383" s="61"/>
      <c r="Z383" s="63"/>
      <c r="AA383" s="52"/>
      <c r="AB383" s="52"/>
      <c r="AC383" s="52"/>
      <c r="AD383" s="52"/>
      <c r="AE383" s="52"/>
      <c r="AF383" s="52"/>
    </row>
    <row r="384" spans="1:32" s="34" customFormat="1" ht="44.25" hidden="1" customHeight="1" x14ac:dyDescent="0.2">
      <c r="A384" s="56" t="s">
        <v>2510</v>
      </c>
      <c r="B384" s="53" t="s">
        <v>8300</v>
      </c>
      <c r="C384" s="53" t="s">
        <v>2436</v>
      </c>
      <c r="D384" s="57" t="s">
        <v>537</v>
      </c>
      <c r="E384" s="53" t="s">
        <v>26</v>
      </c>
      <c r="F384" s="57" t="s">
        <v>538</v>
      </c>
      <c r="G384" s="57" t="s">
        <v>28</v>
      </c>
      <c r="H384" s="53"/>
      <c r="I384" s="53"/>
      <c r="J384" s="53" t="s">
        <v>2511</v>
      </c>
      <c r="K384" s="53" t="s">
        <v>2513</v>
      </c>
      <c r="L384" s="54" t="s">
        <v>306</v>
      </c>
      <c r="M384" s="58" t="s">
        <v>2515</v>
      </c>
      <c r="N384" s="58" t="s">
        <v>2514</v>
      </c>
      <c r="O384" s="59" t="s">
        <v>2512</v>
      </c>
      <c r="P384" s="58"/>
      <c r="Q384" s="59">
        <v>91001</v>
      </c>
      <c r="R384" s="59" t="s">
        <v>514</v>
      </c>
      <c r="S384" s="60">
        <v>42053</v>
      </c>
      <c r="T384" s="58">
        <v>7540</v>
      </c>
      <c r="U384" s="61"/>
      <c r="V384" s="62"/>
      <c r="W384" s="61"/>
      <c r="X384" s="61"/>
      <c r="Y384" s="61"/>
      <c r="Z384" s="63"/>
      <c r="AA384" s="52"/>
      <c r="AB384" s="52"/>
      <c r="AC384" s="52"/>
      <c r="AD384" s="52"/>
      <c r="AE384" s="52"/>
      <c r="AF384" s="52"/>
    </row>
    <row r="385" spans="1:32" s="34" customFormat="1" ht="44.25" hidden="1" customHeight="1" x14ac:dyDescent="0.2">
      <c r="A385" s="56" t="s">
        <v>2516</v>
      </c>
      <c r="B385" s="53" t="s">
        <v>8301</v>
      </c>
      <c r="C385" s="53" t="s">
        <v>2436</v>
      </c>
      <c r="D385" s="57" t="s">
        <v>2451</v>
      </c>
      <c r="E385" s="53" t="s">
        <v>26</v>
      </c>
      <c r="F385" s="57" t="s">
        <v>2452</v>
      </c>
      <c r="G385" s="57" t="s">
        <v>28</v>
      </c>
      <c r="H385" s="53"/>
      <c r="I385" s="53"/>
      <c r="J385" s="53" t="s">
        <v>7339</v>
      </c>
      <c r="K385" s="53" t="s">
        <v>2517</v>
      </c>
      <c r="L385" s="54" t="s">
        <v>5268</v>
      </c>
      <c r="M385" s="58" t="s">
        <v>2385</v>
      </c>
      <c r="N385" s="58" t="s">
        <v>5428</v>
      </c>
      <c r="O385" s="59" t="s">
        <v>5429</v>
      </c>
      <c r="P385" s="58"/>
      <c r="Q385" s="59">
        <v>91001</v>
      </c>
      <c r="R385" s="59" t="s">
        <v>2518</v>
      </c>
      <c r="S385" s="60">
        <v>37970</v>
      </c>
      <c r="T385" s="58">
        <v>7087</v>
      </c>
      <c r="U385" s="61"/>
      <c r="V385" s="62"/>
      <c r="W385" s="61"/>
      <c r="X385" s="61"/>
      <c r="Y385" s="61"/>
      <c r="Z385" s="63"/>
      <c r="AA385" s="52"/>
      <c r="AB385" s="52"/>
      <c r="AC385" s="52"/>
      <c r="AD385" s="52"/>
      <c r="AE385" s="52"/>
      <c r="AF385" s="52"/>
    </row>
    <row r="386" spans="1:32" s="34" customFormat="1" ht="44.25" hidden="1" customHeight="1" x14ac:dyDescent="0.2">
      <c r="A386" s="56" t="s">
        <v>2519</v>
      </c>
      <c r="B386" s="53">
        <v>692206002</v>
      </c>
      <c r="C386" s="53" t="s">
        <v>2436</v>
      </c>
      <c r="D386" s="57" t="s">
        <v>2451</v>
      </c>
      <c r="E386" s="53" t="s">
        <v>26</v>
      </c>
      <c r="F386" s="57" t="s">
        <v>2452</v>
      </c>
      <c r="G386" s="57" t="s">
        <v>28</v>
      </c>
      <c r="H386" s="53"/>
      <c r="I386" s="53"/>
      <c r="J386" s="53" t="s">
        <v>7340</v>
      </c>
      <c r="K386" s="53" t="s">
        <v>2520</v>
      </c>
      <c r="L386" s="54" t="s">
        <v>5267</v>
      </c>
      <c r="M386" s="58" t="s">
        <v>2521</v>
      </c>
      <c r="N386" s="58" t="s">
        <v>8382</v>
      </c>
      <c r="O386" s="59" t="s">
        <v>8383</v>
      </c>
      <c r="P386" s="58"/>
      <c r="Q386" s="59">
        <v>91001</v>
      </c>
      <c r="R386" s="59" t="s">
        <v>2455</v>
      </c>
      <c r="S386" s="60">
        <v>37970</v>
      </c>
      <c r="T386" s="58">
        <v>7018</v>
      </c>
      <c r="U386" s="61"/>
      <c r="V386" s="62"/>
      <c r="W386" s="61"/>
      <c r="X386" s="61"/>
      <c r="Y386" s="61"/>
      <c r="Z386" s="63"/>
      <c r="AA386" s="52"/>
      <c r="AB386" s="52"/>
      <c r="AC386" s="52"/>
      <c r="AD386" s="52"/>
      <c r="AE386" s="52"/>
      <c r="AF386" s="52"/>
    </row>
    <row r="387" spans="1:32" s="34" customFormat="1" ht="44.25" hidden="1" customHeight="1" x14ac:dyDescent="0.2">
      <c r="A387" s="56" t="s">
        <v>2522</v>
      </c>
      <c r="B387" s="53">
        <v>690303000</v>
      </c>
      <c r="C387" s="53" t="s">
        <v>2436</v>
      </c>
      <c r="D387" s="57" t="s">
        <v>2451</v>
      </c>
      <c r="E387" s="53" t="s">
        <v>26</v>
      </c>
      <c r="F387" s="57" t="s">
        <v>2452</v>
      </c>
      <c r="G387" s="57" t="s">
        <v>28</v>
      </c>
      <c r="H387" s="53"/>
      <c r="I387" s="53"/>
      <c r="J387" s="53" t="s">
        <v>5947</v>
      </c>
      <c r="K387" s="53" t="s">
        <v>2524</v>
      </c>
      <c r="L387" s="54" t="s">
        <v>5268</v>
      </c>
      <c r="M387" s="58" t="s">
        <v>2526</v>
      </c>
      <c r="N387" s="58" t="s">
        <v>2525</v>
      </c>
      <c r="O387" s="59" t="s">
        <v>2523</v>
      </c>
      <c r="P387" s="58"/>
      <c r="Q387" s="59">
        <v>91001</v>
      </c>
      <c r="R387" s="59" t="s">
        <v>2455</v>
      </c>
      <c r="S387" s="60">
        <v>38700</v>
      </c>
      <c r="T387" s="58">
        <v>7229</v>
      </c>
      <c r="U387" s="61"/>
      <c r="V387" s="62"/>
      <c r="W387" s="61"/>
      <c r="X387" s="61"/>
      <c r="Y387" s="61"/>
      <c r="Z387" s="63"/>
      <c r="AA387" s="52"/>
      <c r="AB387" s="52"/>
      <c r="AC387" s="52"/>
      <c r="AD387" s="52"/>
      <c r="AE387" s="52"/>
      <c r="AF387" s="52"/>
    </row>
    <row r="388" spans="1:32" s="34" customFormat="1" ht="44.25" hidden="1" customHeight="1" x14ac:dyDescent="0.2">
      <c r="A388" s="56" t="s">
        <v>2527</v>
      </c>
      <c r="B388" s="53">
        <v>690728001</v>
      </c>
      <c r="C388" s="53" t="s">
        <v>2436</v>
      </c>
      <c r="D388" s="57" t="s">
        <v>2451</v>
      </c>
      <c r="E388" s="53" t="s">
        <v>26</v>
      </c>
      <c r="F388" s="57" t="s">
        <v>2452</v>
      </c>
      <c r="G388" s="57" t="s">
        <v>28</v>
      </c>
      <c r="H388" s="53"/>
      <c r="I388" s="53"/>
      <c r="J388" s="53" t="s">
        <v>2528</v>
      </c>
      <c r="K388" s="53" t="s">
        <v>2529</v>
      </c>
      <c r="L388" s="54" t="s">
        <v>47</v>
      </c>
      <c r="M388" s="58" t="s">
        <v>2531</v>
      </c>
      <c r="N388" s="58" t="s">
        <v>2530</v>
      </c>
      <c r="O388" s="59"/>
      <c r="P388" s="58"/>
      <c r="Q388" s="59">
        <v>91001</v>
      </c>
      <c r="R388" s="59" t="s">
        <v>2455</v>
      </c>
      <c r="S388" s="60">
        <v>38624</v>
      </c>
      <c r="T388" s="58">
        <v>7202</v>
      </c>
      <c r="U388" s="61"/>
      <c r="V388" s="62"/>
      <c r="W388" s="61"/>
      <c r="X388" s="61"/>
      <c r="Y388" s="61"/>
      <c r="Z388" s="63"/>
      <c r="AA388" s="52"/>
      <c r="AB388" s="52"/>
      <c r="AC388" s="52"/>
      <c r="AD388" s="52"/>
      <c r="AE388" s="52"/>
      <c r="AF388" s="52"/>
    </row>
    <row r="389" spans="1:32" s="34" customFormat="1" ht="44.25" hidden="1" customHeight="1" x14ac:dyDescent="0.2">
      <c r="A389" s="56" t="s">
        <v>5254</v>
      </c>
      <c r="B389" s="53">
        <v>690512009</v>
      </c>
      <c r="C389" s="53" t="s">
        <v>2436</v>
      </c>
      <c r="D389" s="57" t="s">
        <v>2451</v>
      </c>
      <c r="E389" s="53" t="s">
        <v>26</v>
      </c>
      <c r="F389" s="57" t="s">
        <v>2452</v>
      </c>
      <c r="G389" s="57"/>
      <c r="H389" s="53"/>
      <c r="I389" s="53"/>
      <c r="J389" s="53" t="s">
        <v>2532</v>
      </c>
      <c r="K389" s="53" t="s">
        <v>2533</v>
      </c>
      <c r="L389" s="54" t="s">
        <v>535</v>
      </c>
      <c r="M389" s="58" t="s">
        <v>2534</v>
      </c>
      <c r="N389" s="58"/>
      <c r="O389" s="59"/>
      <c r="P389" s="58"/>
      <c r="Q389" s="59">
        <v>91001</v>
      </c>
      <c r="R389" s="59" t="s">
        <v>2455</v>
      </c>
      <c r="S389" s="60">
        <v>42808</v>
      </c>
      <c r="T389" s="58">
        <v>7629</v>
      </c>
      <c r="U389" s="61"/>
      <c r="V389" s="62"/>
      <c r="W389" s="61"/>
      <c r="X389" s="61"/>
      <c r="Y389" s="61"/>
      <c r="Z389" s="63"/>
      <c r="AA389" s="52"/>
      <c r="AB389" s="52"/>
      <c r="AC389" s="52"/>
      <c r="AD389" s="52"/>
      <c r="AE389" s="52"/>
      <c r="AF389" s="52"/>
    </row>
    <row r="390" spans="1:32" s="34" customFormat="1" ht="44.25" hidden="1" customHeight="1" x14ac:dyDescent="0.2">
      <c r="A390" s="56" t="s">
        <v>2535</v>
      </c>
      <c r="B390" s="53">
        <v>690413000</v>
      </c>
      <c r="C390" s="53" t="s">
        <v>2436</v>
      </c>
      <c r="D390" s="57" t="s">
        <v>537</v>
      </c>
      <c r="E390" s="53" t="s">
        <v>26</v>
      </c>
      <c r="F390" s="57" t="s">
        <v>538</v>
      </c>
      <c r="G390" s="57"/>
      <c r="H390" s="53"/>
      <c r="I390" s="53"/>
      <c r="J390" s="53" t="s">
        <v>2536</v>
      </c>
      <c r="K390" s="53" t="s">
        <v>2537</v>
      </c>
      <c r="L390" s="54" t="s">
        <v>5268</v>
      </c>
      <c r="M390" s="58" t="s">
        <v>2538</v>
      </c>
      <c r="N390" s="58" t="s">
        <v>7341</v>
      </c>
      <c r="O390" s="59" t="s">
        <v>7342</v>
      </c>
      <c r="P390" s="58"/>
      <c r="Q390" s="59">
        <v>91001</v>
      </c>
      <c r="R390" s="59" t="s">
        <v>2484</v>
      </c>
      <c r="S390" s="60">
        <v>42047</v>
      </c>
      <c r="T390" s="58">
        <v>7527</v>
      </c>
      <c r="U390" s="61"/>
      <c r="V390" s="62"/>
      <c r="W390" s="61"/>
      <c r="X390" s="61"/>
      <c r="Y390" s="61"/>
      <c r="Z390" s="63"/>
      <c r="AA390" s="52"/>
      <c r="AB390" s="52"/>
      <c r="AC390" s="52"/>
      <c r="AD390" s="52"/>
      <c r="AE390" s="52"/>
      <c r="AF390" s="52"/>
    </row>
    <row r="391" spans="1:32" s="34" customFormat="1" ht="44.25" hidden="1" customHeight="1" x14ac:dyDescent="0.2">
      <c r="A391" s="56" t="s">
        <v>7343</v>
      </c>
      <c r="B391" s="53">
        <v>691605000</v>
      </c>
      <c r="C391" s="53" t="s">
        <v>2436</v>
      </c>
      <c r="D391" s="57" t="s">
        <v>537</v>
      </c>
      <c r="E391" s="53" t="s">
        <v>26</v>
      </c>
      <c r="F391" s="57" t="s">
        <v>2539</v>
      </c>
      <c r="G391" s="57" t="s">
        <v>28</v>
      </c>
      <c r="H391" s="53"/>
      <c r="I391" s="53"/>
      <c r="J391" s="53" t="s">
        <v>2540</v>
      </c>
      <c r="K391" s="53" t="s">
        <v>2541</v>
      </c>
      <c r="L391" s="54" t="s">
        <v>306</v>
      </c>
      <c r="M391" s="58" t="s">
        <v>2542</v>
      </c>
      <c r="N391" s="58" t="s">
        <v>7344</v>
      </c>
      <c r="O391" s="59" t="s">
        <v>7345</v>
      </c>
      <c r="P391" s="58"/>
      <c r="Q391" s="59">
        <v>91001</v>
      </c>
      <c r="R391" s="59" t="s">
        <v>2484</v>
      </c>
      <c r="S391" s="60">
        <v>38735</v>
      </c>
      <c r="T391" s="58">
        <v>7265</v>
      </c>
      <c r="U391" s="61"/>
      <c r="V391" s="62"/>
      <c r="W391" s="61"/>
      <c r="X391" s="61"/>
      <c r="Y391" s="61"/>
      <c r="Z391" s="63"/>
      <c r="AA391" s="52"/>
      <c r="AB391" s="52"/>
      <c r="AC391" s="52"/>
      <c r="AD391" s="52"/>
      <c r="AE391" s="52"/>
      <c r="AF391" s="52"/>
    </row>
    <row r="392" spans="1:32" s="34" customFormat="1" ht="44.25" hidden="1" customHeight="1" x14ac:dyDescent="0.2">
      <c r="A392" s="56" t="s">
        <v>2543</v>
      </c>
      <c r="B392" s="53">
        <v>691905004</v>
      </c>
      <c r="C392" s="53" t="s">
        <v>2436</v>
      </c>
      <c r="D392" s="57" t="s">
        <v>2451</v>
      </c>
      <c r="E392" s="53" t="s">
        <v>26</v>
      </c>
      <c r="F392" s="57" t="s">
        <v>2452</v>
      </c>
      <c r="G392" s="57" t="s">
        <v>28</v>
      </c>
      <c r="H392" s="53"/>
      <c r="I392" s="53"/>
      <c r="J392" s="53" t="s">
        <v>5948</v>
      </c>
      <c r="K392" s="53" t="s">
        <v>2544</v>
      </c>
      <c r="L392" s="54" t="s">
        <v>48</v>
      </c>
      <c r="M392" s="58" t="s">
        <v>2546</v>
      </c>
      <c r="N392" s="58" t="s">
        <v>2545</v>
      </c>
      <c r="O392" s="59"/>
      <c r="P392" s="58"/>
      <c r="Q392" s="59">
        <v>91001</v>
      </c>
      <c r="R392" s="59" t="s">
        <v>2455</v>
      </c>
      <c r="S392" s="60">
        <v>38735</v>
      </c>
      <c r="T392" s="58">
        <v>7263</v>
      </c>
      <c r="U392" s="61"/>
      <c r="V392" s="62"/>
      <c r="W392" s="61"/>
      <c r="X392" s="61"/>
      <c r="Y392" s="61"/>
      <c r="Z392" s="63"/>
      <c r="AA392" s="52"/>
      <c r="AB392" s="52"/>
      <c r="AC392" s="52"/>
      <c r="AD392" s="52"/>
      <c r="AE392" s="52"/>
      <c r="AF392" s="52"/>
    </row>
    <row r="393" spans="1:32" s="34" customFormat="1" ht="44.25" hidden="1" customHeight="1" x14ac:dyDescent="0.2">
      <c r="A393" s="56" t="s">
        <v>2547</v>
      </c>
      <c r="B393" s="53">
        <v>690736004</v>
      </c>
      <c r="C393" s="53" t="s">
        <v>2436</v>
      </c>
      <c r="D393" s="57" t="s">
        <v>2462</v>
      </c>
      <c r="E393" s="53" t="s">
        <v>1462</v>
      </c>
      <c r="F393" s="57" t="s">
        <v>2463</v>
      </c>
      <c r="G393" s="57" t="s">
        <v>28</v>
      </c>
      <c r="H393" s="53"/>
      <c r="I393" s="53"/>
      <c r="J393" s="53" t="s">
        <v>2548</v>
      </c>
      <c r="K393" s="53" t="s">
        <v>2550</v>
      </c>
      <c r="L393" s="54" t="s">
        <v>535</v>
      </c>
      <c r="M393" s="58" t="s">
        <v>4129</v>
      </c>
      <c r="N393" s="58" t="s">
        <v>2551</v>
      </c>
      <c r="O393" s="59" t="s">
        <v>2549</v>
      </c>
      <c r="P393" s="58"/>
      <c r="Q393" s="59">
        <v>91001</v>
      </c>
      <c r="R393" s="59" t="s">
        <v>2455</v>
      </c>
      <c r="S393" s="60">
        <v>38786</v>
      </c>
      <c r="T393" s="58">
        <v>7312</v>
      </c>
      <c r="U393" s="61"/>
      <c r="V393" s="62"/>
      <c r="W393" s="61"/>
      <c r="X393" s="61"/>
      <c r="Y393" s="61"/>
      <c r="Z393" s="63"/>
      <c r="AA393" s="52"/>
      <c r="AB393" s="52"/>
      <c r="AC393" s="52"/>
      <c r="AD393" s="52"/>
      <c r="AE393" s="52"/>
      <c r="AF393" s="52"/>
    </row>
    <row r="394" spans="1:32" s="34" customFormat="1" ht="44.25" hidden="1" customHeight="1" x14ac:dyDescent="0.2">
      <c r="A394" s="56" t="s">
        <v>2552</v>
      </c>
      <c r="B394" s="53">
        <v>690614006</v>
      </c>
      <c r="C394" s="53" t="s">
        <v>2436</v>
      </c>
      <c r="D394" s="57" t="s">
        <v>537</v>
      </c>
      <c r="E394" s="53" t="s">
        <v>26</v>
      </c>
      <c r="F394" s="57" t="s">
        <v>538</v>
      </c>
      <c r="G394" s="57" t="s">
        <v>28</v>
      </c>
      <c r="H394" s="53"/>
      <c r="I394" s="53"/>
      <c r="J394" s="53" t="s">
        <v>7346</v>
      </c>
      <c r="K394" s="53" t="s">
        <v>2553</v>
      </c>
      <c r="L394" s="54" t="s">
        <v>535</v>
      </c>
      <c r="M394" s="58" t="s">
        <v>2555</v>
      </c>
      <c r="N394" s="58" t="s">
        <v>2554</v>
      </c>
      <c r="O394" s="59"/>
      <c r="P394" s="58"/>
      <c r="Q394" s="59">
        <v>91001</v>
      </c>
      <c r="R394" s="59" t="s">
        <v>2455</v>
      </c>
      <c r="S394" s="60">
        <v>38687</v>
      </c>
      <c r="T394" s="58">
        <v>7223</v>
      </c>
      <c r="U394" s="61"/>
      <c r="V394" s="62"/>
      <c r="W394" s="61"/>
      <c r="X394" s="61"/>
      <c r="Y394" s="61"/>
      <c r="Z394" s="63"/>
      <c r="AA394" s="52"/>
      <c r="AB394" s="52"/>
      <c r="AC394" s="52"/>
      <c r="AD394" s="52"/>
      <c r="AE394" s="52"/>
      <c r="AF394" s="52"/>
    </row>
    <row r="395" spans="1:32" s="34" customFormat="1" ht="44.25" hidden="1" customHeight="1" x14ac:dyDescent="0.2">
      <c r="A395" s="56" t="s">
        <v>2556</v>
      </c>
      <c r="B395" s="53">
        <v>692304004</v>
      </c>
      <c r="C395" s="53" t="s">
        <v>2436</v>
      </c>
      <c r="D395" s="57" t="s">
        <v>2451</v>
      </c>
      <c r="E395" s="53" t="s">
        <v>26</v>
      </c>
      <c r="F395" s="57" t="s">
        <v>2452</v>
      </c>
      <c r="G395" s="57" t="s">
        <v>28</v>
      </c>
      <c r="H395" s="53"/>
      <c r="I395" s="53"/>
      <c r="J395" s="53" t="s">
        <v>5417</v>
      </c>
      <c r="K395" s="53" t="s">
        <v>2557</v>
      </c>
      <c r="L395" s="54" t="s">
        <v>5267</v>
      </c>
      <c r="M395" s="58" t="s">
        <v>978</v>
      </c>
      <c r="N395" s="58" t="s">
        <v>5418</v>
      </c>
      <c r="O395" s="59" t="s">
        <v>5419</v>
      </c>
      <c r="P395" s="58"/>
      <c r="Q395" s="59">
        <v>91001</v>
      </c>
      <c r="R395" s="59" t="s">
        <v>2455</v>
      </c>
      <c r="S395" s="60">
        <v>37970</v>
      </c>
      <c r="T395" s="58">
        <v>7133</v>
      </c>
      <c r="U395" s="61"/>
      <c r="V395" s="62"/>
      <c r="W395" s="61"/>
      <c r="X395" s="61"/>
      <c r="Y395" s="61"/>
      <c r="Z395" s="63"/>
      <c r="AA395" s="52"/>
      <c r="AB395" s="52"/>
      <c r="AC395" s="52"/>
      <c r="AD395" s="52"/>
      <c r="AE395" s="52"/>
      <c r="AF395" s="52"/>
    </row>
    <row r="396" spans="1:32" s="34" customFormat="1" ht="44.25" hidden="1" customHeight="1" x14ac:dyDescent="0.2">
      <c r="A396" s="56" t="s">
        <v>2558</v>
      </c>
      <c r="B396" s="53">
        <v>691204006</v>
      </c>
      <c r="C396" s="53" t="s">
        <v>2436</v>
      </c>
      <c r="D396" s="57" t="s">
        <v>2451</v>
      </c>
      <c r="E396" s="53" t="s">
        <v>26</v>
      </c>
      <c r="F396" s="57" t="s">
        <v>2452</v>
      </c>
      <c r="G396" s="57" t="s">
        <v>28</v>
      </c>
      <c r="H396" s="53"/>
      <c r="I396" s="53"/>
      <c r="J396" s="53" t="s">
        <v>2559</v>
      </c>
      <c r="K396" s="53" t="s">
        <v>2560</v>
      </c>
      <c r="L396" s="54" t="s">
        <v>5272</v>
      </c>
      <c r="M396" s="58" t="s">
        <v>2562</v>
      </c>
      <c r="N396" s="58" t="s">
        <v>2561</v>
      </c>
      <c r="O396" s="59"/>
      <c r="P396" s="58"/>
      <c r="Q396" s="59">
        <v>91001</v>
      </c>
      <c r="R396" s="59" t="s">
        <v>2455</v>
      </c>
      <c r="S396" s="60">
        <v>38714</v>
      </c>
      <c r="T396" s="58">
        <v>7240</v>
      </c>
      <c r="U396" s="61"/>
      <c r="V396" s="62"/>
      <c r="W396" s="61"/>
      <c r="X396" s="61"/>
      <c r="Y396" s="61"/>
      <c r="Z396" s="63"/>
      <c r="AA396" s="52"/>
      <c r="AB396" s="52"/>
      <c r="AC396" s="52"/>
      <c r="AD396" s="52"/>
      <c r="AE396" s="52"/>
      <c r="AF396" s="52"/>
    </row>
    <row r="397" spans="1:32" s="34" customFormat="1" ht="44.25" hidden="1" customHeight="1" x14ac:dyDescent="0.2">
      <c r="A397" s="56" t="s">
        <v>2563</v>
      </c>
      <c r="B397" s="53">
        <v>690509008</v>
      </c>
      <c r="C397" s="53" t="s">
        <v>2436</v>
      </c>
      <c r="D397" s="57" t="s">
        <v>537</v>
      </c>
      <c r="E397" s="53" t="s">
        <v>26</v>
      </c>
      <c r="F397" s="57" t="s">
        <v>538</v>
      </c>
      <c r="G397" s="57" t="s">
        <v>28</v>
      </c>
      <c r="H397" s="53"/>
      <c r="I397" s="53"/>
      <c r="J397" s="53" t="s">
        <v>7347</v>
      </c>
      <c r="K397" s="53" t="s">
        <v>2564</v>
      </c>
      <c r="L397" s="54" t="s">
        <v>535</v>
      </c>
      <c r="M397" s="58" t="s">
        <v>2565</v>
      </c>
      <c r="N397" s="58" t="s">
        <v>7348</v>
      </c>
      <c r="O397" s="59" t="s">
        <v>7349</v>
      </c>
      <c r="P397" s="58"/>
      <c r="Q397" s="59">
        <v>91001</v>
      </c>
      <c r="R397" s="59" t="s">
        <v>2455</v>
      </c>
      <c r="S397" s="60">
        <v>38700</v>
      </c>
      <c r="T397" s="58">
        <v>7228</v>
      </c>
      <c r="U397" s="61"/>
      <c r="V397" s="62"/>
      <c r="W397" s="61"/>
      <c r="X397" s="61"/>
      <c r="Y397" s="61"/>
      <c r="Z397" s="63"/>
      <c r="AA397" s="52"/>
      <c r="AB397" s="52"/>
      <c r="AC397" s="52"/>
      <c r="AD397" s="52"/>
      <c r="AE397" s="52"/>
      <c r="AF397" s="52"/>
    </row>
    <row r="398" spans="1:32" s="34" customFormat="1" ht="44.25" hidden="1" customHeight="1" x14ac:dyDescent="0.2">
      <c r="A398" s="56" t="s">
        <v>2566</v>
      </c>
      <c r="B398" s="53">
        <v>692550005</v>
      </c>
      <c r="C398" s="53" t="s">
        <v>2436</v>
      </c>
      <c r="D398" s="57" t="s">
        <v>537</v>
      </c>
      <c r="E398" s="53" t="s">
        <v>26</v>
      </c>
      <c r="F398" s="57" t="s">
        <v>538</v>
      </c>
      <c r="G398" s="57" t="s">
        <v>28</v>
      </c>
      <c r="H398" s="53"/>
      <c r="I398" s="53"/>
      <c r="J398" s="53" t="s">
        <v>7350</v>
      </c>
      <c r="K398" s="53" t="s">
        <v>2568</v>
      </c>
      <c r="L398" s="54" t="s">
        <v>47</v>
      </c>
      <c r="M398" s="58" t="s">
        <v>2572</v>
      </c>
      <c r="N398" s="58"/>
      <c r="O398" s="59" t="s">
        <v>2567</v>
      </c>
      <c r="P398" s="58"/>
      <c r="Q398" s="59">
        <v>91001</v>
      </c>
      <c r="R398" s="59" t="s">
        <v>2455</v>
      </c>
      <c r="S398" s="60">
        <v>38695</v>
      </c>
      <c r="T398" s="58">
        <v>7226</v>
      </c>
      <c r="U398" s="61"/>
      <c r="V398" s="62"/>
      <c r="W398" s="61"/>
      <c r="X398" s="61"/>
      <c r="Y398" s="61"/>
      <c r="Z398" s="63"/>
      <c r="AA398" s="52"/>
      <c r="AB398" s="52"/>
      <c r="AC398" s="52"/>
      <c r="AD398" s="52"/>
      <c r="AE398" s="52"/>
      <c r="AF398" s="52"/>
    </row>
    <row r="399" spans="1:32" s="34" customFormat="1" ht="44.25" hidden="1" customHeight="1" x14ac:dyDescent="0.2">
      <c r="A399" s="56" t="s">
        <v>2569</v>
      </c>
      <c r="B399" s="53">
        <v>692542002</v>
      </c>
      <c r="C399" s="53" t="s">
        <v>2436</v>
      </c>
      <c r="D399" s="57" t="s">
        <v>2451</v>
      </c>
      <c r="E399" s="53" t="s">
        <v>26</v>
      </c>
      <c r="F399" s="57" t="s">
        <v>2452</v>
      </c>
      <c r="G399" s="57" t="s">
        <v>28</v>
      </c>
      <c r="H399" s="53"/>
      <c r="I399" s="53"/>
      <c r="J399" s="53" t="s">
        <v>2570</v>
      </c>
      <c r="K399" s="53" t="s">
        <v>2571</v>
      </c>
      <c r="L399" s="54" t="s">
        <v>47</v>
      </c>
      <c r="M399" s="58" t="s">
        <v>1012</v>
      </c>
      <c r="N399" s="58" t="s">
        <v>5380</v>
      </c>
      <c r="O399" s="59" t="s">
        <v>5381</v>
      </c>
      <c r="P399" s="58"/>
      <c r="Q399" s="59">
        <v>91001</v>
      </c>
      <c r="R399" s="59" t="s">
        <v>2455</v>
      </c>
      <c r="S399" s="60">
        <v>37970</v>
      </c>
      <c r="T399" s="58">
        <v>7054</v>
      </c>
      <c r="U399" s="61"/>
      <c r="V399" s="62"/>
      <c r="W399" s="61"/>
      <c r="X399" s="61"/>
      <c r="Y399" s="61"/>
      <c r="Z399" s="63"/>
      <c r="AA399" s="52"/>
      <c r="AB399" s="52"/>
      <c r="AC399" s="52"/>
      <c r="AD399" s="52"/>
      <c r="AE399" s="52"/>
      <c r="AF399" s="52"/>
    </row>
    <row r="400" spans="1:32" s="34" customFormat="1" ht="44.25" hidden="1" customHeight="1" x14ac:dyDescent="0.2">
      <c r="A400" s="56" t="s">
        <v>2573</v>
      </c>
      <c r="B400" s="53" t="s">
        <v>8302</v>
      </c>
      <c r="C400" s="53" t="s">
        <v>2436</v>
      </c>
      <c r="D400" s="57" t="s">
        <v>537</v>
      </c>
      <c r="E400" s="53" t="s">
        <v>26</v>
      </c>
      <c r="F400" s="57" t="s">
        <v>538</v>
      </c>
      <c r="G400" s="57" t="s">
        <v>28</v>
      </c>
      <c r="H400" s="53"/>
      <c r="I400" s="53"/>
      <c r="J400" s="53" t="s">
        <v>7351</v>
      </c>
      <c r="K400" s="53" t="s">
        <v>2574</v>
      </c>
      <c r="L400" s="54" t="s">
        <v>5272</v>
      </c>
      <c r="M400" s="58" t="s">
        <v>1136</v>
      </c>
      <c r="N400" s="58" t="s">
        <v>2575</v>
      </c>
      <c r="O400" s="59"/>
      <c r="P400" s="58"/>
      <c r="Q400" s="59">
        <v>91001</v>
      </c>
      <c r="R400" s="59" t="s">
        <v>514</v>
      </c>
      <c r="S400" s="60">
        <v>42068</v>
      </c>
      <c r="T400" s="58">
        <v>7558</v>
      </c>
      <c r="U400" s="61"/>
      <c r="V400" s="62"/>
      <c r="W400" s="61"/>
      <c r="X400" s="61"/>
      <c r="Y400" s="61"/>
      <c r="Z400" s="63"/>
      <c r="AA400" s="52"/>
      <c r="AB400" s="52"/>
      <c r="AC400" s="52"/>
      <c r="AD400" s="52"/>
      <c r="AE400" s="52"/>
      <c r="AF400" s="52"/>
    </row>
    <row r="401" spans="1:32" s="34" customFormat="1" ht="44.25" hidden="1" customHeight="1" x14ac:dyDescent="0.2">
      <c r="A401" s="56" t="s">
        <v>7352</v>
      </c>
      <c r="B401" s="53">
        <v>690301008</v>
      </c>
      <c r="C401" s="53" t="s">
        <v>2436</v>
      </c>
      <c r="D401" s="57" t="s">
        <v>537</v>
      </c>
      <c r="E401" s="53" t="s">
        <v>26</v>
      </c>
      <c r="F401" s="57" t="s">
        <v>538</v>
      </c>
      <c r="G401" s="57" t="s">
        <v>28</v>
      </c>
      <c r="H401" s="53"/>
      <c r="I401" s="53"/>
      <c r="J401" s="53" t="s">
        <v>7353</v>
      </c>
      <c r="K401" s="53" t="s">
        <v>7354</v>
      </c>
      <c r="L401" s="54" t="s">
        <v>5268</v>
      </c>
      <c r="M401" s="58" t="s">
        <v>2578</v>
      </c>
      <c r="N401" s="58" t="s">
        <v>2577</v>
      </c>
      <c r="O401" s="59" t="s">
        <v>2576</v>
      </c>
      <c r="P401" s="58"/>
      <c r="Q401" s="59">
        <v>91001</v>
      </c>
      <c r="R401" s="59" t="s">
        <v>514</v>
      </c>
      <c r="S401" s="60">
        <v>42059</v>
      </c>
      <c r="T401" s="58">
        <v>7549</v>
      </c>
      <c r="U401" s="61"/>
      <c r="V401" s="62"/>
      <c r="W401" s="61"/>
      <c r="X401" s="61"/>
      <c r="Y401" s="61"/>
      <c r="Z401" s="63"/>
      <c r="AA401" s="52"/>
      <c r="AB401" s="52"/>
      <c r="AC401" s="52"/>
      <c r="AD401" s="52"/>
      <c r="AE401" s="52"/>
      <c r="AF401" s="52"/>
    </row>
    <row r="402" spans="1:32" s="34" customFormat="1" ht="44.25" hidden="1" customHeight="1" x14ac:dyDescent="0.2">
      <c r="A402" s="56" t="s">
        <v>7355</v>
      </c>
      <c r="B402" s="53">
        <v>690907003</v>
      </c>
      <c r="C402" s="53" t="s">
        <v>2436</v>
      </c>
      <c r="D402" s="57" t="s">
        <v>2451</v>
      </c>
      <c r="E402" s="53" t="s">
        <v>26</v>
      </c>
      <c r="F402" s="57" t="s">
        <v>2452</v>
      </c>
      <c r="G402" s="57" t="s">
        <v>28</v>
      </c>
      <c r="H402" s="53"/>
      <c r="I402" s="53"/>
      <c r="J402" s="53" t="s">
        <v>7356</v>
      </c>
      <c r="K402" s="53" t="s">
        <v>2579</v>
      </c>
      <c r="L402" s="54" t="s">
        <v>5271</v>
      </c>
      <c r="M402" s="58" t="s">
        <v>2580</v>
      </c>
      <c r="N402" s="58" t="s">
        <v>7357</v>
      </c>
      <c r="O402" s="59" t="s">
        <v>7358</v>
      </c>
      <c r="P402" s="58"/>
      <c r="Q402" s="59">
        <v>91001</v>
      </c>
      <c r="R402" s="59" t="s">
        <v>2455</v>
      </c>
      <c r="S402" s="60">
        <v>38722</v>
      </c>
      <c r="T402" s="58">
        <v>7244</v>
      </c>
      <c r="U402" s="61"/>
      <c r="V402" s="62"/>
      <c r="W402" s="61"/>
      <c r="X402" s="61"/>
      <c r="Y402" s="61"/>
      <c r="Z402" s="63"/>
      <c r="AA402" s="52"/>
      <c r="AB402" s="52"/>
      <c r="AC402" s="52"/>
      <c r="AD402" s="52"/>
      <c r="AE402" s="52"/>
      <c r="AF402" s="52"/>
    </row>
    <row r="403" spans="1:32" s="34" customFormat="1" ht="44.25" hidden="1" customHeight="1" x14ac:dyDescent="0.2">
      <c r="A403" s="56" t="s">
        <v>2586</v>
      </c>
      <c r="B403" s="53">
        <v>692647009</v>
      </c>
      <c r="C403" s="53" t="s">
        <v>2436</v>
      </c>
      <c r="D403" s="57" t="s">
        <v>537</v>
      </c>
      <c r="E403" s="53" t="s">
        <v>26</v>
      </c>
      <c r="F403" s="57" t="s">
        <v>538</v>
      </c>
      <c r="G403" s="57" t="s">
        <v>28</v>
      </c>
      <c r="H403" s="53"/>
      <c r="I403" s="53"/>
      <c r="J403" s="53" t="s">
        <v>2587</v>
      </c>
      <c r="K403" s="53" t="s">
        <v>2588</v>
      </c>
      <c r="L403" s="54" t="s">
        <v>306</v>
      </c>
      <c r="M403" s="58" t="s">
        <v>2590</v>
      </c>
      <c r="N403" s="58" t="s">
        <v>2589</v>
      </c>
      <c r="O403" s="59"/>
      <c r="P403" s="58"/>
      <c r="Q403" s="59">
        <v>91001</v>
      </c>
      <c r="R403" s="59" t="s">
        <v>514</v>
      </c>
      <c r="S403" s="60">
        <v>41596</v>
      </c>
      <c r="T403" s="58">
        <v>7491</v>
      </c>
      <c r="U403" s="61"/>
      <c r="V403" s="62"/>
      <c r="W403" s="61"/>
      <c r="X403" s="61"/>
      <c r="Y403" s="61"/>
      <c r="Z403" s="63"/>
      <c r="AA403" s="52"/>
      <c r="AB403" s="52"/>
      <c r="AC403" s="52"/>
      <c r="AD403" s="52"/>
      <c r="AE403" s="52"/>
      <c r="AF403" s="52"/>
    </row>
    <row r="404" spans="1:32" s="34" customFormat="1" ht="44.25" hidden="1" customHeight="1" x14ac:dyDescent="0.2">
      <c r="A404" s="56" t="s">
        <v>2592</v>
      </c>
      <c r="B404" s="53">
        <v>692404009</v>
      </c>
      <c r="C404" s="53" t="s">
        <v>2436</v>
      </c>
      <c r="D404" s="57" t="s">
        <v>2451</v>
      </c>
      <c r="E404" s="53" t="s">
        <v>26</v>
      </c>
      <c r="F404" s="57" t="s">
        <v>2452</v>
      </c>
      <c r="G404" s="57" t="s">
        <v>28</v>
      </c>
      <c r="H404" s="53"/>
      <c r="I404" s="53"/>
      <c r="J404" s="53" t="s">
        <v>2593</v>
      </c>
      <c r="K404" s="53" t="s">
        <v>2594</v>
      </c>
      <c r="L404" s="54" t="s">
        <v>5267</v>
      </c>
      <c r="M404" s="58" t="s">
        <v>2596</v>
      </c>
      <c r="N404" s="58" t="s">
        <v>2595</v>
      </c>
      <c r="O404" s="59"/>
      <c r="P404" s="58"/>
      <c r="Q404" s="59">
        <v>91001</v>
      </c>
      <c r="R404" s="59" t="s">
        <v>2597</v>
      </c>
      <c r="S404" s="60">
        <v>38737</v>
      </c>
      <c r="T404" s="58">
        <v>7299</v>
      </c>
      <c r="U404" s="61"/>
      <c r="V404" s="62"/>
      <c r="W404" s="61"/>
      <c r="X404" s="61"/>
      <c r="Y404" s="61"/>
      <c r="Z404" s="63"/>
      <c r="AA404" s="52"/>
      <c r="AB404" s="52"/>
      <c r="AC404" s="52"/>
      <c r="AD404" s="52"/>
      <c r="AE404" s="52"/>
      <c r="AF404" s="52"/>
    </row>
    <row r="405" spans="1:32" s="34" customFormat="1" ht="44.25" hidden="1" customHeight="1" x14ac:dyDescent="0.2">
      <c r="A405" s="56" t="s">
        <v>7359</v>
      </c>
      <c r="B405" s="53">
        <v>691409007</v>
      </c>
      <c r="C405" s="53" t="s">
        <v>2436</v>
      </c>
      <c r="D405" s="57" t="s">
        <v>2451</v>
      </c>
      <c r="E405" s="53" t="s">
        <v>26</v>
      </c>
      <c r="F405" s="57" t="s">
        <v>2452</v>
      </c>
      <c r="G405" s="57" t="s">
        <v>28</v>
      </c>
      <c r="H405" s="53"/>
      <c r="I405" s="53"/>
      <c r="J405" s="53" t="s">
        <v>7360</v>
      </c>
      <c r="K405" s="53" t="s">
        <v>5285</v>
      </c>
      <c r="L405" s="54" t="s">
        <v>5269</v>
      </c>
      <c r="M405" s="58" t="s">
        <v>2599</v>
      </c>
      <c r="N405" s="58" t="s">
        <v>2598</v>
      </c>
      <c r="O405" s="59"/>
      <c r="P405" s="58"/>
      <c r="Q405" s="59">
        <v>91001</v>
      </c>
      <c r="R405" s="59" t="s">
        <v>2600</v>
      </c>
      <c r="S405" s="60">
        <v>38723</v>
      </c>
      <c r="T405" s="58">
        <v>7251</v>
      </c>
      <c r="U405" s="61"/>
      <c r="V405" s="62"/>
      <c r="W405" s="61"/>
      <c r="X405" s="61"/>
      <c r="Y405" s="61"/>
      <c r="Z405" s="63"/>
      <c r="AA405" s="52"/>
      <c r="AB405" s="52"/>
      <c r="AC405" s="52"/>
      <c r="AD405" s="52"/>
      <c r="AE405" s="52"/>
      <c r="AF405" s="52"/>
    </row>
    <row r="406" spans="1:32" s="34" customFormat="1" ht="44.25" hidden="1" customHeight="1" x14ac:dyDescent="0.2">
      <c r="A406" s="56" t="s">
        <v>7361</v>
      </c>
      <c r="B406" s="53">
        <v>692665007</v>
      </c>
      <c r="C406" s="53" t="s">
        <v>2436</v>
      </c>
      <c r="D406" s="57" t="s">
        <v>537</v>
      </c>
      <c r="E406" s="53" t="s">
        <v>26</v>
      </c>
      <c r="F406" s="57" t="s">
        <v>538</v>
      </c>
      <c r="G406" s="57" t="s">
        <v>28</v>
      </c>
      <c r="H406" s="53"/>
      <c r="I406" s="53"/>
      <c r="J406" s="53" t="s">
        <v>7362</v>
      </c>
      <c r="K406" s="53" t="s">
        <v>5286</v>
      </c>
      <c r="L406" s="54" t="s">
        <v>5269</v>
      </c>
      <c r="M406" s="58" t="s">
        <v>2601</v>
      </c>
      <c r="N406" s="58" t="s">
        <v>5378</v>
      </c>
      <c r="O406" s="59" t="s">
        <v>5379</v>
      </c>
      <c r="P406" s="58"/>
      <c r="Q406" s="59">
        <v>91001</v>
      </c>
      <c r="R406" s="59" t="s">
        <v>2455</v>
      </c>
      <c r="S406" s="60">
        <v>40249</v>
      </c>
      <c r="T406" s="58">
        <v>7425</v>
      </c>
      <c r="U406" s="61"/>
      <c r="V406" s="62"/>
      <c r="W406" s="61"/>
      <c r="X406" s="61"/>
      <c r="Y406" s="61"/>
      <c r="Z406" s="63"/>
      <c r="AA406" s="52"/>
      <c r="AB406" s="52"/>
      <c r="AC406" s="52"/>
      <c r="AD406" s="52"/>
      <c r="AE406" s="52"/>
      <c r="AF406" s="52"/>
    </row>
    <row r="407" spans="1:32" s="34" customFormat="1" ht="44.25" hidden="1" customHeight="1" x14ac:dyDescent="0.2">
      <c r="A407" s="56" t="s">
        <v>2602</v>
      </c>
      <c r="B407" s="53">
        <v>690903008</v>
      </c>
      <c r="C407" s="53" t="s">
        <v>2436</v>
      </c>
      <c r="D407" s="57" t="s">
        <v>2451</v>
      </c>
      <c r="E407" s="53" t="s">
        <v>26</v>
      </c>
      <c r="F407" s="57" t="s">
        <v>2452</v>
      </c>
      <c r="G407" s="57" t="s">
        <v>28</v>
      </c>
      <c r="H407" s="53"/>
      <c r="I407" s="53"/>
      <c r="J407" s="53" t="s">
        <v>2603</v>
      </c>
      <c r="K407" s="53" t="s">
        <v>2604</v>
      </c>
      <c r="L407" s="54" t="s">
        <v>5271</v>
      </c>
      <c r="M407" s="58" t="s">
        <v>2605</v>
      </c>
      <c r="N407" s="58" t="s">
        <v>5265</v>
      </c>
      <c r="O407" s="59" t="s">
        <v>5266</v>
      </c>
      <c r="P407" s="58"/>
      <c r="Q407" s="59">
        <v>91001</v>
      </c>
      <c r="R407" s="59" t="s">
        <v>2484</v>
      </c>
      <c r="S407" s="60">
        <v>37970</v>
      </c>
      <c r="T407" s="58">
        <v>7112</v>
      </c>
      <c r="U407" s="61"/>
      <c r="V407" s="62"/>
      <c r="W407" s="61"/>
      <c r="X407" s="61"/>
      <c r="Y407" s="61"/>
      <c r="Z407" s="63"/>
      <c r="AA407" s="52"/>
      <c r="AB407" s="52"/>
      <c r="AC407" s="52"/>
      <c r="AD407" s="52"/>
      <c r="AE407" s="52"/>
      <c r="AF407" s="52"/>
    </row>
    <row r="408" spans="1:32" s="34" customFormat="1" ht="44.25" hidden="1" customHeight="1" x14ac:dyDescent="0.2">
      <c r="A408" s="56" t="s">
        <v>2606</v>
      </c>
      <c r="B408" s="53" t="s">
        <v>8303</v>
      </c>
      <c r="C408" s="53" t="s">
        <v>2436</v>
      </c>
      <c r="D408" s="57" t="s">
        <v>2451</v>
      </c>
      <c r="E408" s="53" t="s">
        <v>26</v>
      </c>
      <c r="F408" s="57" t="s">
        <v>2452</v>
      </c>
      <c r="G408" s="57" t="s">
        <v>28</v>
      </c>
      <c r="H408" s="53"/>
      <c r="I408" s="53"/>
      <c r="J408" s="53" t="s">
        <v>8529</v>
      </c>
      <c r="K408" s="53" t="s">
        <v>2607</v>
      </c>
      <c r="L408" s="54" t="s">
        <v>48</v>
      </c>
      <c r="M408" s="58" t="s">
        <v>2608</v>
      </c>
      <c r="N408" s="58"/>
      <c r="O408" s="59" t="s">
        <v>2609</v>
      </c>
      <c r="P408" s="58"/>
      <c r="Q408" s="59">
        <v>91001</v>
      </c>
      <c r="R408" s="59" t="s">
        <v>2455</v>
      </c>
      <c r="S408" s="60">
        <v>42615</v>
      </c>
      <c r="T408" s="58">
        <v>7615</v>
      </c>
      <c r="U408" s="61"/>
      <c r="V408" s="62"/>
      <c r="W408" s="61"/>
      <c r="X408" s="61"/>
      <c r="Y408" s="61"/>
      <c r="Z408" s="63"/>
      <c r="AA408" s="52"/>
      <c r="AB408" s="52"/>
      <c r="AC408" s="52"/>
      <c r="AD408" s="52"/>
      <c r="AE408" s="52"/>
      <c r="AF408" s="52"/>
    </row>
    <row r="409" spans="1:32" s="34" customFormat="1" ht="44.25" hidden="1" customHeight="1" x14ac:dyDescent="0.2">
      <c r="A409" s="56" t="s">
        <v>2610</v>
      </c>
      <c r="B409" s="53">
        <v>692402006</v>
      </c>
      <c r="C409" s="53" t="s">
        <v>2436</v>
      </c>
      <c r="D409" s="57" t="s">
        <v>2451</v>
      </c>
      <c r="E409" s="53" t="s">
        <v>26</v>
      </c>
      <c r="F409" s="57" t="s">
        <v>2452</v>
      </c>
      <c r="G409" s="57" t="s">
        <v>28</v>
      </c>
      <c r="H409" s="53"/>
      <c r="I409" s="53"/>
      <c r="J409" s="53" t="s">
        <v>2611</v>
      </c>
      <c r="K409" s="53" t="s">
        <v>2612</v>
      </c>
      <c r="L409" s="54" t="s">
        <v>763</v>
      </c>
      <c r="M409" s="58" t="s">
        <v>2613</v>
      </c>
      <c r="N409" s="58"/>
      <c r="O409" s="59"/>
      <c r="P409" s="58"/>
      <c r="Q409" s="59">
        <v>91001</v>
      </c>
      <c r="R409" s="59" t="s">
        <v>2467</v>
      </c>
      <c r="S409" s="60">
        <v>38572</v>
      </c>
      <c r="T409" s="58">
        <v>7181</v>
      </c>
      <c r="U409" s="61"/>
      <c r="V409" s="62"/>
      <c r="W409" s="61"/>
      <c r="X409" s="61"/>
      <c r="Y409" s="61"/>
      <c r="Z409" s="63"/>
      <c r="AA409" s="52"/>
      <c r="AB409" s="52"/>
      <c r="AC409" s="52"/>
      <c r="AD409" s="52"/>
      <c r="AE409" s="52"/>
      <c r="AF409" s="52"/>
    </row>
    <row r="410" spans="1:32" s="34" customFormat="1" ht="44.25" hidden="1" customHeight="1" x14ac:dyDescent="0.2">
      <c r="A410" s="56" t="s">
        <v>2614</v>
      </c>
      <c r="B410" s="53">
        <v>691404005</v>
      </c>
      <c r="C410" s="53" t="s">
        <v>2436</v>
      </c>
      <c r="D410" s="57" t="s">
        <v>2451</v>
      </c>
      <c r="E410" s="53" t="s">
        <v>26</v>
      </c>
      <c r="F410" s="57" t="s">
        <v>2452</v>
      </c>
      <c r="G410" s="57" t="s">
        <v>28</v>
      </c>
      <c r="H410" s="53"/>
      <c r="I410" s="53"/>
      <c r="J410" s="53" t="s">
        <v>2615</v>
      </c>
      <c r="K410" s="53" t="s">
        <v>5308</v>
      </c>
      <c r="L410" s="54" t="s">
        <v>5269</v>
      </c>
      <c r="M410" s="58" t="s">
        <v>2617</v>
      </c>
      <c r="N410" s="58" t="s">
        <v>2616</v>
      </c>
      <c r="O410" s="59"/>
      <c r="P410" s="58"/>
      <c r="Q410" s="59">
        <v>91001</v>
      </c>
      <c r="R410" s="59" t="s">
        <v>2455</v>
      </c>
      <c r="S410" s="60">
        <v>38736</v>
      </c>
      <c r="T410" s="58">
        <v>7277</v>
      </c>
      <c r="U410" s="61"/>
      <c r="V410" s="62"/>
      <c r="W410" s="61"/>
      <c r="X410" s="61"/>
      <c r="Y410" s="61"/>
      <c r="Z410" s="63"/>
      <c r="AA410" s="52"/>
      <c r="AB410" s="52"/>
      <c r="AC410" s="52"/>
      <c r="AD410" s="52"/>
      <c r="AE410" s="52"/>
      <c r="AF410" s="52"/>
    </row>
    <row r="411" spans="1:32" s="34" customFormat="1" ht="44.25" hidden="1" customHeight="1" x14ac:dyDescent="0.2">
      <c r="A411" s="56" t="s">
        <v>2618</v>
      </c>
      <c r="B411" s="53">
        <v>692545001</v>
      </c>
      <c r="C411" s="53" t="s">
        <v>2436</v>
      </c>
      <c r="D411" s="57" t="s">
        <v>2462</v>
      </c>
      <c r="E411" s="53" t="s">
        <v>2619</v>
      </c>
      <c r="F411" s="57" t="s">
        <v>2463</v>
      </c>
      <c r="G411" s="57" t="s">
        <v>28</v>
      </c>
      <c r="H411" s="53"/>
      <c r="I411" s="53"/>
      <c r="J411" s="53" t="s">
        <v>7363</v>
      </c>
      <c r="K411" s="53" t="s">
        <v>2620</v>
      </c>
      <c r="L411" s="54" t="s">
        <v>763</v>
      </c>
      <c r="M411" s="58" t="s">
        <v>2621</v>
      </c>
      <c r="N411" s="58" t="s">
        <v>7364</v>
      </c>
      <c r="O411" s="59" t="s">
        <v>7365</v>
      </c>
      <c r="P411" s="58"/>
      <c r="Q411" s="59">
        <v>91001</v>
      </c>
      <c r="R411" s="59" t="s">
        <v>514</v>
      </c>
      <c r="S411" s="60">
        <v>41793</v>
      </c>
      <c r="T411" s="58">
        <v>7500</v>
      </c>
      <c r="U411" s="61"/>
      <c r="V411" s="62"/>
      <c r="W411" s="61"/>
      <c r="X411" s="61"/>
      <c r="Y411" s="61"/>
      <c r="Z411" s="63"/>
      <c r="AA411" s="52"/>
      <c r="AB411" s="52"/>
      <c r="AC411" s="52"/>
      <c r="AD411" s="52"/>
      <c r="AE411" s="52"/>
      <c r="AF411" s="52"/>
    </row>
    <row r="412" spans="1:32" s="34" customFormat="1" ht="44.25" hidden="1" customHeight="1" x14ac:dyDescent="0.2">
      <c r="A412" s="56" t="s">
        <v>2622</v>
      </c>
      <c r="B412" s="53" t="s">
        <v>8304</v>
      </c>
      <c r="C412" s="53" t="s">
        <v>2436</v>
      </c>
      <c r="D412" s="57" t="s">
        <v>2451</v>
      </c>
      <c r="E412" s="53" t="s">
        <v>26</v>
      </c>
      <c r="F412" s="57" t="s">
        <v>2452</v>
      </c>
      <c r="G412" s="57" t="s">
        <v>28</v>
      </c>
      <c r="H412" s="53"/>
      <c r="I412" s="53"/>
      <c r="J412" s="53" t="s">
        <v>8530</v>
      </c>
      <c r="K412" s="53" t="s">
        <v>2623</v>
      </c>
      <c r="L412" s="54" t="s">
        <v>5271</v>
      </c>
      <c r="M412" s="58" t="s">
        <v>2625</v>
      </c>
      <c r="N412" s="58" t="s">
        <v>5358</v>
      </c>
      <c r="O412" s="59" t="s">
        <v>2624</v>
      </c>
      <c r="P412" s="58"/>
      <c r="Q412" s="59">
        <v>91001</v>
      </c>
      <c r="R412" s="59" t="s">
        <v>2455</v>
      </c>
      <c r="S412" s="60">
        <v>38443</v>
      </c>
      <c r="T412" s="58">
        <v>7162</v>
      </c>
      <c r="U412" s="61"/>
      <c r="V412" s="62"/>
      <c r="W412" s="61"/>
      <c r="X412" s="61"/>
      <c r="Y412" s="61"/>
      <c r="Z412" s="63"/>
      <c r="AA412" s="52"/>
      <c r="AB412" s="52"/>
      <c r="AC412" s="52"/>
      <c r="AD412" s="52"/>
      <c r="AE412" s="52"/>
      <c r="AF412" s="52"/>
    </row>
    <row r="413" spans="1:32" s="34" customFormat="1" ht="44.25" hidden="1" customHeight="1" x14ac:dyDescent="0.2">
      <c r="A413" s="56" t="s">
        <v>2626</v>
      </c>
      <c r="B413" s="53">
        <v>691502007</v>
      </c>
      <c r="C413" s="53" t="s">
        <v>2436</v>
      </c>
      <c r="D413" s="57" t="s">
        <v>2462</v>
      </c>
      <c r="E413" s="53" t="s">
        <v>1462</v>
      </c>
      <c r="F413" s="57" t="s">
        <v>2463</v>
      </c>
      <c r="G413" s="57"/>
      <c r="H413" s="53"/>
      <c r="I413" s="53"/>
      <c r="J413" s="53" t="s">
        <v>2627</v>
      </c>
      <c r="K413" s="53" t="s">
        <v>5287</v>
      </c>
      <c r="L413" s="54" t="s">
        <v>5269</v>
      </c>
      <c r="M413" s="58" t="s">
        <v>2628</v>
      </c>
      <c r="N413" s="58"/>
      <c r="O413" s="59"/>
      <c r="P413" s="58"/>
      <c r="Q413" s="59">
        <v>91001</v>
      </c>
      <c r="R413" s="59" t="s">
        <v>2597</v>
      </c>
      <c r="S413" s="60">
        <v>38734</v>
      </c>
      <c r="T413" s="58">
        <v>7259</v>
      </c>
      <c r="U413" s="61"/>
      <c r="V413" s="62"/>
      <c r="W413" s="61"/>
      <c r="X413" s="61"/>
      <c r="Y413" s="61"/>
      <c r="Z413" s="63"/>
      <c r="AA413" s="52"/>
      <c r="AB413" s="52"/>
      <c r="AC413" s="52"/>
      <c r="AD413" s="52"/>
      <c r="AE413" s="52"/>
      <c r="AF413" s="52"/>
    </row>
    <row r="414" spans="1:32" s="34" customFormat="1" ht="44.25" hidden="1" customHeight="1" x14ac:dyDescent="0.2">
      <c r="A414" s="56" t="s">
        <v>2629</v>
      </c>
      <c r="B414" s="53">
        <v>691411001</v>
      </c>
      <c r="C414" s="53" t="s">
        <v>2436</v>
      </c>
      <c r="D414" s="57" t="s">
        <v>537</v>
      </c>
      <c r="E414" s="53" t="s">
        <v>26</v>
      </c>
      <c r="F414" s="57" t="s">
        <v>538</v>
      </c>
      <c r="G414" s="57" t="s">
        <v>28</v>
      </c>
      <c r="H414" s="53"/>
      <c r="I414" s="53"/>
      <c r="J414" s="53" t="s">
        <v>2630</v>
      </c>
      <c r="K414" s="53" t="s">
        <v>5288</v>
      </c>
      <c r="L414" s="54" t="s">
        <v>5269</v>
      </c>
      <c r="M414" s="58" t="s">
        <v>2632</v>
      </c>
      <c r="N414" s="58" t="s">
        <v>2631</v>
      </c>
      <c r="O414" s="59"/>
      <c r="P414" s="58"/>
      <c r="Q414" s="59">
        <v>91001</v>
      </c>
      <c r="R414" s="59" t="s">
        <v>514</v>
      </c>
      <c r="S414" s="60">
        <v>42053</v>
      </c>
      <c r="T414" s="58">
        <v>7538</v>
      </c>
      <c r="U414" s="61"/>
      <c r="V414" s="62"/>
      <c r="W414" s="61"/>
      <c r="X414" s="61"/>
      <c r="Y414" s="61"/>
      <c r="Z414" s="63"/>
      <c r="AA414" s="52"/>
      <c r="AB414" s="52"/>
      <c r="AC414" s="52"/>
      <c r="AD414" s="52"/>
      <c r="AE414" s="52"/>
      <c r="AF414" s="52"/>
    </row>
    <row r="415" spans="1:32" s="34" customFormat="1" ht="44.25" hidden="1" customHeight="1" x14ac:dyDescent="0.2">
      <c r="A415" s="56" t="s">
        <v>2633</v>
      </c>
      <c r="B415" s="53">
        <v>690715007</v>
      </c>
      <c r="C415" s="53" t="s">
        <v>2436</v>
      </c>
      <c r="D415" s="57" t="s">
        <v>2451</v>
      </c>
      <c r="E415" s="53" t="s">
        <v>26</v>
      </c>
      <c r="F415" s="57" t="s">
        <v>2452</v>
      </c>
      <c r="G415" s="57" t="s">
        <v>28</v>
      </c>
      <c r="H415" s="53"/>
      <c r="I415" s="53"/>
      <c r="J415" s="53" t="s">
        <v>7366</v>
      </c>
      <c r="K415" s="53" t="s">
        <v>2634</v>
      </c>
      <c r="L415" s="54" t="s">
        <v>47</v>
      </c>
      <c r="M415" s="58" t="s">
        <v>988</v>
      </c>
      <c r="N415" s="58" t="s">
        <v>2635</v>
      </c>
      <c r="O415" s="59" t="s">
        <v>7367</v>
      </c>
      <c r="P415" s="58"/>
      <c r="Q415" s="59">
        <v>91001</v>
      </c>
      <c r="R415" s="59" t="s">
        <v>2455</v>
      </c>
      <c r="S415" s="60">
        <v>38722</v>
      </c>
      <c r="T415" s="58">
        <v>7248</v>
      </c>
      <c r="U415" s="61"/>
      <c r="V415" s="62"/>
      <c r="W415" s="61"/>
      <c r="X415" s="61"/>
      <c r="Y415" s="61"/>
      <c r="Z415" s="63"/>
      <c r="AA415" s="52"/>
      <c r="AB415" s="52"/>
      <c r="AC415" s="52"/>
      <c r="AD415" s="52"/>
      <c r="AE415" s="52"/>
      <c r="AF415" s="52"/>
    </row>
    <row r="416" spans="1:32" s="34" customFormat="1" ht="44.25" hidden="1" customHeight="1" x14ac:dyDescent="0.2">
      <c r="A416" s="56" t="s">
        <v>2636</v>
      </c>
      <c r="B416" s="53" t="s">
        <v>8305</v>
      </c>
      <c r="C416" s="53" t="s">
        <v>2436</v>
      </c>
      <c r="D416" s="57" t="s">
        <v>537</v>
      </c>
      <c r="E416" s="53" t="s">
        <v>26</v>
      </c>
      <c r="F416" s="57" t="s">
        <v>538</v>
      </c>
      <c r="G416" s="57" t="s">
        <v>28</v>
      </c>
      <c r="H416" s="53"/>
      <c r="I416" s="53"/>
      <c r="J416" s="53" t="s">
        <v>2637</v>
      </c>
      <c r="K416" s="53" t="s">
        <v>2639</v>
      </c>
      <c r="L416" s="54" t="s">
        <v>48</v>
      </c>
      <c r="M416" s="58" t="s">
        <v>2641</v>
      </c>
      <c r="N416" s="58" t="s">
        <v>2640</v>
      </c>
      <c r="O416" s="59" t="s">
        <v>2638</v>
      </c>
      <c r="P416" s="58"/>
      <c r="Q416" s="59">
        <v>91001</v>
      </c>
      <c r="R416" s="59" t="s">
        <v>8531</v>
      </c>
      <c r="S416" s="60">
        <v>38705</v>
      </c>
      <c r="T416" s="58">
        <v>7233</v>
      </c>
      <c r="U416" s="61"/>
      <c r="V416" s="62"/>
      <c r="W416" s="61"/>
      <c r="X416" s="61"/>
      <c r="Y416" s="61"/>
      <c r="Z416" s="63"/>
      <c r="AA416" s="52"/>
      <c r="AB416" s="52"/>
      <c r="AC416" s="52"/>
      <c r="AD416" s="52"/>
      <c r="AE416" s="52"/>
      <c r="AF416" s="52"/>
    </row>
    <row r="417" spans="1:32" s="34" customFormat="1" ht="44.25" hidden="1" customHeight="1" x14ac:dyDescent="0.2">
      <c r="A417" s="56" t="s">
        <v>2642</v>
      </c>
      <c r="B417" s="53">
        <v>690411008</v>
      </c>
      <c r="C417" s="53" t="s">
        <v>2436</v>
      </c>
      <c r="D417" s="57" t="s">
        <v>2451</v>
      </c>
      <c r="E417" s="53" t="s">
        <v>26</v>
      </c>
      <c r="F417" s="57" t="s">
        <v>2452</v>
      </c>
      <c r="G417" s="57" t="s">
        <v>28</v>
      </c>
      <c r="H417" s="53"/>
      <c r="I417" s="53"/>
      <c r="J417" s="53" t="s">
        <v>7368</v>
      </c>
      <c r="K417" s="53" t="s">
        <v>2643</v>
      </c>
      <c r="L417" s="54" t="s">
        <v>5270</v>
      </c>
      <c r="M417" s="58" t="s">
        <v>2645</v>
      </c>
      <c r="N417" s="58" t="s">
        <v>2644</v>
      </c>
      <c r="O417" s="59"/>
      <c r="P417" s="58"/>
      <c r="Q417" s="59">
        <v>91001</v>
      </c>
      <c r="R417" s="59" t="s">
        <v>2467</v>
      </c>
      <c r="S417" s="60">
        <v>41394</v>
      </c>
      <c r="T417" s="58">
        <v>7476</v>
      </c>
      <c r="U417" s="61"/>
      <c r="V417" s="62"/>
      <c r="W417" s="61"/>
      <c r="X417" s="61"/>
      <c r="Y417" s="61"/>
      <c r="Z417" s="63"/>
      <c r="AA417" s="52"/>
      <c r="AB417" s="52"/>
      <c r="AC417" s="52"/>
      <c r="AD417" s="52"/>
      <c r="AE417" s="52"/>
      <c r="AF417" s="52"/>
    </row>
    <row r="418" spans="1:32" s="34" customFormat="1" ht="44.25" hidden="1" customHeight="1" x14ac:dyDescent="0.2">
      <c r="A418" s="56" t="s">
        <v>7369</v>
      </c>
      <c r="B418" s="53" t="s">
        <v>8306</v>
      </c>
      <c r="C418" s="53" t="s">
        <v>2436</v>
      </c>
      <c r="D418" s="57" t="s">
        <v>2451</v>
      </c>
      <c r="E418" s="53" t="s">
        <v>26</v>
      </c>
      <c r="F418" s="57" t="s">
        <v>2452</v>
      </c>
      <c r="G418" s="57" t="s">
        <v>28</v>
      </c>
      <c r="H418" s="53"/>
      <c r="I418" s="53"/>
      <c r="J418" s="53" t="s">
        <v>2646</v>
      </c>
      <c r="K418" s="53" t="s">
        <v>2648</v>
      </c>
      <c r="L418" s="54" t="s">
        <v>306</v>
      </c>
      <c r="M418" s="58" t="s">
        <v>951</v>
      </c>
      <c r="N418" s="58" t="s">
        <v>2647</v>
      </c>
      <c r="O418" s="59"/>
      <c r="P418" s="58"/>
      <c r="Q418" s="59">
        <v>91001</v>
      </c>
      <c r="R418" s="59" t="s">
        <v>2455</v>
      </c>
      <c r="S418" s="60">
        <v>38737</v>
      </c>
      <c r="T418" s="58">
        <v>7285</v>
      </c>
      <c r="U418" s="61"/>
      <c r="V418" s="62"/>
      <c r="W418" s="61"/>
      <c r="X418" s="61"/>
      <c r="Y418" s="61"/>
      <c r="Z418" s="63"/>
      <c r="AA418" s="52"/>
      <c r="AB418" s="52"/>
      <c r="AC418" s="52"/>
      <c r="AD418" s="52"/>
      <c r="AE418" s="52"/>
      <c r="AF418" s="52"/>
    </row>
    <row r="419" spans="1:32" s="34" customFormat="1" ht="44.25" hidden="1" customHeight="1" x14ac:dyDescent="0.2">
      <c r="A419" s="56" t="s">
        <v>7370</v>
      </c>
      <c r="B419" s="53">
        <v>735686003</v>
      </c>
      <c r="C419" s="53" t="s">
        <v>2436</v>
      </c>
      <c r="D419" s="57" t="s">
        <v>537</v>
      </c>
      <c r="E419" s="53" t="s">
        <v>26</v>
      </c>
      <c r="F419" s="57" t="s">
        <v>538</v>
      </c>
      <c r="G419" s="57" t="s">
        <v>28</v>
      </c>
      <c r="H419" s="53"/>
      <c r="I419" s="53"/>
      <c r="J419" s="53" t="s">
        <v>7371</v>
      </c>
      <c r="K419" s="53" t="s">
        <v>2650</v>
      </c>
      <c r="L419" s="54" t="s">
        <v>535</v>
      </c>
      <c r="M419" s="58" t="s">
        <v>2651</v>
      </c>
      <c r="N419" s="58" t="s">
        <v>2649</v>
      </c>
      <c r="O419" s="59" t="s">
        <v>7372</v>
      </c>
      <c r="P419" s="58"/>
      <c r="Q419" s="59">
        <v>91001</v>
      </c>
      <c r="R419" s="59" t="s">
        <v>514</v>
      </c>
      <c r="S419" s="60">
        <v>42059</v>
      </c>
      <c r="T419" s="58">
        <v>7544</v>
      </c>
      <c r="U419" s="61"/>
      <c r="V419" s="62"/>
      <c r="W419" s="61"/>
      <c r="X419" s="61"/>
      <c r="Y419" s="61"/>
      <c r="Z419" s="63"/>
      <c r="AA419" s="52"/>
      <c r="AB419" s="52"/>
      <c r="AC419" s="52"/>
      <c r="AD419" s="52"/>
      <c r="AE419" s="52"/>
      <c r="AF419" s="52"/>
    </row>
    <row r="420" spans="1:32" s="34" customFormat="1" ht="44.25" hidden="1" customHeight="1" x14ac:dyDescent="0.2">
      <c r="A420" s="56" t="s">
        <v>7373</v>
      </c>
      <c r="B420" s="53">
        <v>691201007</v>
      </c>
      <c r="C420" s="53" t="s">
        <v>2436</v>
      </c>
      <c r="D420" s="57" t="s">
        <v>2451</v>
      </c>
      <c r="E420" s="53" t="s">
        <v>26</v>
      </c>
      <c r="F420" s="57" t="s">
        <v>2452</v>
      </c>
      <c r="G420" s="57" t="s">
        <v>28</v>
      </c>
      <c r="H420" s="53"/>
      <c r="I420" s="53"/>
      <c r="J420" s="53" t="s">
        <v>2652</v>
      </c>
      <c r="K420" s="53" t="s">
        <v>2653</v>
      </c>
      <c r="L420" s="54" t="s">
        <v>5272</v>
      </c>
      <c r="M420" s="58" t="s">
        <v>2654</v>
      </c>
      <c r="N420" s="58"/>
      <c r="O420" s="59"/>
      <c r="P420" s="58"/>
      <c r="Q420" s="59">
        <v>91001</v>
      </c>
      <c r="R420" s="59" t="s">
        <v>2655</v>
      </c>
      <c r="S420" s="60">
        <v>37970</v>
      </c>
      <c r="T420" s="58">
        <v>6876</v>
      </c>
      <c r="U420" s="61"/>
      <c r="V420" s="62"/>
      <c r="W420" s="61"/>
      <c r="X420" s="61"/>
      <c r="Y420" s="61"/>
      <c r="Z420" s="63"/>
      <c r="AA420" s="52"/>
      <c r="AB420" s="52"/>
      <c r="AC420" s="52"/>
      <c r="AD420" s="52"/>
      <c r="AE420" s="52"/>
      <c r="AF420" s="52"/>
    </row>
    <row r="421" spans="1:32" s="34" customFormat="1" ht="44.25" hidden="1" customHeight="1" x14ac:dyDescent="0.2">
      <c r="A421" s="56" t="s">
        <v>2656</v>
      </c>
      <c r="B421" s="53">
        <v>691606007</v>
      </c>
      <c r="C421" s="53" t="s">
        <v>2436</v>
      </c>
      <c r="D421" s="57" t="s">
        <v>2451</v>
      </c>
      <c r="E421" s="53" t="s">
        <v>26</v>
      </c>
      <c r="F421" s="57" t="s">
        <v>2452</v>
      </c>
      <c r="G421" s="57" t="s">
        <v>28</v>
      </c>
      <c r="H421" s="53"/>
      <c r="I421" s="53"/>
      <c r="J421" s="53" t="s">
        <v>7374</v>
      </c>
      <c r="K421" s="53" t="s">
        <v>2658</v>
      </c>
      <c r="L421" s="54" t="s">
        <v>306</v>
      </c>
      <c r="M421" s="58" t="s">
        <v>2660</v>
      </c>
      <c r="N421" s="58" t="s">
        <v>2659</v>
      </c>
      <c r="O421" s="59" t="s">
        <v>2657</v>
      </c>
      <c r="P421" s="58"/>
      <c r="Q421" s="59">
        <v>91001</v>
      </c>
      <c r="R421" s="59" t="s">
        <v>2455</v>
      </c>
      <c r="S421" s="60">
        <v>38751</v>
      </c>
      <c r="T421" s="58">
        <v>7295</v>
      </c>
      <c r="U421" s="61"/>
      <c r="V421" s="62"/>
      <c r="W421" s="61"/>
      <c r="X421" s="61"/>
      <c r="Y421" s="61"/>
      <c r="Z421" s="63"/>
      <c r="AA421" s="52"/>
      <c r="AB421" s="52"/>
      <c r="AC421" s="52"/>
      <c r="AD421" s="52"/>
      <c r="AE421" s="52"/>
      <c r="AF421" s="52"/>
    </row>
    <row r="422" spans="1:32" s="34" customFormat="1" ht="44.25" hidden="1" customHeight="1" x14ac:dyDescent="0.2">
      <c r="A422" s="56" t="s">
        <v>7375</v>
      </c>
      <c r="B422" s="53">
        <v>690302004</v>
      </c>
      <c r="C422" s="53" t="s">
        <v>2436</v>
      </c>
      <c r="D422" s="57" t="s">
        <v>2451</v>
      </c>
      <c r="E422" s="53" t="s">
        <v>26</v>
      </c>
      <c r="F422" s="57" t="s">
        <v>2452</v>
      </c>
      <c r="G422" s="57" t="s">
        <v>28</v>
      </c>
      <c r="H422" s="53"/>
      <c r="I422" s="53"/>
      <c r="J422" s="53" t="s">
        <v>2661</v>
      </c>
      <c r="K422" s="53" t="s">
        <v>7937</v>
      </c>
      <c r="L422" s="54" t="s">
        <v>5268</v>
      </c>
      <c r="M422" s="58" t="s">
        <v>164</v>
      </c>
      <c r="N422" s="58" t="s">
        <v>7938</v>
      </c>
      <c r="O422" s="59" t="s">
        <v>7939</v>
      </c>
      <c r="P422" s="58"/>
      <c r="Q422" s="59" t="s">
        <v>2662</v>
      </c>
      <c r="R422" s="59" t="s">
        <v>2663</v>
      </c>
      <c r="S422" s="60">
        <v>37970</v>
      </c>
      <c r="T422" s="58">
        <v>7083</v>
      </c>
      <c r="U422" s="61"/>
      <c r="V422" s="62"/>
      <c r="W422" s="61"/>
      <c r="X422" s="61"/>
      <c r="Y422" s="61"/>
      <c r="Z422" s="63"/>
      <c r="AA422" s="52"/>
      <c r="AB422" s="52"/>
      <c r="AC422" s="52"/>
      <c r="AD422" s="52"/>
      <c r="AE422" s="52"/>
      <c r="AF422" s="52"/>
    </row>
    <row r="423" spans="1:32" s="34" customFormat="1" ht="44.25" hidden="1" customHeight="1" x14ac:dyDescent="0.2">
      <c r="A423" s="56" t="s">
        <v>7376</v>
      </c>
      <c r="B423" s="53">
        <v>690702002</v>
      </c>
      <c r="C423" s="53" t="s">
        <v>2436</v>
      </c>
      <c r="D423" s="57" t="s">
        <v>2451</v>
      </c>
      <c r="E423" s="53" t="s">
        <v>26</v>
      </c>
      <c r="F423" s="57" t="s">
        <v>2452</v>
      </c>
      <c r="G423" s="57" t="s">
        <v>28</v>
      </c>
      <c r="H423" s="53"/>
      <c r="I423" s="53"/>
      <c r="J423" s="53" t="s">
        <v>2664</v>
      </c>
      <c r="K423" s="53" t="s">
        <v>2665</v>
      </c>
      <c r="L423" s="54" t="s">
        <v>47</v>
      </c>
      <c r="M423" s="58" t="s">
        <v>2666</v>
      </c>
      <c r="N423" s="58"/>
      <c r="O423" s="59"/>
      <c r="P423" s="58"/>
      <c r="Q423" s="59">
        <v>91001</v>
      </c>
      <c r="R423" s="59" t="s">
        <v>2455</v>
      </c>
      <c r="S423" s="60">
        <v>41500</v>
      </c>
      <c r="T423" s="58">
        <v>7483</v>
      </c>
      <c r="U423" s="61"/>
      <c r="V423" s="62"/>
      <c r="W423" s="61"/>
      <c r="X423" s="61"/>
      <c r="Y423" s="61"/>
      <c r="Z423" s="63"/>
      <c r="AA423" s="52"/>
      <c r="AB423" s="52"/>
      <c r="AC423" s="52"/>
      <c r="AD423" s="52"/>
      <c r="AE423" s="52"/>
      <c r="AF423" s="52"/>
    </row>
    <row r="424" spans="1:32" s="34" customFormat="1" ht="44.25" hidden="1" customHeight="1" x14ac:dyDescent="0.2">
      <c r="A424" s="56" t="s">
        <v>2667</v>
      </c>
      <c r="B424" s="53">
        <v>690403005</v>
      </c>
      <c r="C424" s="53" t="s">
        <v>2436</v>
      </c>
      <c r="D424" s="57" t="s">
        <v>2451</v>
      </c>
      <c r="E424" s="53" t="s">
        <v>26</v>
      </c>
      <c r="F424" s="57" t="s">
        <v>2452</v>
      </c>
      <c r="G424" s="57" t="s">
        <v>28</v>
      </c>
      <c r="H424" s="53"/>
      <c r="I424" s="53"/>
      <c r="J424" s="53" t="s">
        <v>8445</v>
      </c>
      <c r="K424" s="53" t="s">
        <v>2668</v>
      </c>
      <c r="L424" s="54" t="s">
        <v>5270</v>
      </c>
      <c r="M424" s="58" t="s">
        <v>851</v>
      </c>
      <c r="N424" s="58" t="s">
        <v>2669</v>
      </c>
      <c r="O424" s="59"/>
      <c r="P424" s="58"/>
      <c r="Q424" s="59">
        <v>91001</v>
      </c>
      <c r="R424" s="59" t="s">
        <v>2455</v>
      </c>
      <c r="S424" s="60">
        <v>37970</v>
      </c>
      <c r="T424" s="58">
        <v>7072</v>
      </c>
      <c r="U424" s="61"/>
      <c r="V424" s="62"/>
      <c r="W424" s="61"/>
      <c r="X424" s="61"/>
      <c r="Y424" s="61"/>
      <c r="Z424" s="63"/>
      <c r="AA424" s="52"/>
      <c r="AB424" s="52"/>
      <c r="AC424" s="52"/>
      <c r="AD424" s="52"/>
      <c r="AE424" s="52"/>
      <c r="AF424" s="52"/>
    </row>
    <row r="425" spans="1:32" s="34" customFormat="1" ht="44.25" hidden="1" customHeight="1" x14ac:dyDescent="0.2">
      <c r="A425" s="56" t="s">
        <v>2670</v>
      </c>
      <c r="B425" s="53">
        <v>691512002</v>
      </c>
      <c r="C425" s="53" t="s">
        <v>2436</v>
      </c>
      <c r="D425" s="57" t="s">
        <v>2451</v>
      </c>
      <c r="E425" s="53" t="s">
        <v>26</v>
      </c>
      <c r="F425" s="57" t="s">
        <v>2452</v>
      </c>
      <c r="G425" s="57" t="s">
        <v>28</v>
      </c>
      <c r="H425" s="53"/>
      <c r="I425" s="53"/>
      <c r="J425" s="53" t="s">
        <v>2671</v>
      </c>
      <c r="K425" s="53" t="s">
        <v>2672</v>
      </c>
      <c r="L425" s="54" t="s">
        <v>306</v>
      </c>
      <c r="M425" s="58" t="s">
        <v>1495</v>
      </c>
      <c r="N425" s="58"/>
      <c r="O425" s="59"/>
      <c r="P425" s="58"/>
      <c r="Q425" s="59" t="s">
        <v>2673</v>
      </c>
      <c r="R425" s="59" t="s">
        <v>526</v>
      </c>
      <c r="S425" s="60">
        <v>38159</v>
      </c>
      <c r="T425" s="58">
        <v>7137</v>
      </c>
      <c r="U425" s="61"/>
      <c r="V425" s="62"/>
      <c r="W425" s="61"/>
      <c r="X425" s="61"/>
      <c r="Y425" s="61"/>
      <c r="Z425" s="63"/>
      <c r="AA425" s="52"/>
      <c r="AB425" s="52"/>
      <c r="AC425" s="52"/>
      <c r="AD425" s="52"/>
      <c r="AE425" s="52"/>
      <c r="AF425" s="52"/>
    </row>
    <row r="426" spans="1:32" s="34" customFormat="1" ht="44.25" hidden="1" customHeight="1" x14ac:dyDescent="0.2">
      <c r="A426" s="56" t="s">
        <v>2674</v>
      </c>
      <c r="B426" s="53">
        <v>692002008</v>
      </c>
      <c r="C426" s="53" t="s">
        <v>2436</v>
      </c>
      <c r="D426" s="57" t="s">
        <v>537</v>
      </c>
      <c r="E426" s="53" t="s">
        <v>26</v>
      </c>
      <c r="F426" s="57" t="s">
        <v>538</v>
      </c>
      <c r="G426" s="57" t="s">
        <v>28</v>
      </c>
      <c r="H426" s="53"/>
      <c r="I426" s="53"/>
      <c r="J426" s="53" t="s">
        <v>2675</v>
      </c>
      <c r="K426" s="53" t="s">
        <v>2676</v>
      </c>
      <c r="L426" s="54" t="s">
        <v>5273</v>
      </c>
      <c r="M426" s="58" t="s">
        <v>2678</v>
      </c>
      <c r="N426" s="58" t="s">
        <v>2677</v>
      </c>
      <c r="O426" s="59" t="s">
        <v>5404</v>
      </c>
      <c r="P426" s="58"/>
      <c r="Q426" s="59">
        <v>91001</v>
      </c>
      <c r="R426" s="59" t="s">
        <v>514</v>
      </c>
      <c r="S426" s="60">
        <v>41996</v>
      </c>
      <c r="T426" s="58">
        <v>7521</v>
      </c>
      <c r="U426" s="61"/>
      <c r="V426" s="62"/>
      <c r="W426" s="61"/>
      <c r="X426" s="61"/>
      <c r="Y426" s="61"/>
      <c r="Z426" s="63"/>
      <c r="AA426" s="52"/>
      <c r="AB426" s="52"/>
      <c r="AC426" s="52"/>
      <c r="AD426" s="52"/>
      <c r="AE426" s="52"/>
      <c r="AF426" s="52"/>
    </row>
    <row r="427" spans="1:32" s="34" customFormat="1" ht="44.25" hidden="1" customHeight="1" x14ac:dyDescent="0.2">
      <c r="A427" s="56" t="s">
        <v>2679</v>
      </c>
      <c r="B427" s="53">
        <v>692403002</v>
      </c>
      <c r="C427" s="53" t="s">
        <v>2436</v>
      </c>
      <c r="D427" s="57" t="s">
        <v>2451</v>
      </c>
      <c r="E427" s="53" t="s">
        <v>26</v>
      </c>
      <c r="F427" s="57" t="s">
        <v>2452</v>
      </c>
      <c r="G427" s="57" t="s">
        <v>28</v>
      </c>
      <c r="H427" s="53"/>
      <c r="I427" s="53"/>
      <c r="J427" s="53" t="s">
        <v>7377</v>
      </c>
      <c r="K427" s="53" t="s">
        <v>2680</v>
      </c>
      <c r="L427" s="54" t="s">
        <v>763</v>
      </c>
      <c r="M427" s="58" t="s">
        <v>764</v>
      </c>
      <c r="N427" s="58" t="s">
        <v>7378</v>
      </c>
      <c r="O427" s="59" t="s">
        <v>7379</v>
      </c>
      <c r="P427" s="58"/>
      <c r="Q427" s="59">
        <v>91001</v>
      </c>
      <c r="R427" s="59" t="s">
        <v>2455</v>
      </c>
      <c r="S427" s="60">
        <v>37970</v>
      </c>
      <c r="T427" s="58">
        <v>5150</v>
      </c>
      <c r="U427" s="61"/>
      <c r="V427" s="62"/>
      <c r="W427" s="61"/>
      <c r="X427" s="61"/>
      <c r="Y427" s="61"/>
      <c r="Z427" s="63"/>
      <c r="AA427" s="52"/>
      <c r="AB427" s="52"/>
      <c r="AC427" s="52"/>
      <c r="AD427" s="52"/>
      <c r="AE427" s="52"/>
      <c r="AF427" s="52"/>
    </row>
    <row r="428" spans="1:32" s="34" customFormat="1" ht="44.25" hidden="1" customHeight="1" x14ac:dyDescent="0.2">
      <c r="A428" s="56" t="s">
        <v>2681</v>
      </c>
      <c r="B428" s="53">
        <v>691910008</v>
      </c>
      <c r="C428" s="53" t="s">
        <v>2436</v>
      </c>
      <c r="D428" s="57" t="s">
        <v>537</v>
      </c>
      <c r="E428" s="53" t="s">
        <v>26</v>
      </c>
      <c r="F428" s="57" t="s">
        <v>538</v>
      </c>
      <c r="G428" s="57" t="s">
        <v>28</v>
      </c>
      <c r="H428" s="53"/>
      <c r="I428" s="53"/>
      <c r="J428" s="53" t="s">
        <v>2682</v>
      </c>
      <c r="K428" s="53" t="s">
        <v>2684</v>
      </c>
      <c r="L428" s="54" t="s">
        <v>48</v>
      </c>
      <c r="M428" s="58" t="s">
        <v>2686</v>
      </c>
      <c r="N428" s="58" t="s">
        <v>2685</v>
      </c>
      <c r="O428" s="59" t="s">
        <v>2683</v>
      </c>
      <c r="P428" s="58"/>
      <c r="Q428" s="59">
        <v>91001</v>
      </c>
      <c r="R428" s="59" t="s">
        <v>2484</v>
      </c>
      <c r="S428" s="60">
        <v>42053</v>
      </c>
      <c r="T428" s="58">
        <v>7532</v>
      </c>
      <c r="U428" s="61"/>
      <c r="V428" s="62"/>
      <c r="W428" s="61"/>
      <c r="X428" s="61"/>
      <c r="Y428" s="61"/>
      <c r="Z428" s="63"/>
      <c r="AA428" s="52"/>
      <c r="AB428" s="52"/>
      <c r="AC428" s="52"/>
      <c r="AD428" s="52"/>
      <c r="AE428" s="52"/>
      <c r="AF428" s="52"/>
    </row>
    <row r="429" spans="1:32" s="34" customFormat="1" ht="44.25" hidden="1" customHeight="1" x14ac:dyDescent="0.2">
      <c r="A429" s="56" t="s">
        <v>7380</v>
      </c>
      <c r="B429" s="53">
        <v>691810003</v>
      </c>
      <c r="C429" s="53" t="s">
        <v>2436</v>
      </c>
      <c r="D429" s="57" t="s">
        <v>2451</v>
      </c>
      <c r="E429" s="53" t="s">
        <v>26</v>
      </c>
      <c r="F429" s="57" t="s">
        <v>2452</v>
      </c>
      <c r="G429" s="57" t="s">
        <v>28</v>
      </c>
      <c r="H429" s="53"/>
      <c r="I429" s="53"/>
      <c r="J429" s="53" t="s">
        <v>7381</v>
      </c>
      <c r="K429" s="53" t="s">
        <v>2687</v>
      </c>
      <c r="L429" s="54" t="s">
        <v>48</v>
      </c>
      <c r="M429" s="58" t="s">
        <v>2689</v>
      </c>
      <c r="N429" s="58" t="s">
        <v>2688</v>
      </c>
      <c r="O429" s="59" t="s">
        <v>5405</v>
      </c>
      <c r="P429" s="58" t="s">
        <v>5406</v>
      </c>
      <c r="Q429" s="59">
        <v>91001</v>
      </c>
      <c r="R429" s="59" t="s">
        <v>2455</v>
      </c>
      <c r="S429" s="60">
        <v>38755</v>
      </c>
      <c r="T429" s="58">
        <v>7297</v>
      </c>
      <c r="U429" s="61"/>
      <c r="V429" s="62"/>
      <c r="W429" s="61"/>
      <c r="X429" s="61"/>
      <c r="Y429" s="61"/>
      <c r="Z429" s="63"/>
      <c r="AA429" s="52"/>
      <c r="AB429" s="52"/>
      <c r="AC429" s="52"/>
      <c r="AD429" s="52"/>
      <c r="AE429" s="52"/>
      <c r="AF429" s="52"/>
    </row>
    <row r="430" spans="1:32" s="34" customFormat="1" ht="44.25" hidden="1" customHeight="1" x14ac:dyDescent="0.2">
      <c r="A430" s="56" t="s">
        <v>2690</v>
      </c>
      <c r="B430" s="53">
        <v>691602001</v>
      </c>
      <c r="C430" s="53" t="s">
        <v>2436</v>
      </c>
      <c r="D430" s="57" t="s">
        <v>2451</v>
      </c>
      <c r="E430" s="53" t="s">
        <v>26</v>
      </c>
      <c r="F430" s="57" t="s">
        <v>2452</v>
      </c>
      <c r="G430" s="57" t="s">
        <v>28</v>
      </c>
      <c r="H430" s="53"/>
      <c r="I430" s="53"/>
      <c r="J430" s="53" t="s">
        <v>7382</v>
      </c>
      <c r="K430" s="53" t="s">
        <v>2691</v>
      </c>
      <c r="L430" s="54" t="s">
        <v>306</v>
      </c>
      <c r="M430" s="58" t="s">
        <v>2693</v>
      </c>
      <c r="N430" s="58" t="s">
        <v>2692</v>
      </c>
      <c r="O430" s="59" t="s">
        <v>5391</v>
      </c>
      <c r="P430" s="58"/>
      <c r="Q430" s="59">
        <v>91001</v>
      </c>
      <c r="R430" s="59" t="s">
        <v>2455</v>
      </c>
      <c r="S430" s="60">
        <v>41443</v>
      </c>
      <c r="T430" s="58">
        <v>7480</v>
      </c>
      <c r="U430" s="61"/>
      <c r="V430" s="62"/>
      <c r="W430" s="61"/>
      <c r="X430" s="61"/>
      <c r="Y430" s="61"/>
      <c r="Z430" s="63"/>
      <c r="AA430" s="52"/>
      <c r="AB430" s="52"/>
      <c r="AC430" s="52"/>
      <c r="AD430" s="52"/>
      <c r="AE430" s="52"/>
      <c r="AF430" s="52"/>
    </row>
    <row r="431" spans="1:32" s="34" customFormat="1" ht="44.25" hidden="1" customHeight="1" x14ac:dyDescent="0.2">
      <c r="A431" s="56" t="s">
        <v>7383</v>
      </c>
      <c r="B431" s="53">
        <v>690739003</v>
      </c>
      <c r="C431" s="53" t="s">
        <v>2436</v>
      </c>
      <c r="D431" s="57" t="s">
        <v>537</v>
      </c>
      <c r="E431" s="53" t="s">
        <v>26</v>
      </c>
      <c r="F431" s="57" t="s">
        <v>538</v>
      </c>
      <c r="G431" s="57" t="s">
        <v>28</v>
      </c>
      <c r="H431" s="53"/>
      <c r="I431" s="53"/>
      <c r="J431" s="53" t="s">
        <v>2694</v>
      </c>
      <c r="K431" s="53" t="s">
        <v>2696</v>
      </c>
      <c r="L431" s="54" t="s">
        <v>47</v>
      </c>
      <c r="M431" s="58" t="s">
        <v>2698</v>
      </c>
      <c r="N431" s="58" t="s">
        <v>2697</v>
      </c>
      <c r="O431" s="59" t="s">
        <v>2695</v>
      </c>
      <c r="P431" s="58"/>
      <c r="Q431" s="59">
        <v>91001</v>
      </c>
      <c r="R431" s="59" t="s">
        <v>514</v>
      </c>
      <c r="S431" s="60">
        <v>42053</v>
      </c>
      <c r="T431" s="58">
        <v>7535</v>
      </c>
      <c r="U431" s="61"/>
      <c r="V431" s="62"/>
      <c r="W431" s="61"/>
      <c r="X431" s="61"/>
      <c r="Y431" s="61"/>
      <c r="Z431" s="63"/>
      <c r="AA431" s="52"/>
      <c r="AB431" s="52"/>
      <c r="AC431" s="52"/>
      <c r="AD431" s="52"/>
      <c r="AE431" s="52"/>
      <c r="AF431" s="52"/>
    </row>
    <row r="432" spans="1:32" s="34" customFormat="1" ht="44.25" hidden="1" customHeight="1" x14ac:dyDescent="0.2">
      <c r="A432" s="56" t="s">
        <v>2699</v>
      </c>
      <c r="B432" s="53">
        <v>691103005</v>
      </c>
      <c r="C432" s="53" t="s">
        <v>2436</v>
      </c>
      <c r="D432" s="57" t="s">
        <v>537</v>
      </c>
      <c r="E432" s="53" t="s">
        <v>26</v>
      </c>
      <c r="F432" s="57" t="s">
        <v>538</v>
      </c>
      <c r="G432" s="57" t="s">
        <v>28</v>
      </c>
      <c r="H432" s="53"/>
      <c r="I432" s="53"/>
      <c r="J432" s="53" t="s">
        <v>2700</v>
      </c>
      <c r="K432" s="53" t="s">
        <v>2701</v>
      </c>
      <c r="L432" s="54" t="s">
        <v>5272</v>
      </c>
      <c r="M432" s="58" t="s">
        <v>1136</v>
      </c>
      <c r="N432" s="58" t="s">
        <v>2702</v>
      </c>
      <c r="O432" s="59"/>
      <c r="P432" s="58"/>
      <c r="Q432" s="59">
        <v>91001</v>
      </c>
      <c r="R432" s="59" t="s">
        <v>514</v>
      </c>
      <c r="S432" s="60">
        <v>42068</v>
      </c>
      <c r="T432" s="58">
        <v>7557</v>
      </c>
      <c r="U432" s="61"/>
      <c r="V432" s="62"/>
      <c r="W432" s="61"/>
      <c r="X432" s="61"/>
      <c r="Y432" s="61"/>
      <c r="Z432" s="63"/>
      <c r="AA432" s="52"/>
      <c r="AB432" s="52"/>
      <c r="AC432" s="52"/>
      <c r="AD432" s="52"/>
      <c r="AE432" s="52"/>
      <c r="AF432" s="52"/>
    </row>
    <row r="433" spans="1:32" s="34" customFormat="1" ht="44.25" hidden="1" customHeight="1" x14ac:dyDescent="0.2">
      <c r="A433" s="56" t="s">
        <v>7384</v>
      </c>
      <c r="B433" s="53">
        <v>691001008</v>
      </c>
      <c r="C433" s="53" t="s">
        <v>2436</v>
      </c>
      <c r="D433" s="57" t="s">
        <v>2451</v>
      </c>
      <c r="E433" s="53" t="s">
        <v>26</v>
      </c>
      <c r="F433" s="57" t="s">
        <v>2452</v>
      </c>
      <c r="G433" s="57" t="s">
        <v>28</v>
      </c>
      <c r="H433" s="53"/>
      <c r="I433" s="53"/>
      <c r="J433" s="53" t="s">
        <v>2703</v>
      </c>
      <c r="K433" s="53" t="s">
        <v>2705</v>
      </c>
      <c r="L433" s="54" t="s">
        <v>5272</v>
      </c>
      <c r="M433" s="58" t="s">
        <v>1137</v>
      </c>
      <c r="N433" s="58" t="s">
        <v>5392</v>
      </c>
      <c r="O433" s="59" t="s">
        <v>2704</v>
      </c>
      <c r="P433" s="58"/>
      <c r="Q433" s="59">
        <v>91001</v>
      </c>
      <c r="R433" s="59" t="s">
        <v>2484</v>
      </c>
      <c r="S433" s="60">
        <v>38723</v>
      </c>
      <c r="T433" s="58">
        <v>7253</v>
      </c>
      <c r="U433" s="61"/>
      <c r="V433" s="62"/>
      <c r="W433" s="61"/>
      <c r="X433" s="61"/>
      <c r="Y433" s="61"/>
      <c r="Z433" s="63"/>
      <c r="AA433" s="52"/>
      <c r="AB433" s="52"/>
      <c r="AC433" s="52"/>
      <c r="AD433" s="52"/>
      <c r="AE433" s="52"/>
      <c r="AF433" s="52"/>
    </row>
    <row r="434" spans="1:32" s="34" customFormat="1" ht="44.25" hidden="1" customHeight="1" x14ac:dyDescent="0.2">
      <c r="A434" s="56" t="s">
        <v>2706</v>
      </c>
      <c r="B434" s="53" t="s">
        <v>8307</v>
      </c>
      <c r="C434" s="53" t="s">
        <v>2436</v>
      </c>
      <c r="D434" s="57" t="s">
        <v>2451</v>
      </c>
      <c r="E434" s="53" t="s">
        <v>26</v>
      </c>
      <c r="F434" s="57" t="s">
        <v>2452</v>
      </c>
      <c r="G434" s="57" t="s">
        <v>28</v>
      </c>
      <c r="H434" s="53"/>
      <c r="I434" s="53"/>
      <c r="J434" s="53" t="s">
        <v>2707</v>
      </c>
      <c r="K434" s="53" t="s">
        <v>2708</v>
      </c>
      <c r="L434" s="54" t="s">
        <v>5268</v>
      </c>
      <c r="M434" s="58" t="s">
        <v>2710</v>
      </c>
      <c r="N434" s="58" t="s">
        <v>2709</v>
      </c>
      <c r="O434" s="59"/>
      <c r="P434" s="58"/>
      <c r="Q434" s="59">
        <v>91001</v>
      </c>
      <c r="R434" s="59" t="s">
        <v>514</v>
      </c>
      <c r="S434" s="60">
        <v>38687</v>
      </c>
      <c r="T434" s="58">
        <v>7222</v>
      </c>
      <c r="U434" s="61"/>
      <c r="V434" s="62"/>
      <c r="W434" s="61"/>
      <c r="X434" s="61"/>
      <c r="Y434" s="61"/>
      <c r="Z434" s="63"/>
      <c r="AA434" s="52"/>
      <c r="AB434" s="52"/>
      <c r="AC434" s="52"/>
      <c r="AD434" s="52"/>
      <c r="AE434" s="52"/>
      <c r="AF434" s="52"/>
    </row>
    <row r="435" spans="1:32" s="34" customFormat="1" ht="44.25" hidden="1" customHeight="1" x14ac:dyDescent="0.2">
      <c r="A435" s="56" t="s">
        <v>7385</v>
      </c>
      <c r="B435" s="53">
        <v>690806002</v>
      </c>
      <c r="C435" s="53" t="s">
        <v>2436</v>
      </c>
      <c r="D435" s="57" t="s">
        <v>537</v>
      </c>
      <c r="E435" s="53" t="s">
        <v>26</v>
      </c>
      <c r="F435" s="57" t="s">
        <v>538</v>
      </c>
      <c r="G435" s="57" t="s">
        <v>28</v>
      </c>
      <c r="H435" s="53"/>
      <c r="I435" s="53"/>
      <c r="J435" s="53" t="s">
        <v>8532</v>
      </c>
      <c r="K435" s="53" t="s">
        <v>2711</v>
      </c>
      <c r="L435" s="54" t="s">
        <v>5271</v>
      </c>
      <c r="M435" s="58" t="s">
        <v>2712</v>
      </c>
      <c r="N435" s="58">
        <v>722462921</v>
      </c>
      <c r="O435" s="59"/>
      <c r="P435" s="58"/>
      <c r="Q435" s="59">
        <v>91001</v>
      </c>
      <c r="R435" s="59" t="s">
        <v>514</v>
      </c>
      <c r="S435" s="60" t="s">
        <v>7386</v>
      </c>
      <c r="T435" s="58">
        <v>7507</v>
      </c>
      <c r="U435" s="61"/>
      <c r="V435" s="62"/>
      <c r="W435" s="61"/>
      <c r="X435" s="61"/>
      <c r="Y435" s="61"/>
      <c r="Z435" s="63"/>
      <c r="AA435" s="52"/>
      <c r="AB435" s="52"/>
      <c r="AC435" s="52"/>
      <c r="AD435" s="52"/>
      <c r="AE435" s="52"/>
      <c r="AF435" s="52"/>
    </row>
    <row r="436" spans="1:32" s="34" customFormat="1" ht="44.25" hidden="1" customHeight="1" x14ac:dyDescent="0.2">
      <c r="A436" s="56" t="s">
        <v>2713</v>
      </c>
      <c r="B436" s="53">
        <v>692553004</v>
      </c>
      <c r="C436" s="53" t="s">
        <v>2436</v>
      </c>
      <c r="D436" s="57" t="s">
        <v>2451</v>
      </c>
      <c r="E436" s="53" t="s">
        <v>26</v>
      </c>
      <c r="F436" s="57" t="s">
        <v>2452</v>
      </c>
      <c r="G436" s="57" t="s">
        <v>28</v>
      </c>
      <c r="H436" s="53"/>
      <c r="I436" s="53"/>
      <c r="J436" s="53" t="s">
        <v>7387</v>
      </c>
      <c r="K436" s="53" t="s">
        <v>2714</v>
      </c>
      <c r="L436" s="54" t="s">
        <v>47</v>
      </c>
      <c r="M436" s="58" t="s">
        <v>2715</v>
      </c>
      <c r="N436" s="58" t="s">
        <v>7388</v>
      </c>
      <c r="O436" s="59" t="s">
        <v>7389</v>
      </c>
      <c r="P436" s="58"/>
      <c r="Q436" s="59">
        <v>91001</v>
      </c>
      <c r="R436" s="59" t="s">
        <v>2455</v>
      </c>
      <c r="S436" s="60">
        <v>38624</v>
      </c>
      <c r="T436" s="58">
        <v>7200</v>
      </c>
      <c r="U436" s="61"/>
      <c r="V436" s="62"/>
      <c r="W436" s="61"/>
      <c r="X436" s="61"/>
      <c r="Y436" s="61"/>
      <c r="Z436" s="63"/>
      <c r="AA436" s="52"/>
      <c r="AB436" s="52"/>
      <c r="AC436" s="52"/>
      <c r="AD436" s="52"/>
      <c r="AE436" s="52"/>
      <c r="AF436" s="52"/>
    </row>
    <row r="437" spans="1:32" s="34" customFormat="1" ht="44.25" hidden="1" customHeight="1" x14ac:dyDescent="0.2">
      <c r="A437" s="56" t="s">
        <v>2716</v>
      </c>
      <c r="B437" s="53" t="s">
        <v>8308</v>
      </c>
      <c r="C437" s="53" t="s">
        <v>2717</v>
      </c>
      <c r="D437" s="57" t="s">
        <v>537</v>
      </c>
      <c r="E437" s="53" t="s">
        <v>26</v>
      </c>
      <c r="F437" s="57" t="s">
        <v>538</v>
      </c>
      <c r="G437" s="57" t="s">
        <v>28</v>
      </c>
      <c r="H437" s="53"/>
      <c r="I437" s="53"/>
      <c r="J437" s="53" t="s">
        <v>2718</v>
      </c>
      <c r="K437" s="53" t="s">
        <v>5309</v>
      </c>
      <c r="L437" s="54" t="s">
        <v>5269</v>
      </c>
      <c r="M437" s="58" t="s">
        <v>2007</v>
      </c>
      <c r="N437" s="58" t="s">
        <v>5395</v>
      </c>
      <c r="O437" s="59" t="s">
        <v>5396</v>
      </c>
      <c r="P437" s="58"/>
      <c r="Q437" s="59" t="s">
        <v>2719</v>
      </c>
      <c r="R437" s="59" t="s">
        <v>2720</v>
      </c>
      <c r="S437" s="60">
        <v>40346</v>
      </c>
      <c r="T437" s="58">
        <v>7427</v>
      </c>
      <c r="U437" s="61"/>
      <c r="V437" s="62"/>
      <c r="W437" s="61"/>
      <c r="X437" s="61"/>
      <c r="Y437" s="61"/>
      <c r="Z437" s="63"/>
      <c r="AA437" s="52"/>
      <c r="AB437" s="52"/>
      <c r="AC437" s="52"/>
      <c r="AD437" s="52"/>
      <c r="AE437" s="52"/>
      <c r="AF437" s="52"/>
    </row>
    <row r="438" spans="1:32" s="34" customFormat="1" ht="44.25" hidden="1" customHeight="1" x14ac:dyDescent="0.2">
      <c r="A438" s="56" t="s">
        <v>2721</v>
      </c>
      <c r="B438" s="53">
        <v>690730006</v>
      </c>
      <c r="C438" s="53" t="s">
        <v>2436</v>
      </c>
      <c r="D438" s="57" t="s">
        <v>2451</v>
      </c>
      <c r="E438" s="53" t="s">
        <v>26</v>
      </c>
      <c r="F438" s="57" t="s">
        <v>2452</v>
      </c>
      <c r="G438" s="57" t="s">
        <v>28</v>
      </c>
      <c r="H438" s="53"/>
      <c r="I438" s="53"/>
      <c r="J438" s="53" t="s">
        <v>2722</v>
      </c>
      <c r="K438" s="53" t="s">
        <v>2723</v>
      </c>
      <c r="L438" s="54" t="s">
        <v>47</v>
      </c>
      <c r="M438" s="58" t="s">
        <v>2724</v>
      </c>
      <c r="N438" s="58" t="s">
        <v>7390</v>
      </c>
      <c r="O438" s="59" t="s">
        <v>7391</v>
      </c>
      <c r="P438" s="58"/>
      <c r="Q438" s="59">
        <v>91001</v>
      </c>
      <c r="R438" s="59" t="s">
        <v>2467</v>
      </c>
      <c r="S438" s="60">
        <v>38737</v>
      </c>
      <c r="T438" s="58">
        <v>7279</v>
      </c>
      <c r="U438" s="61"/>
      <c r="V438" s="62"/>
      <c r="W438" s="61"/>
      <c r="X438" s="61"/>
      <c r="Y438" s="61"/>
      <c r="Z438" s="63"/>
      <c r="AA438" s="52"/>
      <c r="AB438" s="52"/>
      <c r="AC438" s="52"/>
      <c r="AD438" s="52"/>
      <c r="AE438" s="52"/>
      <c r="AF438" s="52"/>
    </row>
    <row r="439" spans="1:32" s="34" customFormat="1" ht="44.25" hidden="1" customHeight="1" x14ac:dyDescent="0.2">
      <c r="A439" s="56" t="s">
        <v>2725</v>
      </c>
      <c r="B439" s="53">
        <v>690617005</v>
      </c>
      <c r="C439" s="53" t="s">
        <v>2436</v>
      </c>
      <c r="D439" s="57" t="s">
        <v>2726</v>
      </c>
      <c r="E439" s="53" t="s">
        <v>26</v>
      </c>
      <c r="F439" s="57" t="s">
        <v>538</v>
      </c>
      <c r="G439" s="57" t="s">
        <v>28</v>
      </c>
      <c r="H439" s="53"/>
      <c r="I439" s="53"/>
      <c r="J439" s="53" t="s">
        <v>2727</v>
      </c>
      <c r="K439" s="53" t="s">
        <v>2728</v>
      </c>
      <c r="L439" s="54" t="s">
        <v>535</v>
      </c>
      <c r="M439" s="58" t="s">
        <v>2730</v>
      </c>
      <c r="N439" s="58" t="s">
        <v>5437</v>
      </c>
      <c r="O439" s="59" t="s">
        <v>2729</v>
      </c>
      <c r="P439" s="58"/>
      <c r="Q439" s="59">
        <v>91001</v>
      </c>
      <c r="R439" s="59" t="s">
        <v>514</v>
      </c>
      <c r="S439" s="60">
        <v>42215</v>
      </c>
      <c r="T439" s="58">
        <v>7577</v>
      </c>
      <c r="U439" s="61"/>
      <c r="V439" s="62"/>
      <c r="W439" s="61"/>
      <c r="X439" s="61"/>
      <c r="Y439" s="61"/>
      <c r="Z439" s="63"/>
      <c r="AA439" s="52"/>
      <c r="AB439" s="52"/>
      <c r="AC439" s="52"/>
      <c r="AD439" s="52"/>
      <c r="AE439" s="52"/>
      <c r="AF439" s="52"/>
    </row>
    <row r="440" spans="1:32" s="34" customFormat="1" ht="44.25" hidden="1" customHeight="1" x14ac:dyDescent="0.2">
      <c r="A440" s="56" t="s">
        <v>2731</v>
      </c>
      <c r="B440" s="53">
        <v>690737000</v>
      </c>
      <c r="C440" s="53" t="s">
        <v>2436</v>
      </c>
      <c r="D440" s="57" t="s">
        <v>537</v>
      </c>
      <c r="E440" s="53" t="s">
        <v>26</v>
      </c>
      <c r="F440" s="57" t="s">
        <v>538</v>
      </c>
      <c r="G440" s="57" t="s">
        <v>28</v>
      </c>
      <c r="H440" s="53"/>
      <c r="I440" s="53"/>
      <c r="J440" s="53" t="s">
        <v>7392</v>
      </c>
      <c r="K440" s="53" t="s">
        <v>2732</v>
      </c>
      <c r="L440" s="54" t="s">
        <v>535</v>
      </c>
      <c r="M440" s="58" t="s">
        <v>2734</v>
      </c>
      <c r="N440" s="58" t="s">
        <v>2733</v>
      </c>
      <c r="O440" s="59"/>
      <c r="P440" s="58"/>
      <c r="Q440" s="59">
        <v>91001</v>
      </c>
      <c r="R440" s="59" t="s">
        <v>514</v>
      </c>
      <c r="S440" s="60">
        <v>42410</v>
      </c>
      <c r="T440" s="58">
        <v>7596</v>
      </c>
      <c r="U440" s="61"/>
      <c r="V440" s="62"/>
      <c r="W440" s="61"/>
      <c r="X440" s="61"/>
      <c r="Y440" s="61"/>
      <c r="Z440" s="63"/>
      <c r="AA440" s="52"/>
      <c r="AB440" s="52"/>
      <c r="AC440" s="52"/>
      <c r="AD440" s="52"/>
      <c r="AE440" s="52"/>
      <c r="AF440" s="52"/>
    </row>
    <row r="441" spans="1:32" s="34" customFormat="1" ht="44.25" hidden="1" customHeight="1" x14ac:dyDescent="0.2">
      <c r="A441" s="56" t="s">
        <v>7393</v>
      </c>
      <c r="B441" s="53">
        <v>692543009</v>
      </c>
      <c r="C441" s="53" t="s">
        <v>2436</v>
      </c>
      <c r="D441" s="57" t="s">
        <v>2451</v>
      </c>
      <c r="E441" s="53" t="s">
        <v>26</v>
      </c>
      <c r="F441" s="57" t="s">
        <v>2452</v>
      </c>
      <c r="G441" s="57" t="s">
        <v>28</v>
      </c>
      <c r="H441" s="53"/>
      <c r="I441" s="53"/>
      <c r="J441" s="53" t="s">
        <v>7394</v>
      </c>
      <c r="K441" s="53" t="s">
        <v>2735</v>
      </c>
      <c r="L441" s="54" t="s">
        <v>47</v>
      </c>
      <c r="M441" s="58" t="s">
        <v>1631</v>
      </c>
      <c r="N441" s="58">
        <v>226773400</v>
      </c>
      <c r="O441" s="59" t="s">
        <v>7395</v>
      </c>
      <c r="P441" s="58"/>
      <c r="Q441" s="59">
        <v>91001</v>
      </c>
      <c r="R441" s="59" t="s">
        <v>8533</v>
      </c>
      <c r="S441" s="60">
        <v>37970</v>
      </c>
      <c r="T441" s="58">
        <v>6998</v>
      </c>
      <c r="U441" s="61"/>
      <c r="V441" s="62"/>
      <c r="W441" s="61"/>
      <c r="X441" s="61"/>
      <c r="Y441" s="61"/>
      <c r="Z441" s="63"/>
      <c r="AA441" s="52"/>
      <c r="AB441" s="52"/>
      <c r="AC441" s="52"/>
      <c r="AD441" s="52"/>
      <c r="AE441" s="52"/>
      <c r="AF441" s="52"/>
    </row>
    <row r="442" spans="1:32" s="34" customFormat="1" ht="44.25" hidden="1" customHeight="1" x14ac:dyDescent="0.2">
      <c r="A442" s="56" t="s">
        <v>2736</v>
      </c>
      <c r="B442" s="53">
        <v>691507009</v>
      </c>
      <c r="C442" s="53" t="s">
        <v>2436</v>
      </c>
      <c r="D442" s="57" t="s">
        <v>2451</v>
      </c>
      <c r="E442" s="53" t="s">
        <v>26</v>
      </c>
      <c r="F442" s="57" t="s">
        <v>2452</v>
      </c>
      <c r="G442" s="57" t="s">
        <v>28</v>
      </c>
      <c r="H442" s="53"/>
      <c r="I442" s="53"/>
      <c r="J442" s="53" t="s">
        <v>2737</v>
      </c>
      <c r="K442" s="53" t="s">
        <v>2739</v>
      </c>
      <c r="L442" s="54" t="s">
        <v>306</v>
      </c>
      <c r="M442" s="58" t="s">
        <v>2741</v>
      </c>
      <c r="N442" s="58" t="s">
        <v>2740</v>
      </c>
      <c r="O442" s="59" t="s">
        <v>2738</v>
      </c>
      <c r="P442" s="58"/>
      <c r="Q442" s="59">
        <v>91001</v>
      </c>
      <c r="R442" s="59" t="s">
        <v>2467</v>
      </c>
      <c r="S442" s="60">
        <v>38744</v>
      </c>
      <c r="T442" s="58">
        <v>7290</v>
      </c>
      <c r="U442" s="61"/>
      <c r="V442" s="62"/>
      <c r="W442" s="61"/>
      <c r="X442" s="61"/>
      <c r="Y442" s="61"/>
      <c r="Z442" s="63"/>
      <c r="AA442" s="52"/>
      <c r="AB442" s="52"/>
      <c r="AC442" s="52"/>
      <c r="AD442" s="52"/>
      <c r="AE442" s="52"/>
      <c r="AF442" s="52"/>
    </row>
    <row r="443" spans="1:32" s="34" customFormat="1" ht="44.25" hidden="1" customHeight="1" x14ac:dyDescent="0.2">
      <c r="A443" s="56" t="s">
        <v>2742</v>
      </c>
      <c r="B443" s="53" t="s">
        <v>8309</v>
      </c>
      <c r="C443" s="53" t="s">
        <v>2436</v>
      </c>
      <c r="D443" s="57" t="s">
        <v>2451</v>
      </c>
      <c r="E443" s="53" t="s">
        <v>26</v>
      </c>
      <c r="F443" s="57" t="s">
        <v>2452</v>
      </c>
      <c r="G443" s="57" t="s">
        <v>28</v>
      </c>
      <c r="H443" s="53"/>
      <c r="I443" s="53"/>
      <c r="J443" s="53" t="s">
        <v>2743</v>
      </c>
      <c r="K443" s="53" t="s">
        <v>2744</v>
      </c>
      <c r="L443" s="54" t="s">
        <v>48</v>
      </c>
      <c r="M443" s="58" t="s">
        <v>2746</v>
      </c>
      <c r="N443" s="58" t="s">
        <v>2745</v>
      </c>
      <c r="O443" s="59"/>
      <c r="P443" s="58"/>
      <c r="Q443" s="59">
        <v>91001</v>
      </c>
      <c r="R443" s="59" t="s">
        <v>2518</v>
      </c>
      <c r="S443" s="60">
        <v>38315</v>
      </c>
      <c r="T443" s="58">
        <v>7150</v>
      </c>
      <c r="U443" s="61"/>
      <c r="V443" s="62"/>
      <c r="W443" s="61"/>
      <c r="X443" s="61"/>
      <c r="Y443" s="61"/>
      <c r="Z443" s="63"/>
      <c r="AA443" s="52"/>
      <c r="AB443" s="52"/>
      <c r="AC443" s="52"/>
      <c r="AD443" s="52"/>
      <c r="AE443" s="52"/>
      <c r="AF443" s="52"/>
    </row>
    <row r="444" spans="1:32" s="34" customFormat="1" ht="44.25" hidden="1" customHeight="1" x14ac:dyDescent="0.2">
      <c r="A444" s="56" t="s">
        <v>2747</v>
      </c>
      <c r="B444" s="53" t="s">
        <v>8310</v>
      </c>
      <c r="C444" s="53" t="s">
        <v>2436</v>
      </c>
      <c r="D444" s="57" t="s">
        <v>537</v>
      </c>
      <c r="E444" s="53" t="s">
        <v>26</v>
      </c>
      <c r="F444" s="57" t="s">
        <v>538</v>
      </c>
      <c r="G444" s="57" t="s">
        <v>28</v>
      </c>
      <c r="H444" s="53"/>
      <c r="I444" s="53"/>
      <c r="J444" s="53" t="s">
        <v>2748</v>
      </c>
      <c r="K444" s="53" t="s">
        <v>2749</v>
      </c>
      <c r="L444" s="54" t="s">
        <v>5268</v>
      </c>
      <c r="M444" s="58" t="s">
        <v>2750</v>
      </c>
      <c r="N444" s="58" t="s">
        <v>7396</v>
      </c>
      <c r="O444" s="59" t="s">
        <v>7397</v>
      </c>
      <c r="P444" s="58"/>
      <c r="Q444" s="59">
        <v>91001</v>
      </c>
      <c r="R444" s="59" t="s">
        <v>514</v>
      </c>
      <c r="S444" s="60">
        <v>42059</v>
      </c>
      <c r="T444" s="58">
        <v>7546</v>
      </c>
      <c r="U444" s="61"/>
      <c r="V444" s="62"/>
      <c r="W444" s="61"/>
      <c r="X444" s="61"/>
      <c r="Y444" s="61"/>
      <c r="Z444" s="63"/>
      <c r="AA444" s="52"/>
      <c r="AB444" s="52"/>
      <c r="AC444" s="52"/>
      <c r="AD444" s="52"/>
      <c r="AE444" s="52"/>
      <c r="AF444" s="52"/>
    </row>
    <row r="445" spans="1:32" s="34" customFormat="1" ht="44.25" hidden="1" customHeight="1" x14ac:dyDescent="0.2">
      <c r="A445" s="56" t="s">
        <v>7398</v>
      </c>
      <c r="B445" s="53" t="s">
        <v>8311</v>
      </c>
      <c r="C445" s="53" t="s">
        <v>2436</v>
      </c>
      <c r="D445" s="57" t="s">
        <v>537</v>
      </c>
      <c r="E445" s="53" t="s">
        <v>26</v>
      </c>
      <c r="F445" s="57" t="s">
        <v>538</v>
      </c>
      <c r="G445" s="57" t="s">
        <v>28</v>
      </c>
      <c r="H445" s="53"/>
      <c r="I445" s="53"/>
      <c r="J445" s="53" t="s">
        <v>7399</v>
      </c>
      <c r="K445" s="53" t="s">
        <v>2751</v>
      </c>
      <c r="L445" s="54" t="s">
        <v>5267</v>
      </c>
      <c r="M445" s="58" t="s">
        <v>2752</v>
      </c>
      <c r="N445" s="58" t="s">
        <v>7400</v>
      </c>
      <c r="O445" s="59" t="s">
        <v>7401</v>
      </c>
      <c r="P445" s="58"/>
      <c r="Q445" s="59">
        <v>91001</v>
      </c>
      <c r="R445" s="59" t="s">
        <v>514</v>
      </c>
      <c r="S445" s="60">
        <v>41547</v>
      </c>
      <c r="T445" s="58">
        <v>7487</v>
      </c>
      <c r="U445" s="61"/>
      <c r="V445" s="62"/>
      <c r="W445" s="61"/>
      <c r="X445" s="61"/>
      <c r="Y445" s="61"/>
      <c r="Z445" s="63"/>
      <c r="AA445" s="52"/>
      <c r="AB445" s="52"/>
      <c r="AC445" s="52"/>
      <c r="AD445" s="52"/>
      <c r="AE445" s="52"/>
      <c r="AF445" s="52"/>
    </row>
    <row r="446" spans="1:32" s="34" customFormat="1" ht="44.25" hidden="1" customHeight="1" x14ac:dyDescent="0.2">
      <c r="A446" s="56" t="s">
        <v>2753</v>
      </c>
      <c r="B446" s="53">
        <v>692207009</v>
      </c>
      <c r="C446" s="53" t="s">
        <v>2436</v>
      </c>
      <c r="D446" s="57" t="s">
        <v>537</v>
      </c>
      <c r="E446" s="53" t="s">
        <v>26</v>
      </c>
      <c r="F446" s="57" t="s">
        <v>2539</v>
      </c>
      <c r="G446" s="57" t="s">
        <v>28</v>
      </c>
      <c r="H446" s="53"/>
      <c r="I446" s="53"/>
      <c r="J446" s="53" t="s">
        <v>2754</v>
      </c>
      <c r="K446" s="53" t="s">
        <v>2755</v>
      </c>
      <c r="L446" s="54" t="s">
        <v>5267</v>
      </c>
      <c r="M446" s="58" t="s">
        <v>2756</v>
      </c>
      <c r="N446" s="58"/>
      <c r="O446" s="59"/>
      <c r="P446" s="58"/>
      <c r="Q446" s="59">
        <v>91001</v>
      </c>
      <c r="R446" s="59" t="s">
        <v>2455</v>
      </c>
      <c r="S446" s="60">
        <v>38663</v>
      </c>
      <c r="T446" s="58">
        <v>7215</v>
      </c>
      <c r="U446" s="61"/>
      <c r="V446" s="62"/>
      <c r="W446" s="61"/>
      <c r="X446" s="61"/>
      <c r="Y446" s="61"/>
      <c r="Z446" s="63"/>
      <c r="AA446" s="52"/>
      <c r="AB446" s="52"/>
      <c r="AC446" s="52"/>
      <c r="AD446" s="52"/>
      <c r="AE446" s="52"/>
      <c r="AF446" s="52"/>
    </row>
    <row r="447" spans="1:32" s="34" customFormat="1" ht="44.25" hidden="1" customHeight="1" x14ac:dyDescent="0.2">
      <c r="A447" s="56" t="s">
        <v>2757</v>
      </c>
      <c r="B447" s="53" t="s">
        <v>8312</v>
      </c>
      <c r="C447" s="53" t="s">
        <v>2436</v>
      </c>
      <c r="D447" s="57" t="s">
        <v>537</v>
      </c>
      <c r="E447" s="53" t="s">
        <v>26</v>
      </c>
      <c r="F447" s="57" t="s">
        <v>538</v>
      </c>
      <c r="G447" s="57" t="s">
        <v>28</v>
      </c>
      <c r="H447" s="53"/>
      <c r="I447" s="53"/>
      <c r="J447" s="53" t="s">
        <v>7402</v>
      </c>
      <c r="K447" s="53" t="s">
        <v>2759</v>
      </c>
      <c r="L447" s="54" t="s">
        <v>5273</v>
      </c>
      <c r="M447" s="58" t="s">
        <v>5310</v>
      </c>
      <c r="N447" s="58" t="s">
        <v>7403</v>
      </c>
      <c r="O447" s="59" t="s">
        <v>2758</v>
      </c>
      <c r="P447" s="58"/>
      <c r="Q447" s="59">
        <v>91001</v>
      </c>
      <c r="R447" s="59" t="s">
        <v>2484</v>
      </c>
      <c r="S447" s="60">
        <v>42032</v>
      </c>
      <c r="T447" s="58">
        <v>7523</v>
      </c>
      <c r="U447" s="61"/>
      <c r="V447" s="62"/>
      <c r="W447" s="61"/>
      <c r="X447" s="61"/>
      <c r="Y447" s="61"/>
      <c r="Z447" s="63"/>
      <c r="AA447" s="52"/>
      <c r="AB447" s="52"/>
      <c r="AC447" s="52"/>
      <c r="AD447" s="52"/>
      <c r="AE447" s="52"/>
      <c r="AF447" s="52"/>
    </row>
    <row r="448" spans="1:32" s="34" customFormat="1" ht="44.25" hidden="1" customHeight="1" x14ac:dyDescent="0.2">
      <c r="A448" s="56" t="s">
        <v>2760</v>
      </c>
      <c r="B448" s="53">
        <v>691902005</v>
      </c>
      <c r="C448" s="53" t="s">
        <v>2436</v>
      </c>
      <c r="D448" s="57" t="s">
        <v>2451</v>
      </c>
      <c r="E448" s="53" t="s">
        <v>26</v>
      </c>
      <c r="F448" s="57" t="s">
        <v>2452</v>
      </c>
      <c r="G448" s="57" t="s">
        <v>28</v>
      </c>
      <c r="H448" s="53"/>
      <c r="I448" s="53"/>
      <c r="J448" s="53" t="s">
        <v>2761</v>
      </c>
      <c r="K448" s="53" t="s">
        <v>2762</v>
      </c>
      <c r="L448" s="54" t="s">
        <v>48</v>
      </c>
      <c r="M448" s="58" t="s">
        <v>2763</v>
      </c>
      <c r="N448" s="58"/>
      <c r="O448" s="59"/>
      <c r="P448" s="58"/>
      <c r="Q448" s="59">
        <v>91001</v>
      </c>
      <c r="R448" s="59" t="s">
        <v>2764</v>
      </c>
      <c r="S448" s="60">
        <v>37970</v>
      </c>
      <c r="T448" s="58">
        <v>7095</v>
      </c>
      <c r="U448" s="61"/>
      <c r="V448" s="62"/>
      <c r="W448" s="61"/>
      <c r="X448" s="61"/>
      <c r="Y448" s="61"/>
      <c r="Z448" s="63"/>
      <c r="AA448" s="52"/>
      <c r="AB448" s="52"/>
      <c r="AC448" s="52"/>
      <c r="AD448" s="52"/>
      <c r="AE448" s="52"/>
      <c r="AF448" s="52"/>
    </row>
    <row r="449" spans="1:32" s="34" customFormat="1" ht="44.25" hidden="1" customHeight="1" x14ac:dyDescent="0.2">
      <c r="A449" s="56" t="s">
        <v>2765</v>
      </c>
      <c r="B449" s="53">
        <v>691912000</v>
      </c>
      <c r="C449" s="53" t="s">
        <v>2436</v>
      </c>
      <c r="D449" s="57" t="s">
        <v>2451</v>
      </c>
      <c r="E449" s="53" t="s">
        <v>26</v>
      </c>
      <c r="F449" s="57" t="s">
        <v>2452</v>
      </c>
      <c r="G449" s="57" t="s">
        <v>28</v>
      </c>
      <c r="H449" s="53"/>
      <c r="I449" s="53"/>
      <c r="J449" s="53" t="s">
        <v>7404</v>
      </c>
      <c r="K449" s="53" t="s">
        <v>2766</v>
      </c>
      <c r="L449" s="54" t="s">
        <v>48</v>
      </c>
      <c r="M449" s="58" t="s">
        <v>2768</v>
      </c>
      <c r="N449" s="58" t="s">
        <v>2767</v>
      </c>
      <c r="O449" s="59"/>
      <c r="P449" s="58"/>
      <c r="Q449" s="59">
        <v>91001</v>
      </c>
      <c r="R449" s="59" t="s">
        <v>2503</v>
      </c>
      <c r="S449" s="60">
        <v>38518</v>
      </c>
      <c r="T449" s="58">
        <v>7174</v>
      </c>
      <c r="U449" s="61"/>
      <c r="V449" s="62"/>
      <c r="W449" s="61"/>
      <c r="X449" s="61"/>
      <c r="Y449" s="61"/>
      <c r="Z449" s="63"/>
      <c r="AA449" s="52"/>
      <c r="AB449" s="52"/>
      <c r="AC449" s="52"/>
      <c r="AD449" s="52"/>
      <c r="AE449" s="52"/>
      <c r="AF449" s="52"/>
    </row>
    <row r="450" spans="1:32" s="34" customFormat="1" ht="44.25" hidden="1" customHeight="1" x14ac:dyDescent="0.2">
      <c r="A450" s="56" t="s">
        <v>2769</v>
      </c>
      <c r="B450" s="53">
        <v>690803003</v>
      </c>
      <c r="C450" s="53" t="s">
        <v>2436</v>
      </c>
      <c r="D450" s="57" t="s">
        <v>2451</v>
      </c>
      <c r="E450" s="53" t="s">
        <v>26</v>
      </c>
      <c r="F450" s="57" t="s">
        <v>2452</v>
      </c>
      <c r="G450" s="57" t="s">
        <v>28</v>
      </c>
      <c r="H450" s="53"/>
      <c r="I450" s="53"/>
      <c r="J450" s="53" t="s">
        <v>2770</v>
      </c>
      <c r="K450" s="53" t="s">
        <v>2771</v>
      </c>
      <c r="L450" s="54" t="s">
        <v>5271</v>
      </c>
      <c r="M450" s="58" t="s">
        <v>2772</v>
      </c>
      <c r="N450" s="58"/>
      <c r="O450" s="59"/>
      <c r="P450" s="58"/>
      <c r="Q450" s="59">
        <v>91001</v>
      </c>
      <c r="R450" s="59" t="s">
        <v>2467</v>
      </c>
      <c r="S450" s="60">
        <v>37970</v>
      </c>
      <c r="T450" s="58">
        <v>7091</v>
      </c>
      <c r="U450" s="61"/>
      <c r="V450" s="62"/>
      <c r="W450" s="61"/>
      <c r="X450" s="61"/>
      <c r="Y450" s="61"/>
      <c r="Z450" s="63"/>
      <c r="AA450" s="52"/>
      <c r="AB450" s="52"/>
      <c r="AC450" s="52"/>
      <c r="AD450" s="52"/>
      <c r="AE450" s="52"/>
      <c r="AF450" s="52"/>
    </row>
    <row r="451" spans="1:32" s="34" customFormat="1" ht="44.25" hidden="1" customHeight="1" x14ac:dyDescent="0.2">
      <c r="A451" s="56" t="s">
        <v>7405</v>
      </c>
      <c r="B451" s="53">
        <v>622522001</v>
      </c>
      <c r="C451" s="53"/>
      <c r="D451" s="57" t="s">
        <v>2451</v>
      </c>
      <c r="E451" s="53" t="s">
        <v>26</v>
      </c>
      <c r="F451" s="57" t="s">
        <v>2452</v>
      </c>
      <c r="G451" s="57" t="s">
        <v>28</v>
      </c>
      <c r="H451" s="53"/>
      <c r="I451" s="53"/>
      <c r="J451" s="53" t="s">
        <v>7406</v>
      </c>
      <c r="K451" s="53" t="s">
        <v>7407</v>
      </c>
      <c r="L451" s="54" t="s">
        <v>5267</v>
      </c>
      <c r="M451" s="58" t="s">
        <v>7408</v>
      </c>
      <c r="N451" s="58" t="s">
        <v>7409</v>
      </c>
      <c r="O451" s="59" t="s">
        <v>7410</v>
      </c>
      <c r="P451" s="58"/>
      <c r="Q451" s="59">
        <v>91001</v>
      </c>
      <c r="R451" s="59" t="s">
        <v>2503</v>
      </c>
      <c r="S451" s="60">
        <v>44404</v>
      </c>
      <c r="T451" s="58">
        <v>7735</v>
      </c>
      <c r="U451" s="61"/>
      <c r="V451" s="62"/>
      <c r="W451" s="61"/>
      <c r="X451" s="61"/>
      <c r="Y451" s="61"/>
      <c r="Z451" s="63"/>
      <c r="AA451" s="52"/>
      <c r="AB451" s="52"/>
      <c r="AC451" s="52"/>
      <c r="AD451" s="52"/>
      <c r="AE451" s="52"/>
      <c r="AF451" s="52"/>
    </row>
    <row r="452" spans="1:32" s="34" customFormat="1" ht="44.25" hidden="1" customHeight="1" x14ac:dyDescent="0.2">
      <c r="A452" s="56" t="s">
        <v>7411</v>
      </c>
      <c r="B452" s="53" t="s">
        <v>8313</v>
      </c>
      <c r="C452" s="53" t="s">
        <v>2436</v>
      </c>
      <c r="D452" s="57" t="s">
        <v>2451</v>
      </c>
      <c r="E452" s="53" t="s">
        <v>26</v>
      </c>
      <c r="F452" s="57" t="s">
        <v>2452</v>
      </c>
      <c r="G452" s="57" t="s">
        <v>28</v>
      </c>
      <c r="H452" s="53"/>
      <c r="I452" s="53"/>
      <c r="J452" s="53" t="s">
        <v>2773</v>
      </c>
      <c r="K452" s="53" t="s">
        <v>2774</v>
      </c>
      <c r="L452" s="54" t="s">
        <v>5272</v>
      </c>
      <c r="M452" s="58" t="s">
        <v>2776</v>
      </c>
      <c r="N452" s="58" t="s">
        <v>2775</v>
      </c>
      <c r="O452" s="59"/>
      <c r="P452" s="58"/>
      <c r="Q452" s="59">
        <v>91001</v>
      </c>
      <c r="R452" s="59" t="s">
        <v>2777</v>
      </c>
      <c r="S452" s="60">
        <v>38722</v>
      </c>
      <c r="T452" s="58">
        <v>7249</v>
      </c>
      <c r="U452" s="61"/>
      <c r="V452" s="62"/>
      <c r="W452" s="61"/>
      <c r="X452" s="61"/>
      <c r="Y452" s="61"/>
      <c r="Z452" s="63"/>
      <c r="AA452" s="52"/>
      <c r="AB452" s="52"/>
      <c r="AC452" s="52"/>
      <c r="AD452" s="52"/>
      <c r="AE452" s="52"/>
      <c r="AF452" s="52"/>
    </row>
    <row r="453" spans="1:32" s="34" customFormat="1" ht="44.25" hidden="1" customHeight="1" x14ac:dyDescent="0.2">
      <c r="A453" s="56" t="s">
        <v>7412</v>
      </c>
      <c r="B453" s="53" t="s">
        <v>8314</v>
      </c>
      <c r="C453" s="53" t="s">
        <v>2436</v>
      </c>
      <c r="D453" s="57" t="s">
        <v>537</v>
      </c>
      <c r="E453" s="53" t="s">
        <v>26</v>
      </c>
      <c r="F453" s="57" t="s">
        <v>538</v>
      </c>
      <c r="G453" s="57" t="s">
        <v>28</v>
      </c>
      <c r="H453" s="53"/>
      <c r="I453" s="53"/>
      <c r="J453" s="53" t="s">
        <v>7413</v>
      </c>
      <c r="K453" s="53" t="s">
        <v>7414</v>
      </c>
      <c r="L453" s="54" t="s">
        <v>306</v>
      </c>
      <c r="M453" s="58" t="s">
        <v>2779</v>
      </c>
      <c r="N453" s="58" t="s">
        <v>2778</v>
      </c>
      <c r="O453" s="59"/>
      <c r="P453" s="58"/>
      <c r="Q453" s="59">
        <v>91001</v>
      </c>
      <c r="R453" s="59" t="s">
        <v>2780</v>
      </c>
      <c r="S453" s="60">
        <v>38737</v>
      </c>
      <c r="T453" s="58">
        <v>7283</v>
      </c>
      <c r="U453" s="61"/>
      <c r="V453" s="62"/>
      <c r="W453" s="61"/>
      <c r="X453" s="61"/>
      <c r="Y453" s="61"/>
      <c r="Z453" s="63"/>
      <c r="AA453" s="52"/>
      <c r="AB453" s="52"/>
      <c r="AC453" s="52"/>
      <c r="AD453" s="52"/>
      <c r="AE453" s="52"/>
      <c r="AF453" s="52"/>
    </row>
    <row r="454" spans="1:32" s="34" customFormat="1" ht="44.25" hidden="1" customHeight="1" x14ac:dyDescent="0.2">
      <c r="A454" s="56" t="s">
        <v>2783</v>
      </c>
      <c r="B454" s="53">
        <v>691506002</v>
      </c>
      <c r="C454" s="53" t="s">
        <v>2436</v>
      </c>
      <c r="D454" s="57" t="s">
        <v>537</v>
      </c>
      <c r="E454" s="53" t="s">
        <v>26</v>
      </c>
      <c r="F454" s="57" t="s">
        <v>538</v>
      </c>
      <c r="G454" s="57" t="s">
        <v>28</v>
      </c>
      <c r="H454" s="53"/>
      <c r="I454" s="53"/>
      <c r="J454" s="53" t="s">
        <v>7415</v>
      </c>
      <c r="K454" s="53" t="s">
        <v>2784</v>
      </c>
      <c r="L454" s="54" t="s">
        <v>306</v>
      </c>
      <c r="M454" s="58" t="s">
        <v>5026</v>
      </c>
      <c r="N454" s="58" t="s">
        <v>7416</v>
      </c>
      <c r="O454" s="59" t="s">
        <v>7417</v>
      </c>
      <c r="P454" s="58"/>
      <c r="Q454" s="59">
        <v>91001</v>
      </c>
      <c r="R454" s="59" t="s">
        <v>2455</v>
      </c>
      <c r="S454" s="60">
        <v>38768</v>
      </c>
      <c r="T454" s="58">
        <v>7309</v>
      </c>
      <c r="U454" s="61"/>
      <c r="V454" s="62"/>
      <c r="W454" s="61"/>
      <c r="X454" s="61"/>
      <c r="Y454" s="61"/>
      <c r="Z454" s="63"/>
      <c r="AA454" s="52"/>
      <c r="AB454" s="52"/>
      <c r="AC454" s="52"/>
      <c r="AD454" s="52"/>
      <c r="AE454" s="52"/>
      <c r="AF454" s="52"/>
    </row>
    <row r="455" spans="1:32" s="34" customFormat="1" ht="44.25" hidden="1" customHeight="1" x14ac:dyDescent="0.2">
      <c r="A455" s="56" t="s">
        <v>2785</v>
      </c>
      <c r="B455" s="53">
        <v>690102005</v>
      </c>
      <c r="C455" s="53" t="s">
        <v>2436</v>
      </c>
      <c r="D455" s="57" t="s">
        <v>537</v>
      </c>
      <c r="E455" s="53" t="s">
        <v>26</v>
      </c>
      <c r="F455" s="57" t="s">
        <v>538</v>
      </c>
      <c r="G455" s="57" t="s">
        <v>28</v>
      </c>
      <c r="H455" s="53"/>
      <c r="I455" s="53"/>
      <c r="J455" s="53" t="s">
        <v>2786</v>
      </c>
      <c r="K455" s="53" t="s">
        <v>2788</v>
      </c>
      <c r="L455" s="54" t="s">
        <v>524</v>
      </c>
      <c r="M455" s="58" t="s">
        <v>2789</v>
      </c>
      <c r="N455" s="58" t="s">
        <v>2787</v>
      </c>
      <c r="O455" s="59"/>
      <c r="P455" s="58"/>
      <c r="Q455" s="59">
        <v>91001</v>
      </c>
      <c r="R455" s="59" t="s">
        <v>2591</v>
      </c>
      <c r="S455" s="60">
        <v>41927</v>
      </c>
      <c r="T455" s="58">
        <v>7513</v>
      </c>
      <c r="U455" s="61"/>
      <c r="V455" s="62"/>
      <c r="W455" s="61"/>
      <c r="X455" s="61"/>
      <c r="Y455" s="61"/>
      <c r="Z455" s="63"/>
      <c r="AA455" s="52"/>
      <c r="AB455" s="52"/>
      <c r="AC455" s="52"/>
      <c r="AD455" s="52"/>
      <c r="AE455" s="52"/>
      <c r="AF455" s="52"/>
    </row>
    <row r="456" spans="1:32" s="34" customFormat="1" ht="44.25" hidden="1" customHeight="1" x14ac:dyDescent="0.2">
      <c r="A456" s="56" t="s">
        <v>2790</v>
      </c>
      <c r="B456" s="53">
        <v>690307006</v>
      </c>
      <c r="C456" s="53" t="s">
        <v>2436</v>
      </c>
      <c r="D456" s="57" t="s">
        <v>2726</v>
      </c>
      <c r="E456" s="53" t="s">
        <v>26</v>
      </c>
      <c r="F456" s="57" t="s">
        <v>538</v>
      </c>
      <c r="G456" s="57" t="s">
        <v>28</v>
      </c>
      <c r="H456" s="53"/>
      <c r="I456" s="53"/>
      <c r="J456" s="53" t="s">
        <v>7418</v>
      </c>
      <c r="K456" s="53" t="s">
        <v>2792</v>
      </c>
      <c r="L456" s="54" t="s">
        <v>5268</v>
      </c>
      <c r="M456" s="58" t="s">
        <v>2794</v>
      </c>
      <c r="N456" s="58" t="s">
        <v>2791</v>
      </c>
      <c r="O456" s="59" t="s">
        <v>2793</v>
      </c>
      <c r="P456" s="58"/>
      <c r="Q456" s="59">
        <v>91001</v>
      </c>
      <c r="R456" s="59" t="s">
        <v>514</v>
      </c>
      <c r="S456" s="60">
        <v>42347</v>
      </c>
      <c r="T456" s="58">
        <v>7586</v>
      </c>
      <c r="U456" s="61"/>
      <c r="V456" s="62"/>
      <c r="W456" s="61"/>
      <c r="X456" s="61"/>
      <c r="Y456" s="61"/>
      <c r="Z456" s="63"/>
      <c r="AA456" s="52"/>
      <c r="AB456" s="52"/>
      <c r="AC456" s="52"/>
      <c r="AD456" s="52"/>
      <c r="AE456" s="52"/>
      <c r="AF456" s="52"/>
    </row>
    <row r="457" spans="1:32" s="34" customFormat="1" ht="44.25" hidden="1" customHeight="1" x14ac:dyDescent="0.2">
      <c r="A457" s="56" t="s">
        <v>2795</v>
      </c>
      <c r="B457" s="53">
        <v>692554000</v>
      </c>
      <c r="C457" s="53" t="s">
        <v>2436</v>
      </c>
      <c r="D457" s="57" t="s">
        <v>2451</v>
      </c>
      <c r="E457" s="53" t="s">
        <v>26</v>
      </c>
      <c r="F457" s="57" t="s">
        <v>2539</v>
      </c>
      <c r="G457" s="57" t="s">
        <v>28</v>
      </c>
      <c r="H457" s="53"/>
      <c r="I457" s="53"/>
      <c r="J457" s="53" t="s">
        <v>2796</v>
      </c>
      <c r="K457" s="53" t="s">
        <v>2797</v>
      </c>
      <c r="L457" s="54" t="s">
        <v>47</v>
      </c>
      <c r="M457" s="58" t="s">
        <v>1611</v>
      </c>
      <c r="N457" s="58" t="s">
        <v>2798</v>
      </c>
      <c r="O457" s="59" t="s">
        <v>5407</v>
      </c>
      <c r="P457" s="58"/>
      <c r="Q457" s="59">
        <v>91001</v>
      </c>
      <c r="R457" s="59" t="s">
        <v>2799</v>
      </c>
      <c r="S457" s="60">
        <v>38649</v>
      </c>
      <c r="T457" s="58">
        <v>7208</v>
      </c>
      <c r="U457" s="61"/>
      <c r="V457" s="62"/>
      <c r="W457" s="61"/>
      <c r="X457" s="61"/>
      <c r="Y457" s="61"/>
      <c r="Z457" s="63"/>
      <c r="AA457" s="52"/>
      <c r="AB457" s="52"/>
      <c r="AC457" s="52"/>
      <c r="AD457" s="52"/>
      <c r="AE457" s="52"/>
      <c r="AF457" s="52"/>
    </row>
    <row r="458" spans="1:32" s="34" customFormat="1" ht="44.25" hidden="1" customHeight="1" x14ac:dyDescent="0.2">
      <c r="A458" s="56" t="s">
        <v>2800</v>
      </c>
      <c r="B458" s="53">
        <v>690412004</v>
      </c>
      <c r="C458" s="53" t="s">
        <v>2436</v>
      </c>
      <c r="D458" s="57" t="s">
        <v>2451</v>
      </c>
      <c r="E458" s="53" t="s">
        <v>26</v>
      </c>
      <c r="F458" s="57" t="s">
        <v>2452</v>
      </c>
      <c r="G458" s="57" t="s">
        <v>28</v>
      </c>
      <c r="H458" s="53"/>
      <c r="I458" s="53"/>
      <c r="J458" s="53" t="s">
        <v>2801</v>
      </c>
      <c r="K458" s="53" t="s">
        <v>2802</v>
      </c>
      <c r="L458" s="54" t="s">
        <v>5270</v>
      </c>
      <c r="M458" s="58" t="s">
        <v>2803</v>
      </c>
      <c r="N458" s="58">
        <v>532662300</v>
      </c>
      <c r="O458" s="59" t="s">
        <v>5408</v>
      </c>
      <c r="P458" s="58"/>
      <c r="Q458" s="59">
        <v>91001</v>
      </c>
      <c r="R458" s="59" t="s">
        <v>2455</v>
      </c>
      <c r="S458" s="60">
        <v>37970</v>
      </c>
      <c r="T458" s="58">
        <v>7117</v>
      </c>
      <c r="U458" s="61"/>
      <c r="V458" s="62"/>
      <c r="W458" s="61"/>
      <c r="X458" s="61"/>
      <c r="Y458" s="61"/>
      <c r="Z458" s="63"/>
      <c r="AA458" s="52"/>
      <c r="AB458" s="52"/>
      <c r="AC458" s="52"/>
      <c r="AD458" s="52"/>
      <c r="AE458" s="52"/>
      <c r="AF458" s="52"/>
    </row>
    <row r="459" spans="1:32" s="34" customFormat="1" ht="44.25" hidden="1" customHeight="1" x14ac:dyDescent="0.2">
      <c r="A459" s="56" t="s">
        <v>2804</v>
      </c>
      <c r="B459" s="53">
        <v>692555007</v>
      </c>
      <c r="C459" s="53" t="s">
        <v>2436</v>
      </c>
      <c r="D459" s="57" t="s">
        <v>537</v>
      </c>
      <c r="E459" s="53" t="s">
        <v>26</v>
      </c>
      <c r="F459" s="57" t="s">
        <v>538</v>
      </c>
      <c r="G459" s="57" t="s">
        <v>28</v>
      </c>
      <c r="H459" s="53"/>
      <c r="I459" s="53"/>
      <c r="J459" s="53" t="s">
        <v>2805</v>
      </c>
      <c r="K459" s="53" t="s">
        <v>2807</v>
      </c>
      <c r="L459" s="54" t="s">
        <v>47</v>
      </c>
      <c r="M459" s="58" t="s">
        <v>1267</v>
      </c>
      <c r="N459" s="58" t="s">
        <v>2808</v>
      </c>
      <c r="O459" s="59" t="s">
        <v>2806</v>
      </c>
      <c r="P459" s="58"/>
      <c r="Q459" s="59">
        <v>91001</v>
      </c>
      <c r="R459" s="59" t="s">
        <v>2455</v>
      </c>
      <c r="S459" s="60">
        <v>38700</v>
      </c>
      <c r="T459" s="58">
        <v>7231</v>
      </c>
      <c r="U459" s="61"/>
      <c r="V459" s="62"/>
      <c r="W459" s="61"/>
      <c r="X459" s="61"/>
      <c r="Y459" s="61"/>
      <c r="Z459" s="63"/>
      <c r="AA459" s="52"/>
      <c r="AB459" s="52"/>
      <c r="AC459" s="52"/>
      <c r="AD459" s="52"/>
      <c r="AE459" s="52"/>
      <c r="AF459" s="52"/>
    </row>
    <row r="460" spans="1:32" s="34" customFormat="1" ht="44.25" hidden="1" customHeight="1" x14ac:dyDescent="0.2">
      <c r="A460" s="56" t="s">
        <v>2809</v>
      </c>
      <c r="B460" s="53">
        <v>690103001</v>
      </c>
      <c r="C460" s="53" t="s">
        <v>2436</v>
      </c>
      <c r="D460" s="57" t="s">
        <v>2451</v>
      </c>
      <c r="E460" s="53" t="s">
        <v>26</v>
      </c>
      <c r="F460" s="57" t="s">
        <v>2452</v>
      </c>
      <c r="G460" s="57" t="s">
        <v>28</v>
      </c>
      <c r="H460" s="53"/>
      <c r="I460" s="53"/>
      <c r="J460" s="53" t="s">
        <v>2810</v>
      </c>
      <c r="K460" s="53" t="s">
        <v>2811</v>
      </c>
      <c r="L460" s="54" t="s">
        <v>524</v>
      </c>
      <c r="M460" s="58" t="s">
        <v>2208</v>
      </c>
      <c r="N460" s="58"/>
      <c r="O460" s="59"/>
      <c r="P460" s="58"/>
      <c r="Q460" s="59">
        <v>91001</v>
      </c>
      <c r="R460" s="59" t="s">
        <v>2455</v>
      </c>
      <c r="S460" s="60">
        <v>38159</v>
      </c>
      <c r="T460" s="58">
        <v>7138</v>
      </c>
      <c r="U460" s="61"/>
      <c r="V460" s="62"/>
      <c r="W460" s="61"/>
      <c r="X460" s="61"/>
      <c r="Y460" s="61"/>
      <c r="Z460" s="63"/>
      <c r="AA460" s="52"/>
      <c r="AB460" s="52"/>
      <c r="AC460" s="52"/>
      <c r="AD460" s="52"/>
      <c r="AE460" s="52"/>
      <c r="AF460" s="52"/>
    </row>
    <row r="461" spans="1:32" s="34" customFormat="1" ht="44.25" hidden="1" customHeight="1" x14ac:dyDescent="0.2">
      <c r="A461" s="56" t="s">
        <v>2812</v>
      </c>
      <c r="B461" s="53">
        <v>690719002</v>
      </c>
      <c r="C461" s="53" t="s">
        <v>2436</v>
      </c>
      <c r="D461" s="57" t="s">
        <v>2451</v>
      </c>
      <c r="E461" s="53" t="s">
        <v>26</v>
      </c>
      <c r="F461" s="57" t="s">
        <v>2452</v>
      </c>
      <c r="G461" s="57" t="s">
        <v>28</v>
      </c>
      <c r="H461" s="53"/>
      <c r="I461" s="53"/>
      <c r="J461" s="53" t="s">
        <v>7419</v>
      </c>
      <c r="K461" s="53" t="s">
        <v>7420</v>
      </c>
      <c r="L461" s="54" t="s">
        <v>47</v>
      </c>
      <c r="M461" s="58" t="s">
        <v>2813</v>
      </c>
      <c r="N461" s="58" t="s">
        <v>7421</v>
      </c>
      <c r="O461" s="59" t="s">
        <v>7422</v>
      </c>
      <c r="P461" s="58"/>
      <c r="Q461" s="59">
        <v>91001</v>
      </c>
      <c r="R461" s="59" t="s">
        <v>2455</v>
      </c>
      <c r="S461" s="60">
        <v>38712</v>
      </c>
      <c r="T461" s="58">
        <v>7236</v>
      </c>
      <c r="U461" s="61"/>
      <c r="V461" s="62"/>
      <c r="W461" s="61"/>
      <c r="X461" s="61"/>
      <c r="Y461" s="61"/>
      <c r="Z461" s="63"/>
      <c r="AA461" s="52"/>
      <c r="AB461" s="52"/>
      <c r="AC461" s="52"/>
      <c r="AD461" s="52"/>
      <c r="AE461" s="52"/>
      <c r="AF461" s="52"/>
    </row>
    <row r="462" spans="1:32" s="34" customFormat="1" ht="44.25" hidden="1" customHeight="1" x14ac:dyDescent="0.2">
      <c r="A462" s="56" t="s">
        <v>2814</v>
      </c>
      <c r="B462" s="53">
        <v>690618001</v>
      </c>
      <c r="C462" s="53" t="s">
        <v>2436</v>
      </c>
      <c r="D462" s="57" t="s">
        <v>537</v>
      </c>
      <c r="E462" s="53" t="s">
        <v>26</v>
      </c>
      <c r="F462" s="57" t="s">
        <v>538</v>
      </c>
      <c r="G462" s="57" t="s">
        <v>28</v>
      </c>
      <c r="H462" s="53"/>
      <c r="I462" s="53"/>
      <c r="J462" s="53" t="s">
        <v>2815</v>
      </c>
      <c r="K462" s="53" t="s">
        <v>2816</v>
      </c>
      <c r="L462" s="54" t="s">
        <v>535</v>
      </c>
      <c r="M462" s="58" t="s">
        <v>1989</v>
      </c>
      <c r="N462" s="58" t="s">
        <v>2817</v>
      </c>
      <c r="O462" s="59"/>
      <c r="P462" s="58"/>
      <c r="Q462" s="59">
        <v>91001</v>
      </c>
      <c r="R462" s="59" t="s">
        <v>2818</v>
      </c>
      <c r="S462" s="60">
        <v>40190</v>
      </c>
      <c r="T462" s="58">
        <v>7421</v>
      </c>
      <c r="U462" s="61"/>
      <c r="V462" s="62"/>
      <c r="W462" s="61"/>
      <c r="X462" s="61"/>
      <c r="Y462" s="61"/>
      <c r="Z462" s="63"/>
      <c r="AA462" s="52"/>
      <c r="AB462" s="52"/>
      <c r="AC462" s="52"/>
      <c r="AD462" s="52"/>
      <c r="AE462" s="52"/>
      <c r="AF462" s="52"/>
    </row>
    <row r="463" spans="1:32" s="34" customFormat="1" ht="44.25" hidden="1" customHeight="1" x14ac:dyDescent="0.2">
      <c r="A463" s="56" t="s">
        <v>2819</v>
      </c>
      <c r="B463" s="53">
        <v>690603004</v>
      </c>
      <c r="C463" s="53" t="s">
        <v>2436</v>
      </c>
      <c r="D463" s="57" t="s">
        <v>2451</v>
      </c>
      <c r="E463" s="53" t="s">
        <v>26</v>
      </c>
      <c r="F463" s="57" t="s">
        <v>2452</v>
      </c>
      <c r="G463" s="57" t="s">
        <v>28</v>
      </c>
      <c r="H463" s="53"/>
      <c r="I463" s="53"/>
      <c r="J463" s="53" t="s">
        <v>7940</v>
      </c>
      <c r="K463" s="53" t="s">
        <v>2820</v>
      </c>
      <c r="L463" s="54" t="s">
        <v>535</v>
      </c>
      <c r="M463" s="58" t="s">
        <v>2821</v>
      </c>
      <c r="N463" s="58" t="s">
        <v>7941</v>
      </c>
      <c r="O463" s="59" t="s">
        <v>7942</v>
      </c>
      <c r="P463" s="58"/>
      <c r="Q463" s="59">
        <v>91001</v>
      </c>
      <c r="R463" s="59" t="s">
        <v>2455</v>
      </c>
      <c r="S463" s="60">
        <v>38786</v>
      </c>
      <c r="T463" s="58">
        <v>7311</v>
      </c>
      <c r="U463" s="61"/>
      <c r="V463" s="62"/>
      <c r="W463" s="61"/>
      <c r="X463" s="61"/>
      <c r="Y463" s="61"/>
      <c r="Z463" s="63"/>
      <c r="AA463" s="52"/>
      <c r="AB463" s="52"/>
      <c r="AC463" s="52"/>
      <c r="AD463" s="52"/>
      <c r="AE463" s="52"/>
      <c r="AF463" s="52"/>
    </row>
    <row r="464" spans="1:32" s="34" customFormat="1" ht="44.25" hidden="1" customHeight="1" x14ac:dyDescent="0.2">
      <c r="A464" s="56" t="s">
        <v>2822</v>
      </c>
      <c r="B464" s="53">
        <v>690720000</v>
      </c>
      <c r="C464" s="53" t="s">
        <v>2436</v>
      </c>
      <c r="D464" s="57" t="s">
        <v>2451</v>
      </c>
      <c r="E464" s="53" t="s">
        <v>26</v>
      </c>
      <c r="F464" s="57" t="s">
        <v>2452</v>
      </c>
      <c r="G464" s="57" t="s">
        <v>28</v>
      </c>
      <c r="H464" s="53"/>
      <c r="I464" s="53"/>
      <c r="J464" s="53" t="s">
        <v>2823</v>
      </c>
      <c r="K464" s="53" t="s">
        <v>2824</v>
      </c>
      <c r="L464" s="54" t="s">
        <v>47</v>
      </c>
      <c r="M464" s="58" t="s">
        <v>2825</v>
      </c>
      <c r="N464" s="58" t="s">
        <v>5394</v>
      </c>
      <c r="O464" s="59" t="s">
        <v>5393</v>
      </c>
      <c r="P464" s="58"/>
      <c r="Q464" s="59">
        <v>91001</v>
      </c>
      <c r="R464" s="59" t="s">
        <v>2455</v>
      </c>
      <c r="S464" s="60">
        <v>38624</v>
      </c>
      <c r="T464" s="58">
        <v>7196</v>
      </c>
      <c r="U464" s="61"/>
      <c r="V464" s="62"/>
      <c r="W464" s="61"/>
      <c r="X464" s="61"/>
      <c r="Y464" s="61"/>
      <c r="Z464" s="63"/>
      <c r="AA464" s="52"/>
      <c r="AB464" s="52"/>
      <c r="AC464" s="52"/>
      <c r="AD464" s="52"/>
      <c r="AE464" s="52"/>
      <c r="AF464" s="52"/>
    </row>
    <row r="465" spans="1:32" s="34" customFormat="1" ht="44.25" hidden="1" customHeight="1" x14ac:dyDescent="0.2">
      <c r="A465" s="56" t="s">
        <v>2826</v>
      </c>
      <c r="B465" s="53">
        <v>692011007</v>
      </c>
      <c r="C465" s="53" t="s">
        <v>2436</v>
      </c>
      <c r="D465" s="57" t="s">
        <v>537</v>
      </c>
      <c r="E465" s="53" t="s">
        <v>26</v>
      </c>
      <c r="F465" s="57" t="s">
        <v>538</v>
      </c>
      <c r="G465" s="57" t="s">
        <v>28</v>
      </c>
      <c r="H465" s="53"/>
      <c r="I465" s="53"/>
      <c r="J465" s="53" t="s">
        <v>2827</v>
      </c>
      <c r="K465" s="53" t="s">
        <v>2828</v>
      </c>
      <c r="L465" s="54" t="s">
        <v>5267</v>
      </c>
      <c r="M465" s="58" t="s">
        <v>2829</v>
      </c>
      <c r="N465" s="58"/>
      <c r="O465" s="59"/>
      <c r="P465" s="58"/>
      <c r="Q465" s="59">
        <v>91001</v>
      </c>
      <c r="R465" s="59" t="s">
        <v>514</v>
      </c>
      <c r="S465" s="60">
        <v>41939</v>
      </c>
      <c r="T465" s="58">
        <v>7514</v>
      </c>
      <c r="U465" s="61"/>
      <c r="V465" s="62"/>
      <c r="W465" s="61"/>
      <c r="X465" s="61"/>
      <c r="Y465" s="61"/>
      <c r="Z465" s="63"/>
      <c r="AA465" s="52"/>
      <c r="AB465" s="52"/>
      <c r="AC465" s="52"/>
      <c r="AD465" s="52"/>
      <c r="AE465" s="52"/>
      <c r="AF465" s="52"/>
    </row>
    <row r="466" spans="1:32" s="34" customFormat="1" ht="44.25" hidden="1" customHeight="1" x14ac:dyDescent="0.2">
      <c r="A466" s="56" t="s">
        <v>2830</v>
      </c>
      <c r="B466" s="53">
        <v>690714000</v>
      </c>
      <c r="C466" s="53" t="s">
        <v>2436</v>
      </c>
      <c r="D466" s="57" t="s">
        <v>537</v>
      </c>
      <c r="E466" s="53" t="s">
        <v>26</v>
      </c>
      <c r="F466" s="57" t="s">
        <v>538</v>
      </c>
      <c r="G466" s="57" t="s">
        <v>28</v>
      </c>
      <c r="H466" s="53"/>
      <c r="I466" s="53"/>
      <c r="J466" s="53" t="s">
        <v>7423</v>
      </c>
      <c r="K466" s="53" t="s">
        <v>2831</v>
      </c>
      <c r="L466" s="54" t="s">
        <v>47</v>
      </c>
      <c r="M466" s="58" t="s">
        <v>1148</v>
      </c>
      <c r="N466" s="58" t="s">
        <v>5493</v>
      </c>
      <c r="O466" s="59" t="s">
        <v>5494</v>
      </c>
      <c r="P466" s="58"/>
      <c r="Q466" s="59">
        <v>91001</v>
      </c>
      <c r="R466" s="59" t="s">
        <v>514</v>
      </c>
      <c r="S466" s="60">
        <v>38686</v>
      </c>
      <c r="T466" s="58">
        <v>7220</v>
      </c>
      <c r="U466" s="61"/>
      <c r="V466" s="62"/>
      <c r="W466" s="61"/>
      <c r="X466" s="61"/>
      <c r="Y466" s="61"/>
      <c r="Z466" s="63"/>
      <c r="AA466" s="52"/>
      <c r="AB466" s="52"/>
      <c r="AC466" s="52"/>
      <c r="AD466" s="52"/>
      <c r="AE466" s="52"/>
      <c r="AF466" s="52"/>
    </row>
    <row r="467" spans="1:32" s="34" customFormat="1" ht="44.25" hidden="1" customHeight="1" x14ac:dyDescent="0.2">
      <c r="A467" s="56" t="s">
        <v>2832</v>
      </c>
      <c r="B467" s="53">
        <v>692003004</v>
      </c>
      <c r="C467" s="53" t="s">
        <v>2436</v>
      </c>
      <c r="D467" s="57" t="s">
        <v>537</v>
      </c>
      <c r="E467" s="53" t="s">
        <v>26</v>
      </c>
      <c r="F467" s="57" t="s">
        <v>538</v>
      </c>
      <c r="G467" s="57" t="s">
        <v>28</v>
      </c>
      <c r="H467" s="53"/>
      <c r="I467" s="53"/>
      <c r="J467" s="53" t="s">
        <v>2833</v>
      </c>
      <c r="K467" s="53" t="s">
        <v>2835</v>
      </c>
      <c r="L467" s="54" t="s">
        <v>5273</v>
      </c>
      <c r="M467" s="58" t="s">
        <v>2837</v>
      </c>
      <c r="N467" s="58" t="s">
        <v>2836</v>
      </c>
      <c r="O467" s="59" t="s">
        <v>2834</v>
      </c>
      <c r="P467" s="58"/>
      <c r="Q467" s="59">
        <v>91001</v>
      </c>
      <c r="R467" s="59" t="s">
        <v>514</v>
      </c>
      <c r="S467" s="60">
        <v>41872</v>
      </c>
      <c r="T467" s="58">
        <v>7503</v>
      </c>
      <c r="U467" s="61"/>
      <c r="V467" s="62"/>
      <c r="W467" s="61"/>
      <c r="X467" s="61"/>
      <c r="Y467" s="61"/>
      <c r="Z467" s="63"/>
      <c r="AA467" s="52"/>
      <c r="AB467" s="52"/>
      <c r="AC467" s="52"/>
      <c r="AD467" s="52"/>
      <c r="AE467" s="52"/>
      <c r="AF467" s="52"/>
    </row>
    <row r="468" spans="1:32" s="34" customFormat="1" ht="44.25" hidden="1" customHeight="1" x14ac:dyDescent="0.2">
      <c r="A468" s="56" t="s">
        <v>2838</v>
      </c>
      <c r="B468" s="53">
        <v>690704005</v>
      </c>
      <c r="C468" s="53" t="s">
        <v>2436</v>
      </c>
      <c r="D468" s="57" t="s">
        <v>537</v>
      </c>
      <c r="E468" s="53" t="s">
        <v>26</v>
      </c>
      <c r="F468" s="57" t="s">
        <v>538</v>
      </c>
      <c r="G468" s="57" t="s">
        <v>28</v>
      </c>
      <c r="H468" s="53"/>
      <c r="I468" s="53"/>
      <c r="J468" s="53" t="s">
        <v>7424</v>
      </c>
      <c r="K468" s="53" t="s">
        <v>2840</v>
      </c>
      <c r="L468" s="54" t="s">
        <v>47</v>
      </c>
      <c r="M468" s="58" t="s">
        <v>2842</v>
      </c>
      <c r="N468" s="58" t="s">
        <v>2841</v>
      </c>
      <c r="O468" s="59" t="s">
        <v>2839</v>
      </c>
      <c r="P468" s="58"/>
      <c r="Q468" s="59">
        <v>91001</v>
      </c>
      <c r="R468" s="59" t="s">
        <v>514</v>
      </c>
      <c r="S468" s="60">
        <v>38686</v>
      </c>
      <c r="T468" s="58">
        <v>7221</v>
      </c>
      <c r="U468" s="61"/>
      <c r="V468" s="62"/>
      <c r="W468" s="61"/>
      <c r="X468" s="61"/>
      <c r="Y468" s="61"/>
      <c r="Z468" s="63"/>
      <c r="AA468" s="52"/>
      <c r="AB468" s="52"/>
      <c r="AC468" s="52"/>
      <c r="AD468" s="52"/>
      <c r="AE468" s="52"/>
      <c r="AF468" s="52"/>
    </row>
    <row r="469" spans="1:32" s="34" customFormat="1" ht="44.25" hidden="1" customHeight="1" x14ac:dyDescent="0.2">
      <c r="A469" s="56" t="s">
        <v>2843</v>
      </c>
      <c r="B469" s="53">
        <v>690707004</v>
      </c>
      <c r="C469" s="53" t="s">
        <v>2843</v>
      </c>
      <c r="D469" s="57" t="s">
        <v>2451</v>
      </c>
      <c r="E469" s="53" t="s">
        <v>26</v>
      </c>
      <c r="F469" s="57" t="s">
        <v>2452</v>
      </c>
      <c r="G469" s="57" t="s">
        <v>28</v>
      </c>
      <c r="H469" s="53"/>
      <c r="I469" s="53"/>
      <c r="J469" s="53" t="s">
        <v>2844</v>
      </c>
      <c r="K469" s="53" t="s">
        <v>2845</v>
      </c>
      <c r="L469" s="54" t="s">
        <v>47</v>
      </c>
      <c r="M469" s="58" t="s">
        <v>572</v>
      </c>
      <c r="N469" s="58" t="s">
        <v>2846</v>
      </c>
      <c r="O469" s="59"/>
      <c r="P469" s="58"/>
      <c r="Q469" s="59">
        <v>91001</v>
      </c>
      <c r="R469" s="59" t="s">
        <v>2455</v>
      </c>
      <c r="S469" s="60">
        <v>37970</v>
      </c>
      <c r="T469" s="58">
        <v>5200</v>
      </c>
      <c r="U469" s="61"/>
      <c r="V469" s="62"/>
      <c r="W469" s="61"/>
      <c r="X469" s="61"/>
      <c r="Y469" s="61"/>
      <c r="Z469" s="63"/>
      <c r="AA469" s="52"/>
      <c r="AB469" s="52"/>
      <c r="AC469" s="52"/>
      <c r="AD469" s="52"/>
      <c r="AE469" s="52"/>
      <c r="AF469" s="52"/>
    </row>
    <row r="470" spans="1:32" s="34" customFormat="1" ht="44.25" hidden="1" customHeight="1" x14ac:dyDescent="0.2">
      <c r="A470" s="56" t="s">
        <v>2847</v>
      </c>
      <c r="B470" s="53">
        <v>690724006</v>
      </c>
      <c r="C470" s="53" t="s">
        <v>2436</v>
      </c>
      <c r="D470" s="57" t="s">
        <v>2451</v>
      </c>
      <c r="E470" s="53" t="s">
        <v>26</v>
      </c>
      <c r="F470" s="57" t="s">
        <v>2452</v>
      </c>
      <c r="G470" s="57" t="s">
        <v>28</v>
      </c>
      <c r="H470" s="53"/>
      <c r="I470" s="53"/>
      <c r="J470" s="53" t="s">
        <v>5367</v>
      </c>
      <c r="K470" s="53" t="s">
        <v>2848</v>
      </c>
      <c r="L470" s="54" t="s">
        <v>47</v>
      </c>
      <c r="M470" s="58" t="s">
        <v>2850</v>
      </c>
      <c r="N470" s="58" t="s">
        <v>2849</v>
      </c>
      <c r="O470" s="59"/>
      <c r="P470" s="58"/>
      <c r="Q470" s="59">
        <v>91001</v>
      </c>
      <c r="R470" s="59" t="s">
        <v>2455</v>
      </c>
      <c r="S470" s="60">
        <v>37970</v>
      </c>
      <c r="T470" s="58">
        <v>6997</v>
      </c>
      <c r="U470" s="61"/>
      <c r="V470" s="62"/>
      <c r="W470" s="61"/>
      <c r="X470" s="61"/>
      <c r="Y470" s="61"/>
      <c r="Z470" s="63"/>
      <c r="AA470" s="52"/>
      <c r="AB470" s="52"/>
      <c r="AC470" s="52"/>
      <c r="AD470" s="52"/>
      <c r="AE470" s="52"/>
      <c r="AF470" s="52"/>
    </row>
    <row r="471" spans="1:32" s="34" customFormat="1" ht="44.25" hidden="1" customHeight="1" x14ac:dyDescent="0.2">
      <c r="A471" s="56" t="s">
        <v>2851</v>
      </c>
      <c r="B471" s="53">
        <v>690402009</v>
      </c>
      <c r="C471" s="53" t="s">
        <v>2436</v>
      </c>
      <c r="D471" s="57" t="s">
        <v>2852</v>
      </c>
      <c r="E471" s="53" t="s">
        <v>26</v>
      </c>
      <c r="F471" s="57" t="s">
        <v>538</v>
      </c>
      <c r="G471" s="57" t="s">
        <v>28</v>
      </c>
      <c r="H471" s="53"/>
      <c r="I471" s="53"/>
      <c r="J471" s="53" t="s">
        <v>2853</v>
      </c>
      <c r="K471" s="53" t="s">
        <v>2854</v>
      </c>
      <c r="L471" s="54" t="s">
        <v>5270</v>
      </c>
      <c r="M471" s="58" t="s">
        <v>2856</v>
      </c>
      <c r="N471" s="58" t="s">
        <v>2855</v>
      </c>
      <c r="O471" s="59"/>
      <c r="P471" s="58"/>
      <c r="Q471" s="59">
        <v>91001</v>
      </c>
      <c r="R471" s="59" t="s">
        <v>514</v>
      </c>
      <c r="S471" s="60">
        <v>42422</v>
      </c>
      <c r="T471" s="58">
        <v>7601</v>
      </c>
      <c r="U471" s="61"/>
      <c r="V471" s="62"/>
      <c r="W471" s="61"/>
      <c r="X471" s="61"/>
      <c r="Y471" s="61"/>
      <c r="Z471" s="63"/>
      <c r="AA471" s="52"/>
      <c r="AB471" s="52"/>
      <c r="AC471" s="52"/>
      <c r="AD471" s="52"/>
      <c r="AE471" s="52"/>
      <c r="AF471" s="52"/>
    </row>
    <row r="472" spans="1:32" s="34" customFormat="1" ht="44.25" hidden="1" customHeight="1" x14ac:dyDescent="0.2">
      <c r="A472" s="56" t="s">
        <v>2857</v>
      </c>
      <c r="B472" s="53">
        <v>690501007</v>
      </c>
      <c r="C472" s="53" t="s">
        <v>2436</v>
      </c>
      <c r="D472" s="57" t="s">
        <v>2451</v>
      </c>
      <c r="E472" s="53" t="s">
        <v>26</v>
      </c>
      <c r="F472" s="57" t="s">
        <v>2452</v>
      </c>
      <c r="G472" s="57" t="s">
        <v>28</v>
      </c>
      <c r="H472" s="53"/>
      <c r="I472" s="53"/>
      <c r="J472" s="53" t="s">
        <v>7425</v>
      </c>
      <c r="K472" s="53" t="s">
        <v>2858</v>
      </c>
      <c r="L472" s="54" t="s">
        <v>535</v>
      </c>
      <c r="M472" s="58" t="s">
        <v>2859</v>
      </c>
      <c r="N472" s="58"/>
      <c r="O472" s="59"/>
      <c r="P472" s="58"/>
      <c r="Q472" s="59">
        <v>91001</v>
      </c>
      <c r="R472" s="59" t="s">
        <v>2455</v>
      </c>
      <c r="S472" s="60">
        <v>37970</v>
      </c>
      <c r="T472" s="58">
        <v>7110</v>
      </c>
      <c r="U472" s="61"/>
      <c r="V472" s="62"/>
      <c r="W472" s="61"/>
      <c r="X472" s="61"/>
      <c r="Y472" s="61"/>
      <c r="Z472" s="63"/>
      <c r="AA472" s="52"/>
      <c r="AB472" s="52"/>
      <c r="AC472" s="52"/>
      <c r="AD472" s="52"/>
      <c r="AE472" s="52"/>
      <c r="AF472" s="52"/>
    </row>
    <row r="473" spans="1:32" s="34" customFormat="1" ht="44.25" hidden="1" customHeight="1" x14ac:dyDescent="0.2">
      <c r="A473" s="56" t="s">
        <v>2860</v>
      </c>
      <c r="B473" s="53">
        <v>692538005</v>
      </c>
      <c r="C473" s="53" t="s">
        <v>2436</v>
      </c>
      <c r="D473" s="57" t="s">
        <v>2451</v>
      </c>
      <c r="E473" s="53" t="s">
        <v>26</v>
      </c>
      <c r="F473" s="57" t="s">
        <v>2452</v>
      </c>
      <c r="G473" s="57" t="s">
        <v>28</v>
      </c>
      <c r="H473" s="53"/>
      <c r="I473" s="53"/>
      <c r="J473" s="53" t="s">
        <v>2861</v>
      </c>
      <c r="K473" s="53" t="s">
        <v>2862</v>
      </c>
      <c r="L473" s="54" t="s">
        <v>47</v>
      </c>
      <c r="M473" s="58" t="s">
        <v>776</v>
      </c>
      <c r="N473" s="58"/>
      <c r="O473" s="59"/>
      <c r="P473" s="58"/>
      <c r="Q473" s="59">
        <v>91001</v>
      </c>
      <c r="R473" s="59" t="s">
        <v>2863</v>
      </c>
      <c r="S473" s="60">
        <v>37970</v>
      </c>
      <c r="T473" s="58">
        <v>7051</v>
      </c>
      <c r="U473" s="61"/>
      <c r="V473" s="62"/>
      <c r="W473" s="61"/>
      <c r="X473" s="61"/>
      <c r="Y473" s="61"/>
      <c r="Z473" s="63"/>
      <c r="AA473" s="52"/>
      <c r="AB473" s="52"/>
      <c r="AC473" s="52"/>
      <c r="AD473" s="52"/>
      <c r="AE473" s="52"/>
      <c r="AF473" s="52"/>
    </row>
    <row r="474" spans="1:32" s="34" customFormat="1" ht="44.25" hidden="1" customHeight="1" x14ac:dyDescent="0.2">
      <c r="A474" s="56" t="s">
        <v>2864</v>
      </c>
      <c r="B474" s="53">
        <v>690706008</v>
      </c>
      <c r="C474" s="53" t="s">
        <v>2436</v>
      </c>
      <c r="D474" s="57" t="s">
        <v>537</v>
      </c>
      <c r="E474" s="53" t="s">
        <v>26</v>
      </c>
      <c r="F474" s="57" t="s">
        <v>538</v>
      </c>
      <c r="G474" s="57" t="s">
        <v>28</v>
      </c>
      <c r="H474" s="53"/>
      <c r="I474" s="53"/>
      <c r="J474" s="53" t="s">
        <v>2865</v>
      </c>
      <c r="K474" s="53" t="s">
        <v>5432</v>
      </c>
      <c r="L474" s="54" t="s">
        <v>47</v>
      </c>
      <c r="M474" s="58" t="s">
        <v>2866</v>
      </c>
      <c r="N474" s="58" t="s">
        <v>5433</v>
      </c>
      <c r="O474" s="59" t="s">
        <v>5434</v>
      </c>
      <c r="P474" s="58"/>
      <c r="Q474" s="59">
        <v>91001</v>
      </c>
      <c r="R474" s="59" t="s">
        <v>2863</v>
      </c>
      <c r="S474" s="60">
        <v>41848</v>
      </c>
      <c r="T474" s="58">
        <v>7502</v>
      </c>
      <c r="U474" s="61"/>
      <c r="V474" s="62"/>
      <c r="W474" s="61"/>
      <c r="X474" s="61"/>
      <c r="Y474" s="61"/>
      <c r="Z474" s="63"/>
      <c r="AA474" s="52"/>
      <c r="AB474" s="52"/>
      <c r="AC474" s="52"/>
      <c r="AD474" s="52"/>
      <c r="AE474" s="52"/>
      <c r="AF474" s="52"/>
    </row>
    <row r="475" spans="1:32" s="34" customFormat="1" ht="44.25" hidden="1" customHeight="1" x14ac:dyDescent="0.2">
      <c r="A475" s="56" t="s">
        <v>2867</v>
      </c>
      <c r="B475" s="53">
        <v>690401002</v>
      </c>
      <c r="C475" s="53" t="s">
        <v>2436</v>
      </c>
      <c r="D475" s="57" t="s">
        <v>2451</v>
      </c>
      <c r="E475" s="53" t="s">
        <v>26</v>
      </c>
      <c r="F475" s="57" t="s">
        <v>2452</v>
      </c>
      <c r="G475" s="57" t="s">
        <v>28</v>
      </c>
      <c r="H475" s="53"/>
      <c r="I475" s="53"/>
      <c r="J475" s="53" t="s">
        <v>8534</v>
      </c>
      <c r="K475" s="53" t="s">
        <v>2868</v>
      </c>
      <c r="L475" s="54" t="s">
        <v>5270</v>
      </c>
      <c r="M475" s="58" t="s">
        <v>1370</v>
      </c>
      <c r="N475" s="58" t="s">
        <v>7426</v>
      </c>
      <c r="O475" s="59" t="s">
        <v>7427</v>
      </c>
      <c r="P475" s="58"/>
      <c r="Q475" s="59">
        <v>91001</v>
      </c>
      <c r="R475" s="59" t="s">
        <v>2455</v>
      </c>
      <c r="S475" s="60">
        <v>37970</v>
      </c>
      <c r="T475" s="58">
        <v>7118</v>
      </c>
      <c r="U475" s="61"/>
      <c r="V475" s="62"/>
      <c r="W475" s="61"/>
      <c r="X475" s="61"/>
      <c r="Y475" s="61"/>
      <c r="Z475" s="63"/>
      <c r="AA475" s="52"/>
      <c r="AB475" s="52"/>
      <c r="AC475" s="52"/>
      <c r="AD475" s="52"/>
      <c r="AE475" s="52"/>
      <c r="AF475" s="52"/>
    </row>
    <row r="476" spans="1:32" s="34" customFormat="1" ht="44.25" hidden="1" customHeight="1" x14ac:dyDescent="0.2">
      <c r="A476" s="56" t="s">
        <v>7428</v>
      </c>
      <c r="B476" s="53">
        <v>692008006</v>
      </c>
      <c r="C476" s="53" t="s">
        <v>2436</v>
      </c>
      <c r="D476" s="57" t="s">
        <v>2451</v>
      </c>
      <c r="E476" s="53" t="s">
        <v>26</v>
      </c>
      <c r="F476" s="57" t="s">
        <v>2452</v>
      </c>
      <c r="G476" s="57" t="s">
        <v>28</v>
      </c>
      <c r="H476" s="53"/>
      <c r="I476" s="53"/>
      <c r="J476" s="53" t="s">
        <v>6517</v>
      </c>
      <c r="K476" s="53" t="s">
        <v>2869</v>
      </c>
      <c r="L476" s="54" t="s">
        <v>5267</v>
      </c>
      <c r="M476" s="58" t="s">
        <v>2871</v>
      </c>
      <c r="N476" s="58" t="s">
        <v>2870</v>
      </c>
      <c r="O476" s="59"/>
      <c r="P476" s="58"/>
      <c r="Q476" s="59">
        <v>91001</v>
      </c>
      <c r="R476" s="59" t="s">
        <v>2455</v>
      </c>
      <c r="S476" s="60">
        <v>39212</v>
      </c>
      <c r="T476" s="58">
        <v>7355</v>
      </c>
      <c r="U476" s="61"/>
      <c r="V476" s="62"/>
      <c r="W476" s="61"/>
      <c r="X476" s="61"/>
      <c r="Y476" s="61"/>
      <c r="Z476" s="63"/>
      <c r="AA476" s="52"/>
      <c r="AB476" s="52"/>
      <c r="AC476" s="52"/>
      <c r="AD476" s="52"/>
      <c r="AE476" s="52"/>
      <c r="AF476" s="52"/>
    </row>
    <row r="477" spans="1:32" s="34" customFormat="1" ht="44.25" hidden="1" customHeight="1" x14ac:dyDescent="0.2">
      <c r="A477" s="56" t="s">
        <v>2872</v>
      </c>
      <c r="B477" s="53">
        <v>692530004</v>
      </c>
      <c r="C477" s="53" t="s">
        <v>2436</v>
      </c>
      <c r="D477" s="57" t="s">
        <v>2726</v>
      </c>
      <c r="E477" s="53" t="s">
        <v>26</v>
      </c>
      <c r="F477" s="57" t="s">
        <v>538</v>
      </c>
      <c r="G477" s="57" t="s">
        <v>28</v>
      </c>
      <c r="H477" s="53"/>
      <c r="I477" s="53"/>
      <c r="J477" s="53" t="s">
        <v>2873</v>
      </c>
      <c r="K477" s="53" t="s">
        <v>2875</v>
      </c>
      <c r="L477" s="54" t="s">
        <v>763</v>
      </c>
      <c r="M477" s="58" t="s">
        <v>2877</v>
      </c>
      <c r="N477" s="58" t="s">
        <v>2874</v>
      </c>
      <c r="O477" s="59" t="s">
        <v>2876</v>
      </c>
      <c r="P477" s="58"/>
      <c r="Q477" s="59">
        <v>91001</v>
      </c>
      <c r="R477" s="59" t="s">
        <v>514</v>
      </c>
      <c r="S477" s="60">
        <v>42356</v>
      </c>
      <c r="T477" s="58">
        <v>7590</v>
      </c>
      <c r="U477" s="61"/>
      <c r="V477" s="62"/>
      <c r="W477" s="61"/>
      <c r="X477" s="61"/>
      <c r="Y477" s="61"/>
      <c r="Z477" s="63"/>
      <c r="AA477" s="52"/>
      <c r="AB477" s="52"/>
      <c r="AC477" s="52"/>
      <c r="AD477" s="52"/>
      <c r="AE477" s="52"/>
      <c r="AF477" s="52"/>
    </row>
    <row r="478" spans="1:32" s="34" customFormat="1" ht="44.25" hidden="1" customHeight="1" x14ac:dyDescent="0.2">
      <c r="A478" s="56" t="s">
        <v>2878</v>
      </c>
      <c r="B478" s="53">
        <v>691901009</v>
      </c>
      <c r="C478" s="53" t="s">
        <v>2436</v>
      </c>
      <c r="D478" s="57" t="s">
        <v>2451</v>
      </c>
      <c r="E478" s="53" t="s">
        <v>26</v>
      </c>
      <c r="F478" s="57" t="s">
        <v>2452</v>
      </c>
      <c r="G478" s="57" t="s">
        <v>28</v>
      </c>
      <c r="H478" s="53"/>
      <c r="I478" s="53"/>
      <c r="J478" s="53" t="s">
        <v>2879</v>
      </c>
      <c r="K478" s="53" t="s">
        <v>2880</v>
      </c>
      <c r="L478" s="54" t="s">
        <v>48</v>
      </c>
      <c r="M478" s="58" t="s">
        <v>7429</v>
      </c>
      <c r="N478" s="58" t="s">
        <v>7430</v>
      </c>
      <c r="O478" s="59" t="s">
        <v>7431</v>
      </c>
      <c r="P478" s="58"/>
      <c r="Q478" s="59">
        <v>91001</v>
      </c>
      <c r="R478" s="59" t="s">
        <v>2455</v>
      </c>
      <c r="S478" s="60">
        <v>38729</v>
      </c>
      <c r="T478" s="58">
        <v>7255</v>
      </c>
      <c r="U478" s="61"/>
      <c r="V478" s="62"/>
      <c r="W478" s="61"/>
      <c r="X478" s="61"/>
      <c r="Y478" s="61"/>
      <c r="Z478" s="63"/>
      <c r="AA478" s="52"/>
      <c r="AB478" s="52"/>
      <c r="AC478" s="52"/>
      <c r="AD478" s="52"/>
      <c r="AE478" s="52"/>
      <c r="AF478" s="52"/>
    </row>
    <row r="479" spans="1:32" s="34" customFormat="1" ht="44.25" hidden="1" customHeight="1" x14ac:dyDescent="0.2">
      <c r="A479" s="56" t="s">
        <v>2881</v>
      </c>
      <c r="B479" s="53">
        <v>691603008</v>
      </c>
      <c r="C479" s="53" t="s">
        <v>2436</v>
      </c>
      <c r="D479" s="57" t="s">
        <v>2451</v>
      </c>
      <c r="E479" s="53" t="s">
        <v>26</v>
      </c>
      <c r="F479" s="57" t="s">
        <v>2452</v>
      </c>
      <c r="G479" s="57" t="s">
        <v>28</v>
      </c>
      <c r="H479" s="53"/>
      <c r="I479" s="53"/>
      <c r="J479" s="53" t="s">
        <v>2882</v>
      </c>
      <c r="K479" s="53" t="s">
        <v>2883</v>
      </c>
      <c r="L479" s="54" t="s">
        <v>306</v>
      </c>
      <c r="M479" s="58" t="s">
        <v>2884</v>
      </c>
      <c r="N479" s="58" t="s">
        <v>5495</v>
      </c>
      <c r="O479" s="59" t="s">
        <v>5496</v>
      </c>
      <c r="P479" s="58"/>
      <c r="Q479" s="59">
        <v>91001</v>
      </c>
      <c r="R479" s="59" t="s">
        <v>2455</v>
      </c>
      <c r="S479" s="60">
        <v>38737</v>
      </c>
      <c r="T479" s="58">
        <v>7282</v>
      </c>
      <c r="U479" s="61"/>
      <c r="V479" s="62"/>
      <c r="W479" s="61"/>
      <c r="X479" s="61"/>
      <c r="Y479" s="61"/>
      <c r="Z479" s="63"/>
      <c r="AA479" s="52"/>
      <c r="AB479" s="52"/>
      <c r="AC479" s="52"/>
      <c r="AD479" s="52"/>
      <c r="AE479" s="52"/>
      <c r="AF479" s="52"/>
    </row>
    <row r="480" spans="1:32" s="34" customFormat="1" ht="44.25" hidden="1" customHeight="1" x14ac:dyDescent="0.2">
      <c r="A480" s="56" t="s">
        <v>7432</v>
      </c>
      <c r="B480" s="53">
        <v>691005003</v>
      </c>
      <c r="C480" s="53" t="s">
        <v>2436</v>
      </c>
      <c r="D480" s="57" t="s">
        <v>2462</v>
      </c>
      <c r="E480" s="53" t="s">
        <v>1462</v>
      </c>
      <c r="F480" s="57" t="s">
        <v>2463</v>
      </c>
      <c r="G480" s="57" t="s">
        <v>28</v>
      </c>
      <c r="H480" s="53"/>
      <c r="I480" s="53"/>
      <c r="J480" s="53" t="s">
        <v>2885</v>
      </c>
      <c r="K480" s="53" t="s">
        <v>2886</v>
      </c>
      <c r="L480" s="54" t="s">
        <v>5272</v>
      </c>
      <c r="M480" s="58" t="s">
        <v>2887</v>
      </c>
      <c r="N480" s="58"/>
      <c r="O480" s="59"/>
      <c r="P480" s="58"/>
      <c r="Q480" s="59">
        <v>91001</v>
      </c>
      <c r="R480" s="59" t="s">
        <v>2455</v>
      </c>
      <c r="S480" s="60">
        <v>38729</v>
      </c>
      <c r="T480" s="58">
        <v>7257</v>
      </c>
      <c r="U480" s="61"/>
      <c r="V480" s="62"/>
      <c r="W480" s="61"/>
      <c r="X480" s="61"/>
      <c r="Y480" s="61"/>
      <c r="Z480" s="63"/>
      <c r="AA480" s="52"/>
      <c r="AB480" s="52"/>
      <c r="AC480" s="52"/>
      <c r="AD480" s="52"/>
      <c r="AE480" s="52"/>
      <c r="AF480" s="52"/>
    </row>
    <row r="481" spans="1:32" s="34" customFormat="1" ht="44.25" hidden="1" customHeight="1" x14ac:dyDescent="0.2">
      <c r="A481" s="56" t="s">
        <v>2888</v>
      </c>
      <c r="B481" s="53">
        <v>690611007</v>
      </c>
      <c r="C481" s="53" t="s">
        <v>2436</v>
      </c>
      <c r="D481" s="57" t="s">
        <v>537</v>
      </c>
      <c r="E481" s="53" t="s">
        <v>26</v>
      </c>
      <c r="F481" s="57" t="s">
        <v>538</v>
      </c>
      <c r="G481" s="57" t="s">
        <v>28</v>
      </c>
      <c r="H481" s="53"/>
      <c r="I481" s="53"/>
      <c r="J481" s="53" t="s">
        <v>2889</v>
      </c>
      <c r="K481" s="53" t="s">
        <v>2890</v>
      </c>
      <c r="L481" s="54" t="s">
        <v>535</v>
      </c>
      <c r="M481" s="58" t="s">
        <v>2892</v>
      </c>
      <c r="N481" s="58" t="s">
        <v>2891</v>
      </c>
      <c r="O481" s="59"/>
      <c r="P481" s="58"/>
      <c r="Q481" s="59">
        <v>91001</v>
      </c>
      <c r="R481" s="59" t="s">
        <v>2455</v>
      </c>
      <c r="S481" s="60">
        <v>41563</v>
      </c>
      <c r="T481" s="58">
        <v>7488</v>
      </c>
      <c r="U481" s="61"/>
      <c r="V481" s="62"/>
      <c r="W481" s="61"/>
      <c r="X481" s="61"/>
      <c r="Y481" s="61"/>
      <c r="Z481" s="63"/>
      <c r="AA481" s="52"/>
      <c r="AB481" s="52"/>
      <c r="AC481" s="52"/>
      <c r="AD481" s="52"/>
      <c r="AE481" s="52"/>
      <c r="AF481" s="52"/>
    </row>
    <row r="482" spans="1:32" s="34" customFormat="1" ht="44.25" hidden="1" customHeight="1" x14ac:dyDescent="0.2">
      <c r="A482" s="56" t="s">
        <v>2893</v>
      </c>
      <c r="B482" s="53">
        <v>691303004</v>
      </c>
      <c r="C482" s="53" t="s">
        <v>2436</v>
      </c>
      <c r="D482" s="57" t="s">
        <v>2462</v>
      </c>
      <c r="E482" s="53" t="s">
        <v>1462</v>
      </c>
      <c r="F482" s="57" t="s">
        <v>2463</v>
      </c>
      <c r="G482" s="57" t="s">
        <v>28</v>
      </c>
      <c r="H482" s="53"/>
      <c r="I482" s="53"/>
      <c r="J482" s="53" t="s">
        <v>7433</v>
      </c>
      <c r="K482" s="53" t="s">
        <v>2894</v>
      </c>
      <c r="L482" s="54" t="s">
        <v>5272</v>
      </c>
      <c r="M482" s="58" t="s">
        <v>1460</v>
      </c>
      <c r="N482" s="58" t="s">
        <v>2895</v>
      </c>
      <c r="O482" s="59"/>
      <c r="P482" s="58"/>
      <c r="Q482" s="59">
        <v>91001</v>
      </c>
      <c r="R482" s="59" t="s">
        <v>2455</v>
      </c>
      <c r="S482" s="60">
        <v>39581</v>
      </c>
      <c r="T482" s="58">
        <v>7390</v>
      </c>
      <c r="U482" s="61"/>
      <c r="V482" s="62"/>
      <c r="W482" s="61"/>
      <c r="X482" s="61"/>
      <c r="Y482" s="61"/>
      <c r="Z482" s="63"/>
      <c r="AA482" s="52"/>
      <c r="AB482" s="52"/>
      <c r="AC482" s="52"/>
      <c r="AD482" s="52"/>
      <c r="AE482" s="52"/>
      <c r="AF482" s="52"/>
    </row>
    <row r="483" spans="1:32" s="34" customFormat="1" ht="44.25" hidden="1" customHeight="1" x14ac:dyDescent="0.2">
      <c r="A483" s="56" t="s">
        <v>2896</v>
      </c>
      <c r="B483" s="53">
        <v>690911000</v>
      </c>
      <c r="C483" s="53" t="s">
        <v>2436</v>
      </c>
      <c r="D483" s="57" t="s">
        <v>2451</v>
      </c>
      <c r="E483" s="53" t="s">
        <v>26</v>
      </c>
      <c r="F483" s="57" t="s">
        <v>2452</v>
      </c>
      <c r="G483" s="57" t="s">
        <v>28</v>
      </c>
      <c r="H483" s="53"/>
      <c r="I483" s="53"/>
      <c r="J483" s="53" t="s">
        <v>2897</v>
      </c>
      <c r="K483" s="53" t="s">
        <v>2898</v>
      </c>
      <c r="L483" s="54" t="s">
        <v>5271</v>
      </c>
      <c r="M483" s="58" t="s">
        <v>2899</v>
      </c>
      <c r="N483" s="58"/>
      <c r="O483" s="59"/>
      <c r="P483" s="58"/>
      <c r="Q483" s="59">
        <v>91001</v>
      </c>
      <c r="R483" s="59" t="s">
        <v>2900</v>
      </c>
      <c r="S483" s="60">
        <v>38712</v>
      </c>
      <c r="T483" s="58">
        <v>7237</v>
      </c>
      <c r="U483" s="61"/>
      <c r="V483" s="62"/>
      <c r="W483" s="61"/>
      <c r="X483" s="61"/>
      <c r="Y483" s="61"/>
      <c r="Z483" s="63"/>
      <c r="AA483" s="52"/>
      <c r="AB483" s="52"/>
      <c r="AC483" s="52"/>
      <c r="AD483" s="52"/>
      <c r="AE483" s="52"/>
      <c r="AF483" s="52"/>
    </row>
    <row r="484" spans="1:32" s="34" customFormat="1" ht="44.25" hidden="1" customHeight="1" x14ac:dyDescent="0.2">
      <c r="A484" s="56" t="s">
        <v>2901</v>
      </c>
      <c r="B484" s="53">
        <v>692203003</v>
      </c>
      <c r="C484" s="53" t="s">
        <v>2436</v>
      </c>
      <c r="D484" s="57" t="s">
        <v>537</v>
      </c>
      <c r="E484" s="53" t="s">
        <v>26</v>
      </c>
      <c r="F484" s="57" t="s">
        <v>538</v>
      </c>
      <c r="G484" s="57" t="s">
        <v>28</v>
      </c>
      <c r="H484" s="53"/>
      <c r="I484" s="53"/>
      <c r="J484" s="53" t="s">
        <v>6518</v>
      </c>
      <c r="K484" s="53" t="s">
        <v>2902</v>
      </c>
      <c r="L484" s="54" t="s">
        <v>5267</v>
      </c>
      <c r="M484" s="58" t="s">
        <v>2904</v>
      </c>
      <c r="N484" s="58" t="s">
        <v>2903</v>
      </c>
      <c r="O484" s="59" t="s">
        <v>7434</v>
      </c>
      <c r="P484" s="58"/>
      <c r="Q484" s="59">
        <v>91001</v>
      </c>
      <c r="R484" s="59" t="s">
        <v>2591</v>
      </c>
      <c r="S484" s="60">
        <v>42061</v>
      </c>
      <c r="T484" s="58">
        <v>7555</v>
      </c>
      <c r="U484" s="61"/>
      <c r="V484" s="62"/>
      <c r="W484" s="61"/>
      <c r="X484" s="61"/>
      <c r="Y484" s="61"/>
      <c r="Z484" s="63"/>
      <c r="AA484" s="52"/>
      <c r="AB484" s="52"/>
      <c r="AC484" s="52"/>
      <c r="AD484" s="52"/>
      <c r="AE484" s="52"/>
      <c r="AF484" s="52"/>
    </row>
    <row r="485" spans="1:32" s="34" customFormat="1" ht="44.25" hidden="1" customHeight="1" x14ac:dyDescent="0.2">
      <c r="A485" s="56" t="s">
        <v>2905</v>
      </c>
      <c r="B485" s="53">
        <v>692552008</v>
      </c>
      <c r="C485" s="53" t="s">
        <v>2436</v>
      </c>
      <c r="D485" s="57" t="s">
        <v>2451</v>
      </c>
      <c r="E485" s="53" t="s">
        <v>26</v>
      </c>
      <c r="F485" s="57" t="s">
        <v>2452</v>
      </c>
      <c r="G485" s="57" t="s">
        <v>28</v>
      </c>
      <c r="H485" s="53"/>
      <c r="I485" s="53"/>
      <c r="J485" s="53" t="s">
        <v>6047</v>
      </c>
      <c r="K485" s="53" t="s">
        <v>2906</v>
      </c>
      <c r="L485" s="54" t="s">
        <v>47</v>
      </c>
      <c r="M485" s="58" t="s">
        <v>2907</v>
      </c>
      <c r="N485" s="58" t="s">
        <v>5435</v>
      </c>
      <c r="O485" s="59" t="s">
        <v>5436</v>
      </c>
      <c r="P485" s="58"/>
      <c r="Q485" s="59">
        <v>91001</v>
      </c>
      <c r="R485" s="59" t="s">
        <v>2908</v>
      </c>
      <c r="S485" s="60">
        <v>38624</v>
      </c>
      <c r="T485" s="58">
        <v>7199</v>
      </c>
      <c r="U485" s="61"/>
      <c r="V485" s="62"/>
      <c r="W485" s="61"/>
      <c r="X485" s="61"/>
      <c r="Y485" s="61"/>
      <c r="Z485" s="63"/>
      <c r="AA485" s="52"/>
      <c r="AB485" s="52"/>
      <c r="AC485" s="52"/>
      <c r="AD485" s="52"/>
      <c r="AE485" s="52"/>
      <c r="AF485" s="52"/>
    </row>
    <row r="486" spans="1:32" s="34" customFormat="1" ht="44.25" hidden="1" customHeight="1" x14ac:dyDescent="0.2">
      <c r="A486" s="56" t="s">
        <v>2909</v>
      </c>
      <c r="B486" s="53">
        <v>692551001</v>
      </c>
      <c r="C486" s="53" t="s">
        <v>2436</v>
      </c>
      <c r="D486" s="57" t="s">
        <v>2451</v>
      </c>
      <c r="E486" s="53" t="s">
        <v>26</v>
      </c>
      <c r="F486" s="57" t="s">
        <v>2452</v>
      </c>
      <c r="G486" s="57" t="s">
        <v>28</v>
      </c>
      <c r="H486" s="53"/>
      <c r="I486" s="53"/>
      <c r="J486" s="53" t="s">
        <v>7435</v>
      </c>
      <c r="K486" s="53" t="s">
        <v>5492</v>
      </c>
      <c r="L486" s="54" t="s">
        <v>47</v>
      </c>
      <c r="M486" s="58" t="s">
        <v>2910</v>
      </c>
      <c r="N486" s="58" t="s">
        <v>7436</v>
      </c>
      <c r="O486" s="59" t="s">
        <v>7437</v>
      </c>
      <c r="P486" s="58"/>
      <c r="Q486" s="59">
        <v>91001</v>
      </c>
      <c r="R486" s="59" t="s">
        <v>2777</v>
      </c>
      <c r="S486" s="60">
        <v>39612</v>
      </c>
      <c r="T486" s="58">
        <v>7395</v>
      </c>
      <c r="U486" s="61"/>
      <c r="V486" s="62"/>
      <c r="W486" s="61"/>
      <c r="X486" s="61"/>
      <c r="Y486" s="61"/>
      <c r="Z486" s="63"/>
      <c r="AA486" s="52"/>
      <c r="AB486" s="52"/>
      <c r="AC486" s="52"/>
      <c r="AD486" s="52"/>
      <c r="AE486" s="52"/>
      <c r="AF486" s="52"/>
    </row>
    <row r="487" spans="1:32" s="34" customFormat="1" ht="44.25" hidden="1" customHeight="1" x14ac:dyDescent="0.2">
      <c r="A487" s="56" t="s">
        <v>7438</v>
      </c>
      <c r="B487" s="53">
        <v>691306003</v>
      </c>
      <c r="C487" s="53" t="s">
        <v>2436</v>
      </c>
      <c r="D487" s="57" t="s">
        <v>2462</v>
      </c>
      <c r="E487" s="53" t="s">
        <v>1462</v>
      </c>
      <c r="F487" s="57" t="s">
        <v>2463</v>
      </c>
      <c r="G487" s="57" t="s">
        <v>28</v>
      </c>
      <c r="H487" s="53"/>
      <c r="I487" s="53"/>
      <c r="J487" s="53" t="s">
        <v>2911</v>
      </c>
      <c r="K487" s="53" t="s">
        <v>2912</v>
      </c>
      <c r="L487" s="54" t="s">
        <v>5272</v>
      </c>
      <c r="M487" s="58" t="s">
        <v>2913</v>
      </c>
      <c r="N487" s="58"/>
      <c r="O487" s="59"/>
      <c r="P487" s="58"/>
      <c r="Q487" s="59">
        <v>91001</v>
      </c>
      <c r="R487" s="59" t="s">
        <v>2455</v>
      </c>
      <c r="S487" s="60">
        <v>38744</v>
      </c>
      <c r="T487" s="58">
        <v>7289</v>
      </c>
      <c r="U487" s="61"/>
      <c r="V487" s="62"/>
      <c r="W487" s="61"/>
      <c r="X487" s="61"/>
      <c r="Y487" s="61"/>
      <c r="Z487" s="63"/>
      <c r="AA487" s="52"/>
      <c r="AB487" s="52"/>
      <c r="AC487" s="52"/>
      <c r="AD487" s="52"/>
      <c r="AE487" s="52"/>
      <c r="AF487" s="52"/>
    </row>
    <row r="488" spans="1:32" s="34" customFormat="1" ht="44.25" hidden="1" customHeight="1" x14ac:dyDescent="0.2">
      <c r="A488" s="56" t="s">
        <v>6519</v>
      </c>
      <c r="B488" s="53" t="s">
        <v>8315</v>
      </c>
      <c r="C488" s="53"/>
      <c r="D488" s="57" t="s">
        <v>2462</v>
      </c>
      <c r="E488" s="53" t="s">
        <v>1462</v>
      </c>
      <c r="F488" s="57" t="s">
        <v>2463</v>
      </c>
      <c r="G488" s="57" t="s">
        <v>28</v>
      </c>
      <c r="H488" s="53"/>
      <c r="I488" s="53"/>
      <c r="J488" s="53" t="s">
        <v>6520</v>
      </c>
      <c r="K488" s="53" t="s">
        <v>6521</v>
      </c>
      <c r="L488" s="54" t="s">
        <v>48</v>
      </c>
      <c r="M488" s="58" t="s">
        <v>6522</v>
      </c>
      <c r="N488" s="58" t="s">
        <v>6523</v>
      </c>
      <c r="O488" s="59" t="s">
        <v>6524</v>
      </c>
      <c r="P488" s="58"/>
      <c r="Q488" s="59">
        <v>91001</v>
      </c>
      <c r="R488" s="59" t="s">
        <v>2455</v>
      </c>
      <c r="S488" s="60">
        <v>44300</v>
      </c>
      <c r="T488" s="58">
        <v>7731</v>
      </c>
      <c r="U488" s="61"/>
      <c r="V488" s="62"/>
      <c r="W488" s="61"/>
      <c r="X488" s="61"/>
      <c r="Y488" s="61"/>
      <c r="Z488" s="63"/>
      <c r="AA488" s="52"/>
      <c r="AB488" s="52"/>
      <c r="AC488" s="52"/>
      <c r="AD488" s="52"/>
      <c r="AE488" s="52"/>
      <c r="AF488" s="52"/>
    </row>
    <row r="489" spans="1:32" s="34" customFormat="1" ht="44.25" hidden="1" customHeight="1" x14ac:dyDescent="0.2">
      <c r="A489" s="56" t="s">
        <v>2914</v>
      </c>
      <c r="B489" s="53">
        <v>692541006</v>
      </c>
      <c r="C489" s="53" t="s">
        <v>2436</v>
      </c>
      <c r="D489" s="57" t="s">
        <v>2451</v>
      </c>
      <c r="E489" s="53" t="s">
        <v>26</v>
      </c>
      <c r="F489" s="57" t="s">
        <v>2452</v>
      </c>
      <c r="G489" s="57" t="s">
        <v>28</v>
      </c>
      <c r="H489" s="53"/>
      <c r="I489" s="53"/>
      <c r="J489" s="53" t="s">
        <v>2915</v>
      </c>
      <c r="K489" s="53" t="s">
        <v>2916</v>
      </c>
      <c r="L489" s="54" t="s">
        <v>47</v>
      </c>
      <c r="M489" s="58" t="s">
        <v>2917</v>
      </c>
      <c r="N489" s="58" t="s">
        <v>7439</v>
      </c>
      <c r="O489" s="59" t="s">
        <v>7440</v>
      </c>
      <c r="P489" s="58"/>
      <c r="Q489" s="59">
        <v>91001</v>
      </c>
      <c r="R489" s="59" t="s">
        <v>2455</v>
      </c>
      <c r="S489" s="60">
        <v>37970</v>
      </c>
      <c r="T489" s="58">
        <v>7071</v>
      </c>
      <c r="U489" s="61"/>
      <c r="V489" s="62"/>
      <c r="W489" s="61"/>
      <c r="X489" s="61"/>
      <c r="Y489" s="61"/>
      <c r="Z489" s="63"/>
      <c r="AA489" s="52"/>
      <c r="AB489" s="52"/>
      <c r="AC489" s="52"/>
      <c r="AD489" s="52"/>
      <c r="AE489" s="52"/>
      <c r="AF489" s="52"/>
    </row>
    <row r="490" spans="1:32" s="34" customFormat="1" ht="44.25" hidden="1" customHeight="1" x14ac:dyDescent="0.2">
      <c r="A490" s="56" t="s">
        <v>7441</v>
      </c>
      <c r="B490" s="53">
        <v>691604004</v>
      </c>
      <c r="C490" s="53" t="s">
        <v>2436</v>
      </c>
      <c r="D490" s="57" t="s">
        <v>537</v>
      </c>
      <c r="E490" s="53" t="s">
        <v>26</v>
      </c>
      <c r="F490" s="57" t="s">
        <v>2539</v>
      </c>
      <c r="G490" s="57" t="s">
        <v>28</v>
      </c>
      <c r="H490" s="53"/>
      <c r="I490" s="53"/>
      <c r="J490" s="53" t="s">
        <v>2918</v>
      </c>
      <c r="K490" s="53" t="s">
        <v>2919</v>
      </c>
      <c r="L490" s="54" t="s">
        <v>306</v>
      </c>
      <c r="M490" s="58" t="s">
        <v>2921</v>
      </c>
      <c r="N490" s="58" t="s">
        <v>2920</v>
      </c>
      <c r="O490" s="59"/>
      <c r="P490" s="58"/>
      <c r="Q490" s="59">
        <v>91001</v>
      </c>
      <c r="R490" s="59" t="s">
        <v>2922</v>
      </c>
      <c r="S490" s="60">
        <v>38768</v>
      </c>
      <c r="T490" s="58">
        <v>7305</v>
      </c>
      <c r="U490" s="61"/>
      <c r="V490" s="62"/>
      <c r="W490" s="61"/>
      <c r="X490" s="61"/>
      <c r="Y490" s="61"/>
      <c r="Z490" s="63"/>
      <c r="AA490" s="52"/>
      <c r="AB490" s="52"/>
      <c r="AC490" s="52"/>
      <c r="AD490" s="52"/>
      <c r="AE490" s="52"/>
      <c r="AF490" s="52"/>
    </row>
    <row r="491" spans="1:32" s="34" customFormat="1" ht="44.25" hidden="1" customHeight="1" x14ac:dyDescent="0.2">
      <c r="A491" s="56" t="s">
        <v>2923</v>
      </c>
      <c r="B491" s="53">
        <v>690511002</v>
      </c>
      <c r="C491" s="53" t="s">
        <v>2436</v>
      </c>
      <c r="D491" s="57" t="s">
        <v>2451</v>
      </c>
      <c r="E491" s="53" t="s">
        <v>26</v>
      </c>
      <c r="F491" s="57" t="s">
        <v>2452</v>
      </c>
      <c r="G491" s="57" t="s">
        <v>28</v>
      </c>
      <c r="H491" s="53"/>
      <c r="I491" s="53"/>
      <c r="J491" s="53" t="s">
        <v>5409</v>
      </c>
      <c r="K491" s="53" t="s">
        <v>2924</v>
      </c>
      <c r="L491" s="54" t="s">
        <v>535</v>
      </c>
      <c r="M491" s="58" t="s">
        <v>678</v>
      </c>
      <c r="N491" s="58" t="s">
        <v>5410</v>
      </c>
      <c r="O491" s="59" t="s">
        <v>5411</v>
      </c>
      <c r="P491" s="58"/>
      <c r="Q491" s="59" t="s">
        <v>2673</v>
      </c>
      <c r="R491" s="59" t="s">
        <v>2455</v>
      </c>
      <c r="S491" s="60">
        <v>38159</v>
      </c>
      <c r="T491" s="58">
        <v>7128</v>
      </c>
      <c r="U491" s="61"/>
      <c r="V491" s="62"/>
      <c r="W491" s="61"/>
      <c r="X491" s="61"/>
      <c r="Y491" s="61"/>
      <c r="Z491" s="63"/>
      <c r="AA491" s="52"/>
      <c r="AB491" s="52"/>
      <c r="AC491" s="52"/>
      <c r="AD491" s="52"/>
      <c r="AE491" s="52"/>
      <c r="AF491" s="52"/>
    </row>
    <row r="492" spans="1:32" s="34" customFormat="1" ht="44.25" hidden="1" customHeight="1" x14ac:dyDescent="0.2">
      <c r="A492" s="56" t="s">
        <v>7442</v>
      </c>
      <c r="B492" s="53" t="s">
        <v>8316</v>
      </c>
      <c r="C492" s="53" t="s">
        <v>2436</v>
      </c>
      <c r="D492" s="57" t="s">
        <v>2451</v>
      </c>
      <c r="E492" s="53" t="s">
        <v>26</v>
      </c>
      <c r="F492" s="57" t="s">
        <v>2452</v>
      </c>
      <c r="G492" s="57" t="s">
        <v>28</v>
      </c>
      <c r="H492" s="53"/>
      <c r="I492" s="53"/>
      <c r="J492" s="53" t="s">
        <v>7443</v>
      </c>
      <c r="K492" s="53" t="s">
        <v>2925</v>
      </c>
      <c r="L492" s="54" t="s">
        <v>306</v>
      </c>
      <c r="M492" s="58" t="s">
        <v>2927</v>
      </c>
      <c r="N492" s="58" t="s">
        <v>2926</v>
      </c>
      <c r="O492" s="59"/>
      <c r="P492" s="58"/>
      <c r="Q492" s="59">
        <v>91001</v>
      </c>
      <c r="R492" s="59" t="s">
        <v>2928</v>
      </c>
      <c r="S492" s="60">
        <v>38736</v>
      </c>
      <c r="T492" s="58">
        <v>7267</v>
      </c>
      <c r="U492" s="61"/>
      <c r="V492" s="62"/>
      <c r="W492" s="61"/>
      <c r="X492" s="61"/>
      <c r="Y492" s="61"/>
      <c r="Z492" s="63"/>
      <c r="AA492" s="52"/>
      <c r="AB492" s="52"/>
      <c r="AC492" s="52"/>
      <c r="AD492" s="52"/>
      <c r="AE492" s="52"/>
      <c r="AF492" s="52"/>
    </row>
    <row r="493" spans="1:32" s="34" customFormat="1" ht="44.25" hidden="1" customHeight="1" x14ac:dyDescent="0.2">
      <c r="A493" s="56" t="s">
        <v>2929</v>
      </c>
      <c r="B493" s="53">
        <v>692006003</v>
      </c>
      <c r="C493" s="53" t="s">
        <v>2436</v>
      </c>
      <c r="D493" s="57" t="s">
        <v>2451</v>
      </c>
      <c r="E493" s="53" t="s">
        <v>26</v>
      </c>
      <c r="F493" s="57" t="s">
        <v>2452</v>
      </c>
      <c r="G493" s="57" t="s">
        <v>28</v>
      </c>
      <c r="H493" s="53"/>
      <c r="I493" s="53"/>
      <c r="J493" s="53" t="s">
        <v>2930</v>
      </c>
      <c r="K493" s="53" t="s">
        <v>2931</v>
      </c>
      <c r="L493" s="54" t="s">
        <v>5273</v>
      </c>
      <c r="M493" s="58" t="s">
        <v>1058</v>
      </c>
      <c r="N493" s="58" t="s">
        <v>5438</v>
      </c>
      <c r="O493" s="59" t="s">
        <v>5439</v>
      </c>
      <c r="P493" s="58"/>
      <c r="Q493" s="59">
        <v>91001</v>
      </c>
      <c r="R493" s="59" t="s">
        <v>2455</v>
      </c>
      <c r="S493" s="60">
        <v>42991</v>
      </c>
      <c r="T493" s="58">
        <v>7636</v>
      </c>
      <c r="U493" s="61"/>
      <c r="V493" s="62"/>
      <c r="W493" s="61"/>
      <c r="X493" s="61"/>
      <c r="Y493" s="61"/>
      <c r="Z493" s="63"/>
      <c r="AA493" s="52"/>
      <c r="AB493" s="52"/>
      <c r="AC493" s="52"/>
      <c r="AD493" s="52"/>
      <c r="AE493" s="52"/>
      <c r="AF493" s="52"/>
    </row>
    <row r="494" spans="1:32" s="34" customFormat="1" ht="44.25" hidden="1" customHeight="1" x14ac:dyDescent="0.2">
      <c r="A494" s="56" t="s">
        <v>2932</v>
      </c>
      <c r="B494" s="53">
        <v>690415003</v>
      </c>
      <c r="C494" s="53" t="s">
        <v>2436</v>
      </c>
      <c r="D494" s="57" t="s">
        <v>537</v>
      </c>
      <c r="E494" s="53" t="s">
        <v>26</v>
      </c>
      <c r="F494" s="57" t="s">
        <v>538</v>
      </c>
      <c r="G494" s="57" t="s">
        <v>28</v>
      </c>
      <c r="H494" s="53"/>
      <c r="I494" s="53"/>
      <c r="J494" s="53" t="s">
        <v>7444</v>
      </c>
      <c r="K494" s="53" t="s">
        <v>2934</v>
      </c>
      <c r="L494" s="54" t="s">
        <v>5270</v>
      </c>
      <c r="M494" s="58" t="s">
        <v>1970</v>
      </c>
      <c r="N494" s="58" t="s">
        <v>2935</v>
      </c>
      <c r="O494" s="59" t="s">
        <v>2933</v>
      </c>
      <c r="P494" s="58"/>
      <c r="Q494" s="59">
        <v>91001</v>
      </c>
      <c r="R494" s="59" t="s">
        <v>2518</v>
      </c>
      <c r="S494" s="60">
        <v>42053</v>
      </c>
      <c r="T494" s="58">
        <v>7534</v>
      </c>
      <c r="U494" s="61"/>
      <c r="V494" s="62"/>
      <c r="W494" s="61"/>
      <c r="X494" s="61"/>
      <c r="Y494" s="61"/>
      <c r="Z494" s="63"/>
      <c r="AA494" s="52"/>
      <c r="AB494" s="52"/>
      <c r="AC494" s="52"/>
      <c r="AD494" s="52"/>
      <c r="AE494" s="52"/>
      <c r="AF494" s="52"/>
    </row>
    <row r="495" spans="1:32" s="34" customFormat="1" ht="44.25" hidden="1" customHeight="1" x14ac:dyDescent="0.2">
      <c r="A495" s="56" t="s">
        <v>2936</v>
      </c>
      <c r="B495" s="53">
        <v>691513009</v>
      </c>
      <c r="C495" s="53" t="s">
        <v>2436</v>
      </c>
      <c r="D495" s="57" t="s">
        <v>2451</v>
      </c>
      <c r="E495" s="53" t="s">
        <v>26</v>
      </c>
      <c r="F495" s="57" t="s">
        <v>2452</v>
      </c>
      <c r="G495" s="57" t="s">
        <v>28</v>
      </c>
      <c r="H495" s="53"/>
      <c r="I495" s="53"/>
      <c r="J495" s="53" t="s">
        <v>7445</v>
      </c>
      <c r="K495" s="53" t="s">
        <v>2938</v>
      </c>
      <c r="L495" s="54" t="s">
        <v>306</v>
      </c>
      <c r="M495" s="58" t="s">
        <v>2940</v>
      </c>
      <c r="N495" s="58" t="s">
        <v>2939</v>
      </c>
      <c r="O495" s="59" t="s">
        <v>2937</v>
      </c>
      <c r="P495" s="58"/>
      <c r="Q495" s="59">
        <v>91001</v>
      </c>
      <c r="R495" s="59" t="s">
        <v>2455</v>
      </c>
      <c r="S495" s="60">
        <v>37970</v>
      </c>
      <c r="T495" s="58">
        <v>7090</v>
      </c>
      <c r="U495" s="61"/>
      <c r="V495" s="62"/>
      <c r="W495" s="61"/>
      <c r="X495" s="61"/>
      <c r="Y495" s="61"/>
      <c r="Z495" s="63"/>
      <c r="AA495" s="52"/>
      <c r="AB495" s="52"/>
      <c r="AC495" s="52"/>
      <c r="AD495" s="52"/>
      <c r="AE495" s="52"/>
      <c r="AF495" s="52"/>
    </row>
    <row r="496" spans="1:32" s="34" customFormat="1" ht="44.25" hidden="1" customHeight="1" x14ac:dyDescent="0.2">
      <c r="A496" s="56" t="s">
        <v>2941</v>
      </c>
      <c r="B496" s="53">
        <v>690604000</v>
      </c>
      <c r="C496" s="53" t="s">
        <v>2436</v>
      </c>
      <c r="D496" s="57" t="s">
        <v>2451</v>
      </c>
      <c r="E496" s="53" t="s">
        <v>26</v>
      </c>
      <c r="F496" s="57" t="s">
        <v>2452</v>
      </c>
      <c r="G496" s="57" t="s">
        <v>28</v>
      </c>
      <c r="H496" s="53"/>
      <c r="I496" s="53"/>
      <c r="J496" s="53" t="s">
        <v>2942</v>
      </c>
      <c r="K496" s="53" t="s">
        <v>2943</v>
      </c>
      <c r="L496" s="54" t="s">
        <v>535</v>
      </c>
      <c r="M496" s="58" t="s">
        <v>2945</v>
      </c>
      <c r="N496" s="58" t="s">
        <v>2944</v>
      </c>
      <c r="O496" s="59"/>
      <c r="P496" s="58"/>
      <c r="Q496" s="59">
        <v>91001</v>
      </c>
      <c r="R496" s="59" t="s">
        <v>2455</v>
      </c>
      <c r="S496" s="60">
        <v>38737</v>
      </c>
      <c r="T496" s="58">
        <v>7300</v>
      </c>
      <c r="U496" s="61"/>
      <c r="V496" s="62"/>
      <c r="W496" s="61"/>
      <c r="X496" s="61"/>
      <c r="Y496" s="61"/>
      <c r="Z496" s="63"/>
      <c r="AA496" s="52"/>
      <c r="AB496" s="52"/>
      <c r="AC496" s="52"/>
      <c r="AD496" s="52"/>
      <c r="AE496" s="52"/>
      <c r="AF496" s="52"/>
    </row>
    <row r="497" spans="1:32" s="34" customFormat="1" ht="44.25" hidden="1" customHeight="1" x14ac:dyDescent="0.2">
      <c r="A497" s="56" t="s">
        <v>7446</v>
      </c>
      <c r="B497" s="53">
        <v>690802007</v>
      </c>
      <c r="C497" s="53" t="s">
        <v>2436</v>
      </c>
      <c r="D497" s="57" t="s">
        <v>2451</v>
      </c>
      <c r="E497" s="53" t="s">
        <v>26</v>
      </c>
      <c r="F497" s="57" t="s">
        <v>2452</v>
      </c>
      <c r="G497" s="57" t="s">
        <v>28</v>
      </c>
      <c r="H497" s="53"/>
      <c r="I497" s="53"/>
      <c r="J497" s="53" t="s">
        <v>7447</v>
      </c>
      <c r="K497" s="53" t="s">
        <v>2946</v>
      </c>
      <c r="L497" s="54" t="s">
        <v>5271</v>
      </c>
      <c r="M497" s="58" t="s">
        <v>2948</v>
      </c>
      <c r="N497" s="58" t="s">
        <v>2947</v>
      </c>
      <c r="O497" s="59"/>
      <c r="P497" s="58"/>
      <c r="Q497" s="59">
        <v>91001</v>
      </c>
      <c r="R497" s="59" t="s">
        <v>2455</v>
      </c>
      <c r="S497" s="60">
        <v>38712</v>
      </c>
      <c r="T497" s="58">
        <v>7235</v>
      </c>
      <c r="U497" s="61"/>
      <c r="V497" s="62"/>
      <c r="W497" s="61"/>
      <c r="X497" s="61"/>
      <c r="Y497" s="61"/>
      <c r="Z497" s="63"/>
      <c r="AA497" s="52"/>
      <c r="AB497" s="52"/>
      <c r="AC497" s="52"/>
      <c r="AD497" s="52"/>
      <c r="AE497" s="52"/>
      <c r="AF497" s="52"/>
    </row>
    <row r="498" spans="1:32" s="34" customFormat="1" ht="44.25" hidden="1" customHeight="1" x14ac:dyDescent="0.2">
      <c r="A498" s="56" t="s">
        <v>2949</v>
      </c>
      <c r="B498" s="53" t="s">
        <v>8317</v>
      </c>
      <c r="C498" s="53" t="s">
        <v>2950</v>
      </c>
      <c r="D498" s="57" t="s">
        <v>2451</v>
      </c>
      <c r="E498" s="53" t="s">
        <v>2951</v>
      </c>
      <c r="F498" s="57" t="s">
        <v>2452</v>
      </c>
      <c r="G498" s="57" t="s">
        <v>28</v>
      </c>
      <c r="H498" s="53"/>
      <c r="I498" s="53"/>
      <c r="J498" s="53" t="s">
        <v>8535</v>
      </c>
      <c r="K498" s="53" t="s">
        <v>2953</v>
      </c>
      <c r="L498" s="54" t="s">
        <v>47</v>
      </c>
      <c r="M498" s="58" t="s">
        <v>1628</v>
      </c>
      <c r="N498" s="58" t="s">
        <v>2952</v>
      </c>
      <c r="O498" s="59" t="s">
        <v>5412</v>
      </c>
      <c r="P498" s="58"/>
      <c r="Q498" s="59">
        <v>91001</v>
      </c>
      <c r="R498" s="59" t="s">
        <v>2455</v>
      </c>
      <c r="S498" s="60">
        <v>37970</v>
      </c>
      <c r="T498" s="58">
        <v>7081</v>
      </c>
      <c r="U498" s="61"/>
      <c r="V498" s="62"/>
      <c r="W498" s="61"/>
      <c r="X498" s="61"/>
      <c r="Y498" s="61"/>
      <c r="Z498" s="63"/>
      <c r="AA498" s="52"/>
      <c r="AB498" s="52"/>
      <c r="AC498" s="52"/>
      <c r="AD498" s="52"/>
      <c r="AE498" s="52"/>
      <c r="AF498" s="52"/>
    </row>
    <row r="499" spans="1:32" s="34" customFormat="1" ht="44.25" hidden="1" customHeight="1" x14ac:dyDescent="0.2">
      <c r="A499" s="56" t="s">
        <v>2954</v>
      </c>
      <c r="B499" s="53">
        <v>692005007</v>
      </c>
      <c r="C499" s="53" t="s">
        <v>2436</v>
      </c>
      <c r="D499" s="57" t="s">
        <v>537</v>
      </c>
      <c r="E499" s="53" t="s">
        <v>26</v>
      </c>
      <c r="F499" s="57" t="s">
        <v>538</v>
      </c>
      <c r="G499" s="57" t="s">
        <v>28</v>
      </c>
      <c r="H499" s="53"/>
      <c r="I499" s="53"/>
      <c r="J499" s="53" t="s">
        <v>5206</v>
      </c>
      <c r="K499" s="53" t="s">
        <v>5207</v>
      </c>
      <c r="L499" s="54" t="s">
        <v>5273</v>
      </c>
      <c r="M499" s="58" t="s">
        <v>5208</v>
      </c>
      <c r="N499" s="58"/>
      <c r="O499" s="59"/>
      <c r="P499" s="58"/>
      <c r="Q499" s="59">
        <v>91001</v>
      </c>
      <c r="R499" s="59" t="s">
        <v>2591</v>
      </c>
      <c r="S499" s="60">
        <v>41939</v>
      </c>
      <c r="T499" s="58">
        <v>7515</v>
      </c>
      <c r="U499" s="61"/>
      <c r="V499" s="62"/>
      <c r="W499" s="61"/>
      <c r="X499" s="61"/>
      <c r="Y499" s="61"/>
      <c r="Z499" s="63"/>
      <c r="AA499" s="52"/>
      <c r="AB499" s="52"/>
      <c r="AC499" s="52"/>
      <c r="AD499" s="52"/>
      <c r="AE499" s="52"/>
      <c r="AF499" s="52"/>
    </row>
    <row r="500" spans="1:32" s="34" customFormat="1" ht="44.25" hidden="1" customHeight="1" x14ac:dyDescent="0.2">
      <c r="A500" s="56" t="s">
        <v>7448</v>
      </c>
      <c r="B500" s="53">
        <v>690709007</v>
      </c>
      <c r="C500" s="53" t="s">
        <v>2436</v>
      </c>
      <c r="D500" s="57" t="s">
        <v>2451</v>
      </c>
      <c r="E500" s="53" t="s">
        <v>26</v>
      </c>
      <c r="F500" s="57" t="s">
        <v>2452</v>
      </c>
      <c r="G500" s="57" t="s">
        <v>28</v>
      </c>
      <c r="H500" s="53"/>
      <c r="I500" s="53"/>
      <c r="J500" s="53" t="s">
        <v>7449</v>
      </c>
      <c r="K500" s="53" t="s">
        <v>2955</v>
      </c>
      <c r="L500" s="54" t="s">
        <v>47</v>
      </c>
      <c r="M500" s="58" t="s">
        <v>2957</v>
      </c>
      <c r="N500" s="58" t="s">
        <v>2956</v>
      </c>
      <c r="O500" s="59" t="s">
        <v>7450</v>
      </c>
      <c r="P500" s="58"/>
      <c r="Q500" s="59">
        <v>91001</v>
      </c>
      <c r="R500" s="59" t="s">
        <v>2484</v>
      </c>
      <c r="S500" s="60">
        <v>38531</v>
      </c>
      <c r="T500" s="58">
        <v>7176</v>
      </c>
      <c r="U500" s="61"/>
      <c r="V500" s="62"/>
      <c r="W500" s="61"/>
      <c r="X500" s="61"/>
      <c r="Y500" s="61"/>
      <c r="Z500" s="63"/>
      <c r="AA500" s="52"/>
      <c r="AB500" s="52"/>
      <c r="AC500" s="52"/>
      <c r="AD500" s="52"/>
      <c r="AE500" s="52"/>
      <c r="AF500" s="52"/>
    </row>
    <row r="501" spans="1:32" s="34" customFormat="1" ht="44.25" hidden="1" customHeight="1" x14ac:dyDescent="0.2">
      <c r="A501" s="56" t="s">
        <v>2958</v>
      </c>
      <c r="B501" s="53">
        <v>690815001</v>
      </c>
      <c r="C501" s="53" t="s">
        <v>2436</v>
      </c>
      <c r="D501" s="57" t="s">
        <v>537</v>
      </c>
      <c r="E501" s="53" t="s">
        <v>26</v>
      </c>
      <c r="F501" s="57" t="s">
        <v>538</v>
      </c>
      <c r="G501" s="57" t="s">
        <v>28</v>
      </c>
      <c r="H501" s="53"/>
      <c r="I501" s="53"/>
      <c r="J501" s="53" t="s">
        <v>7451</v>
      </c>
      <c r="K501" s="53" t="s">
        <v>2959</v>
      </c>
      <c r="L501" s="54" t="s">
        <v>5271</v>
      </c>
      <c r="M501" s="58" t="s">
        <v>2960</v>
      </c>
      <c r="N501" s="58" t="s">
        <v>5446</v>
      </c>
      <c r="O501" s="59" t="s">
        <v>5447</v>
      </c>
      <c r="P501" s="58"/>
      <c r="Q501" s="59">
        <v>91001</v>
      </c>
      <c r="R501" s="59" t="s">
        <v>2591</v>
      </c>
      <c r="S501" s="60">
        <v>41906</v>
      </c>
      <c r="T501" s="58">
        <v>7508</v>
      </c>
      <c r="U501" s="61"/>
      <c r="V501" s="62"/>
      <c r="W501" s="61"/>
      <c r="X501" s="61"/>
      <c r="Y501" s="61"/>
      <c r="Z501" s="63"/>
      <c r="AA501" s="52"/>
      <c r="AB501" s="52"/>
      <c r="AC501" s="52"/>
      <c r="AD501" s="52"/>
      <c r="AE501" s="52"/>
      <c r="AF501" s="52"/>
    </row>
    <row r="502" spans="1:32" s="34" customFormat="1" ht="44.25" hidden="1" customHeight="1" x14ac:dyDescent="0.2">
      <c r="A502" s="56" t="s">
        <v>6599</v>
      </c>
      <c r="B502" s="53">
        <v>690733005</v>
      </c>
      <c r="C502" s="53" t="s">
        <v>2436</v>
      </c>
      <c r="D502" s="57" t="s">
        <v>2451</v>
      </c>
      <c r="E502" s="53" t="s">
        <v>26</v>
      </c>
      <c r="F502" s="57" t="s">
        <v>2452</v>
      </c>
      <c r="G502" s="57" t="s">
        <v>28</v>
      </c>
      <c r="H502" s="53"/>
      <c r="I502" s="53"/>
      <c r="J502" s="53" t="s">
        <v>2961</v>
      </c>
      <c r="K502" s="53" t="s">
        <v>2963</v>
      </c>
      <c r="L502" s="54" t="s">
        <v>47</v>
      </c>
      <c r="M502" s="58" t="s">
        <v>2965</v>
      </c>
      <c r="N502" s="58" t="s">
        <v>2964</v>
      </c>
      <c r="O502" s="59" t="s">
        <v>2962</v>
      </c>
      <c r="P502" s="58"/>
      <c r="Q502" s="59">
        <v>91001</v>
      </c>
      <c r="R502" s="59" t="s">
        <v>2455</v>
      </c>
      <c r="S502" s="60">
        <v>38509</v>
      </c>
      <c r="T502" s="58">
        <v>7171</v>
      </c>
      <c r="U502" s="61"/>
      <c r="V502" s="62"/>
      <c r="W502" s="61"/>
      <c r="X502" s="61"/>
      <c r="Y502" s="61"/>
      <c r="Z502" s="63"/>
      <c r="AA502" s="52"/>
      <c r="AB502" s="52"/>
      <c r="AC502" s="52"/>
      <c r="AD502" s="52"/>
      <c r="AE502" s="52"/>
      <c r="AF502" s="52"/>
    </row>
    <row r="503" spans="1:32" s="34" customFormat="1" ht="44.25" hidden="1" customHeight="1" x14ac:dyDescent="0.2">
      <c r="A503" s="56" t="s">
        <v>2966</v>
      </c>
      <c r="B503" s="53">
        <v>692004000</v>
      </c>
      <c r="C503" s="53" t="s">
        <v>2436</v>
      </c>
      <c r="D503" s="57" t="s">
        <v>537</v>
      </c>
      <c r="E503" s="53" t="s">
        <v>26</v>
      </c>
      <c r="F503" s="57" t="s">
        <v>538</v>
      </c>
      <c r="G503" s="57" t="s">
        <v>2967</v>
      </c>
      <c r="H503" s="53"/>
      <c r="I503" s="53"/>
      <c r="J503" s="53" t="s">
        <v>2968</v>
      </c>
      <c r="K503" s="53" t="s">
        <v>2970</v>
      </c>
      <c r="L503" s="54" t="s">
        <v>5273</v>
      </c>
      <c r="M503" s="58" t="s">
        <v>2972</v>
      </c>
      <c r="N503" s="58" t="s">
        <v>2971</v>
      </c>
      <c r="O503" s="59" t="s">
        <v>2969</v>
      </c>
      <c r="P503" s="58"/>
      <c r="Q503" s="59">
        <v>91001</v>
      </c>
      <c r="R503" s="59" t="s">
        <v>2591</v>
      </c>
      <c r="S503" s="60">
        <v>41996</v>
      </c>
      <c r="T503" s="58">
        <v>7520</v>
      </c>
      <c r="U503" s="61"/>
      <c r="V503" s="62"/>
      <c r="W503" s="61"/>
      <c r="X503" s="61"/>
      <c r="Y503" s="61"/>
      <c r="Z503" s="63"/>
      <c r="AA503" s="52"/>
      <c r="AB503" s="52"/>
      <c r="AC503" s="52"/>
      <c r="AD503" s="52"/>
      <c r="AE503" s="52"/>
      <c r="AF503" s="52"/>
    </row>
    <row r="504" spans="1:32" s="34" customFormat="1" ht="44.25" hidden="1" customHeight="1" x14ac:dyDescent="0.2">
      <c r="A504" s="56" t="s">
        <v>2973</v>
      </c>
      <c r="B504" s="53">
        <v>691109003</v>
      </c>
      <c r="C504" s="53" t="s">
        <v>2436</v>
      </c>
      <c r="D504" s="57" t="s">
        <v>2451</v>
      </c>
      <c r="E504" s="53" t="s">
        <v>26</v>
      </c>
      <c r="F504" s="57" t="s">
        <v>2452</v>
      </c>
      <c r="G504" s="57" t="s">
        <v>28</v>
      </c>
      <c r="H504" s="53"/>
      <c r="I504" s="53"/>
      <c r="J504" s="53" t="s">
        <v>2974</v>
      </c>
      <c r="K504" s="53" t="s">
        <v>2976</v>
      </c>
      <c r="L504" s="54" t="s">
        <v>5272</v>
      </c>
      <c r="M504" s="58" t="s">
        <v>2978</v>
      </c>
      <c r="N504" s="58" t="s">
        <v>2977</v>
      </c>
      <c r="O504" s="59" t="s">
        <v>2975</v>
      </c>
      <c r="P504" s="58"/>
      <c r="Q504" s="59">
        <v>91001</v>
      </c>
      <c r="R504" s="59" t="s">
        <v>2455</v>
      </c>
      <c r="S504" s="60">
        <v>38709</v>
      </c>
      <c r="T504" s="58">
        <v>7234</v>
      </c>
      <c r="U504" s="61"/>
      <c r="V504" s="62"/>
      <c r="W504" s="61"/>
      <c r="X504" s="61"/>
      <c r="Y504" s="61"/>
      <c r="Z504" s="63"/>
      <c r="AA504" s="52"/>
      <c r="AB504" s="52"/>
      <c r="AC504" s="52"/>
      <c r="AD504" s="52"/>
      <c r="AE504" s="52"/>
      <c r="AF504" s="52"/>
    </row>
    <row r="505" spans="1:32" s="34" customFormat="1" ht="44.25" hidden="1" customHeight="1" x14ac:dyDescent="0.2">
      <c r="A505" s="56" t="s">
        <v>7452</v>
      </c>
      <c r="B505" s="53">
        <v>692205006</v>
      </c>
      <c r="C505" s="53" t="s">
        <v>2436</v>
      </c>
      <c r="D505" s="57" t="s">
        <v>2451</v>
      </c>
      <c r="E505" s="53" t="s">
        <v>26</v>
      </c>
      <c r="F505" s="57" t="s">
        <v>2452</v>
      </c>
      <c r="G505" s="57" t="s">
        <v>28</v>
      </c>
      <c r="H505" s="53"/>
      <c r="I505" s="53"/>
      <c r="J505" s="53" t="s">
        <v>5594</v>
      </c>
      <c r="K505" s="53" t="s">
        <v>2979</v>
      </c>
      <c r="L505" s="54" t="s">
        <v>5267</v>
      </c>
      <c r="M505" s="58" t="s">
        <v>2980</v>
      </c>
      <c r="N505" s="58" t="s">
        <v>5595</v>
      </c>
      <c r="O505" s="59" t="s">
        <v>5596</v>
      </c>
      <c r="P505" s="58"/>
      <c r="Q505" s="59">
        <v>91001</v>
      </c>
      <c r="R505" s="59" t="s">
        <v>2981</v>
      </c>
      <c r="S505" s="60">
        <v>37970</v>
      </c>
      <c r="T505" s="58">
        <v>6995</v>
      </c>
      <c r="U505" s="61"/>
      <c r="V505" s="62"/>
      <c r="W505" s="61"/>
      <c r="X505" s="61"/>
      <c r="Y505" s="61"/>
      <c r="Z505" s="63"/>
      <c r="AA505" s="52"/>
      <c r="AB505" s="52"/>
      <c r="AC505" s="52"/>
      <c r="AD505" s="52"/>
      <c r="AE505" s="52"/>
      <c r="AF505" s="52"/>
    </row>
    <row r="506" spans="1:32" s="34" customFormat="1" ht="44.25" hidden="1" customHeight="1" x14ac:dyDescent="0.2">
      <c r="A506" s="56" t="s">
        <v>2982</v>
      </c>
      <c r="B506" s="53">
        <v>690204002</v>
      </c>
      <c r="C506" s="53" t="s">
        <v>2436</v>
      </c>
      <c r="D506" s="57" t="s">
        <v>537</v>
      </c>
      <c r="E506" s="53" t="s">
        <v>26</v>
      </c>
      <c r="F506" s="57" t="s">
        <v>538</v>
      </c>
      <c r="G506" s="57" t="s">
        <v>28</v>
      </c>
      <c r="H506" s="53"/>
      <c r="I506" s="53"/>
      <c r="J506" s="53" t="s">
        <v>2983</v>
      </c>
      <c r="K506" s="53" t="s">
        <v>2985</v>
      </c>
      <c r="L506" s="54" t="s">
        <v>5268</v>
      </c>
      <c r="M506" s="58" t="s">
        <v>2987</v>
      </c>
      <c r="N506" s="58" t="s">
        <v>2986</v>
      </c>
      <c r="O506" s="59" t="s">
        <v>2984</v>
      </c>
      <c r="P506" s="58"/>
      <c r="Q506" s="59">
        <v>91001</v>
      </c>
      <c r="R506" s="59" t="s">
        <v>2484</v>
      </c>
      <c r="S506" s="60">
        <v>38618</v>
      </c>
      <c r="T506" s="58">
        <v>7194</v>
      </c>
      <c r="U506" s="61"/>
      <c r="V506" s="62"/>
      <c r="W506" s="61"/>
      <c r="X506" s="61"/>
      <c r="Y506" s="61"/>
      <c r="Z506" s="63"/>
      <c r="AA506" s="52"/>
      <c r="AB506" s="52"/>
      <c r="AC506" s="52"/>
      <c r="AD506" s="52"/>
      <c r="AE506" s="52"/>
      <c r="AF506" s="52"/>
    </row>
    <row r="507" spans="1:32" s="34" customFormat="1" ht="44.25" hidden="1" customHeight="1" x14ac:dyDescent="0.2">
      <c r="A507" s="56" t="s">
        <v>2988</v>
      </c>
      <c r="B507" s="53">
        <v>690729008</v>
      </c>
      <c r="C507" s="53" t="s">
        <v>2436</v>
      </c>
      <c r="D507" s="57" t="s">
        <v>2451</v>
      </c>
      <c r="E507" s="53" t="s">
        <v>26</v>
      </c>
      <c r="F507" s="57" t="s">
        <v>2452</v>
      </c>
      <c r="G507" s="57" t="s">
        <v>28</v>
      </c>
      <c r="H507" s="53"/>
      <c r="I507" s="53"/>
      <c r="J507" s="53" t="s">
        <v>5449</v>
      </c>
      <c r="K507" s="53" t="s">
        <v>2989</v>
      </c>
      <c r="L507" s="54" t="s">
        <v>5311</v>
      </c>
      <c r="M507" s="58" t="s">
        <v>2990</v>
      </c>
      <c r="N507" s="58" t="s">
        <v>5450</v>
      </c>
      <c r="O507" s="59" t="s">
        <v>5451</v>
      </c>
      <c r="P507" s="58"/>
      <c r="Q507" s="59">
        <v>91001</v>
      </c>
      <c r="R507" s="59" t="s">
        <v>2484</v>
      </c>
      <c r="S507" s="60">
        <v>37970</v>
      </c>
      <c r="T507" s="58">
        <v>7136</v>
      </c>
      <c r="U507" s="61"/>
      <c r="V507" s="62"/>
      <c r="W507" s="61"/>
      <c r="X507" s="61"/>
      <c r="Y507" s="61"/>
      <c r="Z507" s="63"/>
      <c r="AA507" s="52"/>
      <c r="AB507" s="52"/>
      <c r="AC507" s="52"/>
      <c r="AD507" s="52"/>
      <c r="AE507" s="52"/>
      <c r="AF507" s="52"/>
    </row>
    <row r="508" spans="1:32" s="34" customFormat="1" ht="44.25" hidden="1" customHeight="1" x14ac:dyDescent="0.2">
      <c r="A508" s="56" t="s">
        <v>2991</v>
      </c>
      <c r="B508" s="53">
        <v>691101002</v>
      </c>
      <c r="C508" s="53" t="s">
        <v>2436</v>
      </c>
      <c r="D508" s="57" t="s">
        <v>2451</v>
      </c>
      <c r="E508" s="53" t="s">
        <v>26</v>
      </c>
      <c r="F508" s="57" t="s">
        <v>2452</v>
      </c>
      <c r="G508" s="57" t="s">
        <v>28</v>
      </c>
      <c r="H508" s="53"/>
      <c r="I508" s="53"/>
      <c r="J508" s="53" t="s">
        <v>2992</v>
      </c>
      <c r="K508" s="53" t="s">
        <v>2993</v>
      </c>
      <c r="L508" s="54" t="s">
        <v>5272</v>
      </c>
      <c r="M508" s="58" t="s">
        <v>2995</v>
      </c>
      <c r="N508" s="58" t="s">
        <v>2994</v>
      </c>
      <c r="O508" s="59"/>
      <c r="P508" s="58"/>
      <c r="Q508" s="59">
        <v>91001</v>
      </c>
      <c r="R508" s="59" t="s">
        <v>2455</v>
      </c>
      <c r="S508" s="60">
        <v>38736</v>
      </c>
      <c r="T508" s="58">
        <v>7276</v>
      </c>
      <c r="U508" s="61"/>
      <c r="V508" s="62"/>
      <c r="W508" s="61"/>
      <c r="X508" s="61"/>
      <c r="Y508" s="61"/>
      <c r="Z508" s="63"/>
      <c r="AA508" s="52"/>
      <c r="AB508" s="52"/>
      <c r="AC508" s="52"/>
      <c r="AD508" s="52"/>
      <c r="AE508" s="52"/>
      <c r="AF508" s="52"/>
    </row>
    <row r="509" spans="1:32" s="34" customFormat="1" ht="44.25" hidden="1" customHeight="1" x14ac:dyDescent="0.2">
      <c r="A509" s="56" t="s">
        <v>2996</v>
      </c>
      <c r="B509" s="53">
        <v>690408007</v>
      </c>
      <c r="C509" s="53" t="s">
        <v>2436</v>
      </c>
      <c r="D509" s="57" t="s">
        <v>537</v>
      </c>
      <c r="E509" s="53" t="s">
        <v>26</v>
      </c>
      <c r="F509" s="57" t="s">
        <v>538</v>
      </c>
      <c r="G509" s="57" t="s">
        <v>28</v>
      </c>
      <c r="H509" s="53"/>
      <c r="I509" s="53"/>
      <c r="J509" s="53" t="s">
        <v>7453</v>
      </c>
      <c r="K509" s="53" t="s">
        <v>2997</v>
      </c>
      <c r="L509" s="54" t="s">
        <v>5270</v>
      </c>
      <c r="M509" s="58" t="s">
        <v>2998</v>
      </c>
      <c r="N509" s="58" t="s">
        <v>7454</v>
      </c>
      <c r="O509" s="59" t="s">
        <v>7455</v>
      </c>
      <c r="P509" s="58"/>
      <c r="Q509" s="59">
        <v>91001</v>
      </c>
      <c r="R509" s="59" t="s">
        <v>2455</v>
      </c>
      <c r="S509" s="60">
        <v>38658</v>
      </c>
      <c r="T509" s="58">
        <v>7212</v>
      </c>
      <c r="U509" s="61"/>
      <c r="V509" s="62"/>
      <c r="W509" s="61"/>
      <c r="X509" s="61"/>
      <c r="Y509" s="61"/>
      <c r="Z509" s="63"/>
      <c r="AA509" s="52"/>
      <c r="AB509" s="52"/>
      <c r="AC509" s="52"/>
      <c r="AD509" s="52"/>
      <c r="AE509" s="52"/>
      <c r="AF509" s="52"/>
    </row>
    <row r="510" spans="1:32" s="34" customFormat="1" ht="44.25" hidden="1" customHeight="1" x14ac:dyDescent="0.2">
      <c r="A510" s="56" t="s">
        <v>2999</v>
      </c>
      <c r="B510" s="53">
        <v>690805006</v>
      </c>
      <c r="C510" s="53" t="s">
        <v>2436</v>
      </c>
      <c r="D510" s="57" t="s">
        <v>2462</v>
      </c>
      <c r="E510" s="53" t="s">
        <v>1462</v>
      </c>
      <c r="F510" s="57" t="s">
        <v>2463</v>
      </c>
      <c r="G510" s="57" t="s">
        <v>28</v>
      </c>
      <c r="H510" s="53"/>
      <c r="I510" s="53"/>
      <c r="J510" s="53" t="s">
        <v>3000</v>
      </c>
      <c r="K510" s="53" t="s">
        <v>3002</v>
      </c>
      <c r="L510" s="54" t="s">
        <v>5271</v>
      </c>
      <c r="M510" s="58" t="s">
        <v>3004</v>
      </c>
      <c r="N510" s="58" t="s">
        <v>3003</v>
      </c>
      <c r="O510" s="59" t="s">
        <v>3001</v>
      </c>
      <c r="P510" s="58"/>
      <c r="Q510" s="59">
        <v>91001</v>
      </c>
      <c r="R510" s="59" t="s">
        <v>514</v>
      </c>
      <c r="S510" s="60">
        <v>38729</v>
      </c>
      <c r="T510" s="58">
        <v>7261</v>
      </c>
      <c r="U510" s="61"/>
      <c r="V510" s="62"/>
      <c r="W510" s="61"/>
      <c r="X510" s="61"/>
      <c r="Y510" s="61"/>
      <c r="Z510" s="63"/>
      <c r="AA510" s="52"/>
      <c r="AB510" s="52"/>
      <c r="AC510" s="52"/>
      <c r="AD510" s="52"/>
      <c r="AE510" s="52"/>
      <c r="AF510" s="52"/>
    </row>
    <row r="511" spans="1:32" s="34" customFormat="1" ht="44.25" hidden="1" customHeight="1" x14ac:dyDescent="0.2">
      <c r="A511" s="56" t="s">
        <v>7456</v>
      </c>
      <c r="B511" s="53">
        <v>691705005</v>
      </c>
      <c r="C511" s="53" t="s">
        <v>2436</v>
      </c>
      <c r="D511" s="57" t="s">
        <v>537</v>
      </c>
      <c r="E511" s="53" t="s">
        <v>26</v>
      </c>
      <c r="F511" s="57" t="s">
        <v>538</v>
      </c>
      <c r="G511" s="57" t="s">
        <v>28</v>
      </c>
      <c r="H511" s="53"/>
      <c r="I511" s="53"/>
      <c r="J511" s="53" t="s">
        <v>3005</v>
      </c>
      <c r="K511" s="53" t="s">
        <v>3006</v>
      </c>
      <c r="L511" s="54" t="s">
        <v>306</v>
      </c>
      <c r="M511" s="58" t="s">
        <v>3008</v>
      </c>
      <c r="N511" s="58" t="s">
        <v>3007</v>
      </c>
      <c r="O511" s="59"/>
      <c r="P511" s="58"/>
      <c r="Q511" s="59">
        <v>91001</v>
      </c>
      <c r="R511" s="59" t="s">
        <v>514</v>
      </c>
      <c r="S511" s="60">
        <v>42053</v>
      </c>
      <c r="T511" s="58">
        <v>7537</v>
      </c>
      <c r="U511" s="61"/>
      <c r="V511" s="62"/>
      <c r="W511" s="61"/>
      <c r="X511" s="61"/>
      <c r="Y511" s="61"/>
      <c r="Z511" s="63"/>
      <c r="AA511" s="52"/>
      <c r="AB511" s="52"/>
      <c r="AC511" s="52"/>
      <c r="AD511" s="52"/>
      <c r="AE511" s="52"/>
      <c r="AF511" s="52"/>
    </row>
    <row r="512" spans="1:32" s="34" customFormat="1" ht="44.25" hidden="1" customHeight="1" x14ac:dyDescent="0.2">
      <c r="A512" s="56" t="s">
        <v>3009</v>
      </c>
      <c r="B512" s="53">
        <v>691707008</v>
      </c>
      <c r="C512" s="53" t="s">
        <v>2436</v>
      </c>
      <c r="D512" s="57" t="s">
        <v>2451</v>
      </c>
      <c r="E512" s="53" t="s">
        <v>26</v>
      </c>
      <c r="F512" s="57" t="s">
        <v>2452</v>
      </c>
      <c r="G512" s="57" t="s">
        <v>28</v>
      </c>
      <c r="H512" s="53"/>
      <c r="I512" s="53"/>
      <c r="J512" s="53" t="s">
        <v>7457</v>
      </c>
      <c r="K512" s="53" t="s">
        <v>3011</v>
      </c>
      <c r="L512" s="54" t="s">
        <v>306</v>
      </c>
      <c r="M512" s="58" t="s">
        <v>3013</v>
      </c>
      <c r="N512" s="58" t="s">
        <v>3012</v>
      </c>
      <c r="O512" s="59" t="s">
        <v>3010</v>
      </c>
      <c r="P512" s="58"/>
      <c r="Q512" s="59">
        <v>91001</v>
      </c>
      <c r="R512" s="59" t="s">
        <v>2777</v>
      </c>
      <c r="S512" s="60">
        <v>38723</v>
      </c>
      <c r="T512" s="58">
        <v>7252</v>
      </c>
      <c r="U512" s="61"/>
      <c r="V512" s="62"/>
      <c r="W512" s="61"/>
      <c r="X512" s="61"/>
      <c r="Y512" s="61"/>
      <c r="Z512" s="63"/>
      <c r="AA512" s="52"/>
      <c r="AB512" s="52"/>
      <c r="AC512" s="52"/>
      <c r="AD512" s="52"/>
      <c r="AE512" s="52"/>
      <c r="AF512" s="52"/>
    </row>
    <row r="513" spans="1:32" s="34" customFormat="1" ht="44.25" hidden="1" customHeight="1" x14ac:dyDescent="0.2">
      <c r="A513" s="56" t="s">
        <v>3014</v>
      </c>
      <c r="B513" s="53">
        <v>690606003</v>
      </c>
      <c r="C513" s="53" t="s">
        <v>2436</v>
      </c>
      <c r="D513" s="57" t="s">
        <v>2451</v>
      </c>
      <c r="E513" s="53" t="s">
        <v>26</v>
      </c>
      <c r="F513" s="57" t="s">
        <v>2452</v>
      </c>
      <c r="G513" s="57" t="s">
        <v>28</v>
      </c>
      <c r="H513" s="53"/>
      <c r="I513" s="53"/>
      <c r="J513" s="53" t="s">
        <v>3015</v>
      </c>
      <c r="K513" s="53" t="s">
        <v>3016</v>
      </c>
      <c r="L513" s="54" t="s">
        <v>535</v>
      </c>
      <c r="M513" s="58" t="s">
        <v>3017</v>
      </c>
      <c r="N513" s="58"/>
      <c r="O513" s="59"/>
      <c r="P513" s="58"/>
      <c r="Q513" s="59">
        <v>91001</v>
      </c>
      <c r="R513" s="59" t="s">
        <v>2455</v>
      </c>
      <c r="S513" s="60">
        <v>42739</v>
      </c>
      <c r="T513" s="58">
        <v>7624</v>
      </c>
      <c r="U513" s="61"/>
      <c r="V513" s="62"/>
      <c r="W513" s="61"/>
      <c r="X513" s="61"/>
      <c r="Y513" s="61"/>
      <c r="Z513" s="63"/>
      <c r="AA513" s="52"/>
      <c r="AB513" s="52"/>
      <c r="AC513" s="52"/>
      <c r="AD513" s="52"/>
      <c r="AE513" s="52"/>
      <c r="AF513" s="52"/>
    </row>
    <row r="514" spans="1:32" s="34" customFormat="1" ht="44.25" hidden="1" customHeight="1" x14ac:dyDescent="0.2">
      <c r="A514" s="56" t="s">
        <v>3018</v>
      </c>
      <c r="B514" s="53">
        <v>691904008</v>
      </c>
      <c r="C514" s="53" t="s">
        <v>2436</v>
      </c>
      <c r="D514" s="57" t="s">
        <v>2451</v>
      </c>
      <c r="E514" s="53" t="s">
        <v>26</v>
      </c>
      <c r="F514" s="57" t="s">
        <v>2452</v>
      </c>
      <c r="G514" s="57" t="s">
        <v>28</v>
      </c>
      <c r="H514" s="53"/>
      <c r="I514" s="53"/>
      <c r="J514" s="53" t="s">
        <v>7458</v>
      </c>
      <c r="K514" s="53" t="s">
        <v>3020</v>
      </c>
      <c r="L514" s="54" t="s">
        <v>48</v>
      </c>
      <c r="M514" s="58" t="s">
        <v>3022</v>
      </c>
      <c r="N514" s="58" t="s">
        <v>3021</v>
      </c>
      <c r="O514" s="59" t="s">
        <v>3019</v>
      </c>
      <c r="P514" s="58"/>
      <c r="Q514" s="59">
        <v>91001</v>
      </c>
      <c r="R514" s="59" t="s">
        <v>2455</v>
      </c>
      <c r="S514" s="60">
        <v>38568</v>
      </c>
      <c r="T514" s="58">
        <v>7179</v>
      </c>
      <c r="U514" s="61"/>
      <c r="V514" s="62"/>
      <c r="W514" s="61"/>
      <c r="X514" s="61"/>
      <c r="Y514" s="61"/>
      <c r="Z514" s="63"/>
      <c r="AA514" s="52"/>
      <c r="AB514" s="52"/>
      <c r="AC514" s="52"/>
      <c r="AD514" s="52"/>
      <c r="AE514" s="52"/>
      <c r="AF514" s="52"/>
    </row>
    <row r="515" spans="1:32" s="34" customFormat="1" ht="44.25" hidden="1" customHeight="1" x14ac:dyDescent="0.2">
      <c r="A515" s="56" t="s">
        <v>7459</v>
      </c>
      <c r="B515" s="53">
        <v>690705001</v>
      </c>
      <c r="C515" s="53" t="s">
        <v>2436</v>
      </c>
      <c r="D515" s="57" t="s">
        <v>2451</v>
      </c>
      <c r="E515" s="53" t="s">
        <v>26</v>
      </c>
      <c r="F515" s="57" t="s">
        <v>2452</v>
      </c>
      <c r="G515" s="57" t="s">
        <v>28</v>
      </c>
      <c r="H515" s="53"/>
      <c r="I515" s="53"/>
      <c r="J515" s="53" t="s">
        <v>7460</v>
      </c>
      <c r="K515" s="53" t="s">
        <v>3023</v>
      </c>
      <c r="L515" s="54" t="s">
        <v>47</v>
      </c>
      <c r="M515" s="58" t="s">
        <v>1585</v>
      </c>
      <c r="N515" s="58" t="s">
        <v>5399</v>
      </c>
      <c r="O515" s="59" t="s">
        <v>5400</v>
      </c>
      <c r="P515" s="58"/>
      <c r="Q515" s="59">
        <v>91001</v>
      </c>
      <c r="R515" s="59" t="s">
        <v>2777</v>
      </c>
      <c r="S515" s="60">
        <v>37970</v>
      </c>
      <c r="T515" s="58">
        <v>7066</v>
      </c>
      <c r="U515" s="61"/>
      <c r="V515" s="62"/>
      <c r="W515" s="61"/>
      <c r="X515" s="61"/>
      <c r="Y515" s="61"/>
      <c r="Z515" s="63"/>
      <c r="AA515" s="52"/>
      <c r="AB515" s="52"/>
      <c r="AC515" s="52"/>
      <c r="AD515" s="52"/>
      <c r="AE515" s="52"/>
      <c r="AF515" s="52"/>
    </row>
    <row r="516" spans="1:32" s="34" customFormat="1" ht="44.25" hidden="1" customHeight="1" x14ac:dyDescent="0.2">
      <c r="A516" s="56" t="s">
        <v>7461</v>
      </c>
      <c r="B516" s="53">
        <v>691403009</v>
      </c>
      <c r="C516" s="53" t="s">
        <v>2436</v>
      </c>
      <c r="D516" s="57" t="s">
        <v>2451</v>
      </c>
      <c r="E516" s="53" t="s">
        <v>26</v>
      </c>
      <c r="F516" s="57" t="s">
        <v>2452</v>
      </c>
      <c r="G516" s="57" t="s">
        <v>28</v>
      </c>
      <c r="H516" s="53"/>
      <c r="I516" s="53"/>
      <c r="J516" s="53" t="s">
        <v>3024</v>
      </c>
      <c r="K516" s="53" t="s">
        <v>3025</v>
      </c>
      <c r="L516" s="54" t="s">
        <v>5269</v>
      </c>
      <c r="M516" s="58" t="s">
        <v>5312</v>
      </c>
      <c r="N516" s="58" t="s">
        <v>3026</v>
      </c>
      <c r="O516" s="59"/>
      <c r="P516" s="58" t="s">
        <v>5289</v>
      </c>
      <c r="Q516" s="59">
        <v>91001</v>
      </c>
      <c r="R516" s="59" t="s">
        <v>2777</v>
      </c>
      <c r="S516" s="60">
        <v>38813</v>
      </c>
      <c r="T516" s="58">
        <v>7317</v>
      </c>
      <c r="U516" s="61"/>
      <c r="V516" s="62"/>
      <c r="W516" s="61"/>
      <c r="X516" s="61"/>
      <c r="Y516" s="61"/>
      <c r="Z516" s="63"/>
      <c r="AA516" s="52"/>
      <c r="AB516" s="52"/>
      <c r="AC516" s="52"/>
      <c r="AD516" s="52"/>
      <c r="AE516" s="52"/>
      <c r="AF516" s="52"/>
    </row>
    <row r="517" spans="1:32" s="34" customFormat="1" ht="44.25" hidden="1" customHeight="1" x14ac:dyDescent="0.2">
      <c r="A517" s="56" t="s">
        <v>7462</v>
      </c>
      <c r="B517" s="53">
        <v>691406008</v>
      </c>
      <c r="C517" s="53" t="s">
        <v>2436</v>
      </c>
      <c r="D517" s="57" t="s">
        <v>537</v>
      </c>
      <c r="E517" s="53" t="s">
        <v>26</v>
      </c>
      <c r="F517" s="57" t="s">
        <v>538</v>
      </c>
      <c r="G517" s="57" t="s">
        <v>28</v>
      </c>
      <c r="H517" s="53"/>
      <c r="I517" s="53"/>
      <c r="J517" s="53" t="s">
        <v>3027</v>
      </c>
      <c r="K517" s="53" t="s">
        <v>5313</v>
      </c>
      <c r="L517" s="54" t="s">
        <v>5269</v>
      </c>
      <c r="M517" s="58" t="s">
        <v>3029</v>
      </c>
      <c r="N517" s="58"/>
      <c r="O517" s="59" t="s">
        <v>3028</v>
      </c>
      <c r="P517" s="58"/>
      <c r="Q517" s="59">
        <v>91001</v>
      </c>
      <c r="R517" s="59" t="s">
        <v>2777</v>
      </c>
      <c r="S517" s="60">
        <v>38776</v>
      </c>
      <c r="T517" s="58">
        <v>7310</v>
      </c>
      <c r="U517" s="61"/>
      <c r="V517" s="62"/>
      <c r="W517" s="61"/>
      <c r="X517" s="61"/>
      <c r="Y517" s="61"/>
      <c r="Z517" s="63"/>
      <c r="AA517" s="52"/>
      <c r="AB517" s="52"/>
      <c r="AC517" s="52"/>
      <c r="AD517" s="52"/>
      <c r="AE517" s="52"/>
      <c r="AF517" s="52"/>
    </row>
    <row r="518" spans="1:32" s="34" customFormat="1" ht="44.25" hidden="1" customHeight="1" x14ac:dyDescent="0.2">
      <c r="A518" s="56" t="s">
        <v>5708</v>
      </c>
      <c r="B518" s="53">
        <v>690814005</v>
      </c>
      <c r="C518" s="53"/>
      <c r="D518" s="57" t="s">
        <v>6525</v>
      </c>
      <c r="E518" s="53" t="s">
        <v>26</v>
      </c>
      <c r="F518" s="57" t="s">
        <v>538</v>
      </c>
      <c r="G518" s="57" t="s">
        <v>28</v>
      </c>
      <c r="H518" s="53"/>
      <c r="I518" s="53"/>
      <c r="J518" s="53" t="s">
        <v>5709</v>
      </c>
      <c r="K518" s="53" t="s">
        <v>5710</v>
      </c>
      <c r="L518" s="54" t="s">
        <v>5271</v>
      </c>
      <c r="M518" s="58" t="s">
        <v>5711</v>
      </c>
      <c r="N518" s="58" t="s">
        <v>5712</v>
      </c>
      <c r="O518" s="59" t="s">
        <v>5713</v>
      </c>
      <c r="P518" s="58"/>
      <c r="Q518" s="59">
        <v>91001</v>
      </c>
      <c r="R518" s="59" t="s">
        <v>2777</v>
      </c>
      <c r="S518" s="60">
        <v>43717</v>
      </c>
      <c r="T518" s="58">
        <v>7688</v>
      </c>
      <c r="U518" s="61"/>
      <c r="V518" s="62"/>
      <c r="W518" s="61"/>
      <c r="X518" s="61"/>
      <c r="Y518" s="61"/>
      <c r="Z518" s="63"/>
      <c r="AA518" s="52"/>
      <c r="AB518" s="52"/>
      <c r="AC518" s="52"/>
      <c r="AD518" s="52"/>
      <c r="AE518" s="52"/>
      <c r="AF518" s="52"/>
    </row>
    <row r="519" spans="1:32" s="34" customFormat="1" ht="44.25" hidden="1" customHeight="1" x14ac:dyDescent="0.2">
      <c r="A519" s="56" t="s">
        <v>7463</v>
      </c>
      <c r="B519" s="53">
        <v>690612003</v>
      </c>
      <c r="C519" s="53" t="s">
        <v>2436</v>
      </c>
      <c r="D519" s="57" t="s">
        <v>537</v>
      </c>
      <c r="E519" s="53" t="s">
        <v>26</v>
      </c>
      <c r="F519" s="57" t="s">
        <v>538</v>
      </c>
      <c r="G519" s="57" t="s">
        <v>28</v>
      </c>
      <c r="H519" s="53"/>
      <c r="I519" s="53"/>
      <c r="J519" s="53" t="s">
        <v>7464</v>
      </c>
      <c r="K519" s="53" t="s">
        <v>3031</v>
      </c>
      <c r="L519" s="54" t="s">
        <v>535</v>
      </c>
      <c r="M519" s="58"/>
      <c r="N519" s="58" t="s">
        <v>3032</v>
      </c>
      <c r="O519" s="59" t="s">
        <v>3030</v>
      </c>
      <c r="P519" s="58"/>
      <c r="Q519" s="59">
        <v>91001</v>
      </c>
      <c r="R519" s="59" t="s">
        <v>2455</v>
      </c>
      <c r="S519" s="60">
        <v>40190</v>
      </c>
      <c r="T519" s="58">
        <v>7423</v>
      </c>
      <c r="U519" s="61"/>
      <c r="V519" s="62"/>
      <c r="W519" s="61"/>
      <c r="X519" s="61"/>
      <c r="Y519" s="61"/>
      <c r="Z519" s="63"/>
      <c r="AA519" s="52"/>
      <c r="AB519" s="52"/>
      <c r="AC519" s="52"/>
      <c r="AD519" s="52"/>
      <c r="AE519" s="52"/>
      <c r="AF519" s="52"/>
    </row>
    <row r="520" spans="1:32" s="34" customFormat="1" ht="44.25" hidden="1" customHeight="1" x14ac:dyDescent="0.2">
      <c r="A520" s="56" t="s">
        <v>3033</v>
      </c>
      <c r="B520" s="53">
        <v>692101006</v>
      </c>
      <c r="C520" s="53" t="s">
        <v>2436</v>
      </c>
      <c r="D520" s="57" t="s">
        <v>2451</v>
      </c>
      <c r="E520" s="53" t="s">
        <v>26</v>
      </c>
      <c r="F520" s="57" t="s">
        <v>2539</v>
      </c>
      <c r="G520" s="57" t="s">
        <v>28</v>
      </c>
      <c r="H520" s="53"/>
      <c r="I520" s="53"/>
      <c r="J520" s="53" t="s">
        <v>3034</v>
      </c>
      <c r="K520" s="53" t="s">
        <v>3035</v>
      </c>
      <c r="L520" s="54" t="s">
        <v>5267</v>
      </c>
      <c r="M520" s="58" t="s">
        <v>2423</v>
      </c>
      <c r="N520" s="58" t="s">
        <v>5466</v>
      </c>
      <c r="O520" s="59" t="s">
        <v>5467</v>
      </c>
      <c r="P520" s="58"/>
      <c r="Q520" s="59">
        <v>91001</v>
      </c>
      <c r="R520" s="59" t="s">
        <v>2455</v>
      </c>
      <c r="S520" s="60">
        <v>37970</v>
      </c>
      <c r="T520" s="58">
        <v>7143</v>
      </c>
      <c r="U520" s="61"/>
      <c r="V520" s="62"/>
      <c r="W520" s="61"/>
      <c r="X520" s="61"/>
      <c r="Y520" s="61"/>
      <c r="Z520" s="63"/>
      <c r="AA520" s="52"/>
      <c r="AB520" s="52"/>
      <c r="AC520" s="52"/>
      <c r="AD520" s="52"/>
      <c r="AE520" s="52"/>
      <c r="AF520" s="52"/>
    </row>
    <row r="521" spans="1:32" s="34" customFormat="1" ht="44.25" hidden="1" customHeight="1" x14ac:dyDescent="0.2">
      <c r="A521" s="56" t="s">
        <v>3036</v>
      </c>
      <c r="B521" s="53">
        <v>690407000</v>
      </c>
      <c r="C521" s="53" t="s">
        <v>2436</v>
      </c>
      <c r="D521" s="57" t="s">
        <v>2451</v>
      </c>
      <c r="E521" s="53" t="s">
        <v>26</v>
      </c>
      <c r="F521" s="57" t="s">
        <v>2452</v>
      </c>
      <c r="G521" s="57" t="s">
        <v>28</v>
      </c>
      <c r="H521" s="53"/>
      <c r="I521" s="53"/>
      <c r="J521" s="53" t="s">
        <v>3037</v>
      </c>
      <c r="K521" s="53" t="s">
        <v>3038</v>
      </c>
      <c r="L521" s="54" t="s">
        <v>5270</v>
      </c>
      <c r="M521" s="58" t="s">
        <v>3039</v>
      </c>
      <c r="N521" s="58" t="s">
        <v>5461</v>
      </c>
      <c r="O521" s="59" t="s">
        <v>5462</v>
      </c>
      <c r="P521" s="58"/>
      <c r="Q521" s="59">
        <v>91001</v>
      </c>
      <c r="R521" s="59" t="s">
        <v>5209</v>
      </c>
      <c r="S521" s="60">
        <v>38526</v>
      </c>
      <c r="T521" s="58">
        <v>7175</v>
      </c>
      <c r="U521" s="61"/>
      <c r="V521" s="62"/>
      <c r="W521" s="61"/>
      <c r="X521" s="61"/>
      <c r="Y521" s="61"/>
      <c r="Z521" s="63"/>
      <c r="AA521" s="52"/>
      <c r="AB521" s="52"/>
      <c r="AC521" s="52"/>
      <c r="AD521" s="52"/>
      <c r="AE521" s="52"/>
      <c r="AF521" s="52"/>
    </row>
    <row r="522" spans="1:32" s="34" customFormat="1" ht="44.25" hidden="1" customHeight="1" x14ac:dyDescent="0.2">
      <c r="A522" s="56" t="s">
        <v>3040</v>
      </c>
      <c r="B522" s="53">
        <v>692614003</v>
      </c>
      <c r="C522" s="53" t="s">
        <v>2436</v>
      </c>
      <c r="D522" s="57" t="s">
        <v>2462</v>
      </c>
      <c r="E522" s="53" t="s">
        <v>1462</v>
      </c>
      <c r="F522" s="57" t="s">
        <v>2463</v>
      </c>
      <c r="G522" s="57" t="s">
        <v>28</v>
      </c>
      <c r="H522" s="53"/>
      <c r="I522" s="53"/>
      <c r="J522" s="53" t="s">
        <v>7465</v>
      </c>
      <c r="K522" s="53" t="s">
        <v>3042</v>
      </c>
      <c r="L522" s="54" t="s">
        <v>47</v>
      </c>
      <c r="M522" s="58" t="s">
        <v>3044</v>
      </c>
      <c r="N522" s="58" t="s">
        <v>3043</v>
      </c>
      <c r="O522" s="59" t="s">
        <v>3041</v>
      </c>
      <c r="P522" s="58"/>
      <c r="Q522" s="59">
        <v>91001</v>
      </c>
      <c r="R522" s="59" t="s">
        <v>2484</v>
      </c>
      <c r="S522" s="60">
        <v>39212</v>
      </c>
      <c r="T522" s="58">
        <v>7354</v>
      </c>
      <c r="U522" s="61"/>
      <c r="V522" s="62"/>
      <c r="W522" s="61"/>
      <c r="X522" s="61"/>
      <c r="Y522" s="61"/>
      <c r="Z522" s="63"/>
      <c r="AA522" s="52"/>
      <c r="AB522" s="52"/>
      <c r="AC522" s="52"/>
      <c r="AD522" s="52"/>
      <c r="AE522" s="52"/>
      <c r="AF522" s="52"/>
    </row>
    <row r="523" spans="1:32" s="34" customFormat="1" ht="44.25" hidden="1" customHeight="1" x14ac:dyDescent="0.2">
      <c r="A523" s="56" t="s">
        <v>3045</v>
      </c>
      <c r="B523" s="53">
        <v>619550005</v>
      </c>
      <c r="C523" s="53" t="s">
        <v>2436</v>
      </c>
      <c r="D523" s="57" t="s">
        <v>537</v>
      </c>
      <c r="E523" s="53" t="s">
        <v>26</v>
      </c>
      <c r="F523" s="57" t="s">
        <v>538</v>
      </c>
      <c r="G523" s="57" t="s">
        <v>28</v>
      </c>
      <c r="H523" s="53"/>
      <c r="I523" s="53"/>
      <c r="J523" s="53" t="s">
        <v>7466</v>
      </c>
      <c r="K523" s="53" t="s">
        <v>3047</v>
      </c>
      <c r="L523" s="54" t="s">
        <v>48</v>
      </c>
      <c r="M523" s="58" t="s">
        <v>3049</v>
      </c>
      <c r="N523" s="58" t="s">
        <v>3048</v>
      </c>
      <c r="O523" s="59" t="s">
        <v>3046</v>
      </c>
      <c r="P523" s="58"/>
      <c r="Q523" s="59">
        <v>91001</v>
      </c>
      <c r="R523" s="59" t="s">
        <v>2591</v>
      </c>
      <c r="S523" s="60">
        <v>41614</v>
      </c>
      <c r="T523" s="58">
        <v>7495</v>
      </c>
      <c r="U523" s="61"/>
      <c r="V523" s="62"/>
      <c r="W523" s="61"/>
      <c r="X523" s="61"/>
      <c r="Y523" s="61"/>
      <c r="Z523" s="63"/>
      <c r="AA523" s="52"/>
      <c r="AB523" s="52"/>
      <c r="AC523" s="52"/>
      <c r="AD523" s="52"/>
      <c r="AE523" s="52"/>
      <c r="AF523" s="52"/>
    </row>
    <row r="524" spans="1:32" s="34" customFormat="1" ht="44.25" hidden="1" customHeight="1" x14ac:dyDescent="0.2">
      <c r="A524" s="56" t="s">
        <v>3050</v>
      </c>
      <c r="B524" s="53">
        <v>690406004</v>
      </c>
      <c r="C524" s="53" t="s">
        <v>2436</v>
      </c>
      <c r="D524" s="57" t="s">
        <v>3051</v>
      </c>
      <c r="E524" s="53" t="s">
        <v>26</v>
      </c>
      <c r="F524" s="57" t="s">
        <v>538</v>
      </c>
      <c r="G524" s="57" t="s">
        <v>28</v>
      </c>
      <c r="H524" s="53"/>
      <c r="I524" s="53"/>
      <c r="J524" s="53" t="s">
        <v>5730</v>
      </c>
      <c r="K524" s="53" t="s">
        <v>3052</v>
      </c>
      <c r="L524" s="54" t="s">
        <v>5270</v>
      </c>
      <c r="M524" s="58" t="s">
        <v>5731</v>
      </c>
      <c r="N524" s="58" t="s">
        <v>3053</v>
      </c>
      <c r="O524" s="59" t="s">
        <v>5732</v>
      </c>
      <c r="P524" s="58"/>
      <c r="Q524" s="59">
        <v>91001</v>
      </c>
      <c r="R524" s="59" t="s">
        <v>514</v>
      </c>
      <c r="S524" s="60">
        <v>42416</v>
      </c>
      <c r="T524" s="58">
        <v>7598</v>
      </c>
      <c r="U524" s="61"/>
      <c r="V524" s="62"/>
      <c r="W524" s="61"/>
      <c r="X524" s="61"/>
      <c r="Y524" s="61"/>
      <c r="Z524" s="63"/>
      <c r="AA524" s="52"/>
      <c r="AB524" s="52"/>
      <c r="AC524" s="52"/>
      <c r="AD524" s="52"/>
      <c r="AE524" s="52"/>
      <c r="AF524" s="52"/>
    </row>
    <row r="525" spans="1:32" s="34" customFormat="1" ht="44.25" hidden="1" customHeight="1" x14ac:dyDescent="0.2">
      <c r="A525" s="56" t="s">
        <v>3054</v>
      </c>
      <c r="B525" s="53">
        <v>692009002</v>
      </c>
      <c r="C525" s="53" t="s">
        <v>2436</v>
      </c>
      <c r="D525" s="57" t="s">
        <v>537</v>
      </c>
      <c r="E525" s="53" t="s">
        <v>26</v>
      </c>
      <c r="F525" s="57" t="s">
        <v>538</v>
      </c>
      <c r="G525" s="57" t="s">
        <v>28</v>
      </c>
      <c r="H525" s="53"/>
      <c r="I525" s="53"/>
      <c r="J525" s="53" t="s">
        <v>8384</v>
      </c>
      <c r="K525" s="53" t="s">
        <v>3055</v>
      </c>
      <c r="L525" s="54" t="s">
        <v>5273</v>
      </c>
      <c r="M525" s="58" t="s">
        <v>3057</v>
      </c>
      <c r="N525" s="58" t="s">
        <v>3056</v>
      </c>
      <c r="O525" s="59" t="s">
        <v>8385</v>
      </c>
      <c r="P525" s="58"/>
      <c r="Q525" s="59">
        <v>91001</v>
      </c>
      <c r="R525" s="59" t="s">
        <v>2591</v>
      </c>
      <c r="S525" s="60">
        <v>41872</v>
      </c>
      <c r="T525" s="58">
        <v>7504</v>
      </c>
      <c r="U525" s="61"/>
      <c r="V525" s="62"/>
      <c r="W525" s="61"/>
      <c r="X525" s="61"/>
      <c r="Y525" s="61"/>
      <c r="Z525" s="63"/>
      <c r="AA525" s="52"/>
      <c r="AB525" s="52"/>
      <c r="AC525" s="52"/>
      <c r="AD525" s="52"/>
      <c r="AE525" s="52"/>
      <c r="AF525" s="52"/>
    </row>
    <row r="526" spans="1:32" s="34" customFormat="1" ht="44.25" hidden="1" customHeight="1" x14ac:dyDescent="0.2">
      <c r="A526" s="56" t="s">
        <v>3058</v>
      </c>
      <c r="B526" s="53">
        <v>690726009</v>
      </c>
      <c r="C526" s="53" t="s">
        <v>2436</v>
      </c>
      <c r="D526" s="57" t="s">
        <v>2451</v>
      </c>
      <c r="E526" s="53" t="s">
        <v>26</v>
      </c>
      <c r="F526" s="57" t="s">
        <v>2452</v>
      </c>
      <c r="G526" s="57" t="s">
        <v>28</v>
      </c>
      <c r="H526" s="53"/>
      <c r="I526" s="53"/>
      <c r="J526" s="53" t="s">
        <v>7467</v>
      </c>
      <c r="K526" s="53" t="s">
        <v>3059</v>
      </c>
      <c r="L526" s="54" t="s">
        <v>47</v>
      </c>
      <c r="M526" s="58" t="s">
        <v>3060</v>
      </c>
      <c r="N526" s="58" t="s">
        <v>7468</v>
      </c>
      <c r="O526" s="59" t="s">
        <v>7469</v>
      </c>
      <c r="P526" s="58"/>
      <c r="Q526" s="59">
        <v>91001</v>
      </c>
      <c r="R526" s="59" t="s">
        <v>2518</v>
      </c>
      <c r="S526" s="60">
        <v>38624</v>
      </c>
      <c r="T526" s="58">
        <v>7195</v>
      </c>
      <c r="U526" s="61"/>
      <c r="V526" s="62"/>
      <c r="W526" s="61"/>
      <c r="X526" s="61"/>
      <c r="Y526" s="61"/>
      <c r="Z526" s="63"/>
      <c r="AA526" s="52"/>
      <c r="AB526" s="52"/>
      <c r="AC526" s="52"/>
      <c r="AD526" s="52"/>
      <c r="AE526" s="52"/>
      <c r="AF526" s="52"/>
    </row>
    <row r="527" spans="1:32" s="34" customFormat="1" ht="44.25" hidden="1" customHeight="1" x14ac:dyDescent="0.2">
      <c r="A527" s="56" t="s">
        <v>3061</v>
      </c>
      <c r="B527" s="53">
        <v>692313003</v>
      </c>
      <c r="C527" s="53" t="s">
        <v>2436</v>
      </c>
      <c r="D527" s="57" t="s">
        <v>2451</v>
      </c>
      <c r="E527" s="53" t="s">
        <v>26</v>
      </c>
      <c r="F527" s="57" t="s">
        <v>2452</v>
      </c>
      <c r="G527" s="57" t="s">
        <v>28</v>
      </c>
      <c r="H527" s="53"/>
      <c r="I527" s="53"/>
      <c r="J527" s="53" t="s">
        <v>5463</v>
      </c>
      <c r="K527" s="53" t="s">
        <v>3062</v>
      </c>
      <c r="L527" s="54" t="s">
        <v>5267</v>
      </c>
      <c r="M527" s="58" t="s">
        <v>3063</v>
      </c>
      <c r="N527" s="58" t="s">
        <v>5464</v>
      </c>
      <c r="O527" s="59" t="s">
        <v>5465</v>
      </c>
      <c r="P527" s="58"/>
      <c r="Q527" s="59">
        <v>91001</v>
      </c>
      <c r="R527" s="59" t="s">
        <v>2455</v>
      </c>
      <c r="S527" s="60">
        <v>40683</v>
      </c>
      <c r="T527" s="58">
        <v>7450</v>
      </c>
      <c r="U527" s="61"/>
      <c r="V527" s="62"/>
      <c r="W527" s="61"/>
      <c r="X527" s="61"/>
      <c r="Y527" s="61"/>
      <c r="Z527" s="63"/>
      <c r="AA527" s="52"/>
      <c r="AB527" s="52"/>
      <c r="AC527" s="52"/>
      <c r="AD527" s="52"/>
      <c r="AE527" s="52"/>
      <c r="AF527" s="52"/>
    </row>
    <row r="528" spans="1:32" s="34" customFormat="1" ht="44.25" hidden="1" customHeight="1" x14ac:dyDescent="0.2">
      <c r="A528" s="56" t="s">
        <v>3064</v>
      </c>
      <c r="B528" s="53">
        <v>690910004</v>
      </c>
      <c r="C528" s="53" t="s">
        <v>2436</v>
      </c>
      <c r="D528" s="57" t="s">
        <v>537</v>
      </c>
      <c r="E528" s="53" t="s">
        <v>26</v>
      </c>
      <c r="F528" s="57" t="s">
        <v>538</v>
      </c>
      <c r="G528" s="57" t="s">
        <v>28</v>
      </c>
      <c r="H528" s="53"/>
      <c r="I528" s="53"/>
      <c r="J528" s="53" t="s">
        <v>3065</v>
      </c>
      <c r="K528" s="53" t="s">
        <v>3066</v>
      </c>
      <c r="L528" s="54" t="s">
        <v>5271</v>
      </c>
      <c r="M528" s="58" t="s">
        <v>3067</v>
      </c>
      <c r="N528" s="58" t="s">
        <v>7470</v>
      </c>
      <c r="O528" s="59" t="s">
        <v>7471</v>
      </c>
      <c r="P528" s="58"/>
      <c r="Q528" s="59">
        <v>91001</v>
      </c>
      <c r="R528" s="59" t="s">
        <v>514</v>
      </c>
      <c r="S528" s="60">
        <v>42080</v>
      </c>
      <c r="T528" s="58">
        <v>7559</v>
      </c>
      <c r="U528" s="61"/>
      <c r="V528" s="62"/>
      <c r="W528" s="61"/>
      <c r="X528" s="61"/>
      <c r="Y528" s="61"/>
      <c r="Z528" s="63"/>
      <c r="AA528" s="52"/>
      <c r="AB528" s="52"/>
      <c r="AC528" s="52"/>
      <c r="AD528" s="52"/>
      <c r="AE528" s="52"/>
      <c r="AF528" s="52"/>
    </row>
    <row r="529" spans="1:32" s="34" customFormat="1" ht="44.25" hidden="1" customHeight="1" x14ac:dyDescent="0.2">
      <c r="A529" s="56" t="s">
        <v>3068</v>
      </c>
      <c r="B529" s="53">
        <v>692012003</v>
      </c>
      <c r="C529" s="53" t="s">
        <v>2436</v>
      </c>
      <c r="D529" s="57" t="s">
        <v>2451</v>
      </c>
      <c r="E529" s="53" t="s">
        <v>26</v>
      </c>
      <c r="F529" s="57" t="s">
        <v>2452</v>
      </c>
      <c r="G529" s="57" t="s">
        <v>28</v>
      </c>
      <c r="H529" s="53"/>
      <c r="I529" s="53"/>
      <c r="J529" s="53" t="s">
        <v>7472</v>
      </c>
      <c r="K529" s="53" t="s">
        <v>3069</v>
      </c>
      <c r="L529" s="54" t="s">
        <v>5273</v>
      </c>
      <c r="M529" s="58" t="s">
        <v>3070</v>
      </c>
      <c r="N529" s="58" t="s">
        <v>5597</v>
      </c>
      <c r="O529" s="59"/>
      <c r="P529" s="58"/>
      <c r="Q529" s="59">
        <v>91001</v>
      </c>
      <c r="R529" s="59" t="s">
        <v>2597</v>
      </c>
      <c r="S529" s="60">
        <v>40500</v>
      </c>
      <c r="T529" s="58">
        <v>7436</v>
      </c>
      <c r="U529" s="61"/>
      <c r="V529" s="62"/>
      <c r="W529" s="61"/>
      <c r="X529" s="61"/>
      <c r="Y529" s="61"/>
      <c r="Z529" s="63"/>
      <c r="AA529" s="52"/>
      <c r="AB529" s="52"/>
      <c r="AC529" s="52"/>
      <c r="AD529" s="52"/>
      <c r="AE529" s="52"/>
      <c r="AF529" s="52"/>
    </row>
    <row r="530" spans="1:32" s="34" customFormat="1" ht="44.25" hidden="1" customHeight="1" x14ac:dyDescent="0.2">
      <c r="A530" s="56" t="s">
        <v>3071</v>
      </c>
      <c r="B530" s="53">
        <v>690508001</v>
      </c>
      <c r="C530" s="53" t="s">
        <v>2436</v>
      </c>
      <c r="D530" s="57" t="s">
        <v>2726</v>
      </c>
      <c r="E530" s="53" t="s">
        <v>26</v>
      </c>
      <c r="F530" s="57" t="s">
        <v>538</v>
      </c>
      <c r="G530" s="57" t="s">
        <v>28</v>
      </c>
      <c r="H530" s="53"/>
      <c r="I530" s="53"/>
      <c r="J530" s="53" t="s">
        <v>3072</v>
      </c>
      <c r="K530" s="53" t="s">
        <v>3073</v>
      </c>
      <c r="L530" s="54" t="s">
        <v>535</v>
      </c>
      <c r="M530" s="58" t="s">
        <v>3074</v>
      </c>
      <c r="N530" s="58"/>
      <c r="O530" s="59"/>
      <c r="P530" s="58"/>
      <c r="Q530" s="59">
        <v>91001</v>
      </c>
      <c r="R530" s="59" t="s">
        <v>514</v>
      </c>
      <c r="S530" s="60">
        <v>42216</v>
      </c>
      <c r="T530" s="58">
        <v>7579</v>
      </c>
      <c r="U530" s="61"/>
      <c r="V530" s="62"/>
      <c r="W530" s="61"/>
      <c r="X530" s="61"/>
      <c r="Y530" s="61"/>
      <c r="Z530" s="63"/>
      <c r="AA530" s="52"/>
      <c r="AB530" s="52"/>
      <c r="AC530" s="52"/>
      <c r="AD530" s="52"/>
      <c r="AE530" s="52"/>
      <c r="AF530" s="52"/>
    </row>
    <row r="531" spans="1:32" s="34" customFormat="1" ht="44.25" hidden="1" customHeight="1" x14ac:dyDescent="0.2">
      <c r="A531" s="56" t="s">
        <v>3075</v>
      </c>
      <c r="B531" s="53" t="s">
        <v>8318</v>
      </c>
      <c r="C531" s="53" t="s">
        <v>2436</v>
      </c>
      <c r="D531" s="57" t="s">
        <v>2462</v>
      </c>
      <c r="E531" s="53" t="s">
        <v>1462</v>
      </c>
      <c r="F531" s="57" t="s">
        <v>2463</v>
      </c>
      <c r="G531" s="57" t="s">
        <v>28</v>
      </c>
      <c r="H531" s="53"/>
      <c r="I531" s="53"/>
      <c r="J531" s="53" t="s">
        <v>3076</v>
      </c>
      <c r="K531" s="53" t="s">
        <v>3077</v>
      </c>
      <c r="L531" s="54" t="s">
        <v>5272</v>
      </c>
      <c r="M531" s="58" t="s">
        <v>3079</v>
      </c>
      <c r="N531" s="58" t="s">
        <v>3078</v>
      </c>
      <c r="O531" s="59"/>
      <c r="P531" s="58"/>
      <c r="Q531" s="59">
        <v>91001</v>
      </c>
      <c r="R531" s="59" t="s">
        <v>2455</v>
      </c>
      <c r="S531" s="60">
        <v>38743</v>
      </c>
      <c r="T531" s="58">
        <v>7288</v>
      </c>
      <c r="U531" s="61"/>
      <c r="V531" s="62"/>
      <c r="W531" s="61"/>
      <c r="X531" s="61"/>
      <c r="Y531" s="61"/>
      <c r="Z531" s="63"/>
      <c r="AA531" s="52"/>
      <c r="AB531" s="52"/>
      <c r="AC531" s="52"/>
      <c r="AD531" s="52"/>
      <c r="AE531" s="52"/>
      <c r="AF531" s="52"/>
    </row>
    <row r="532" spans="1:32" s="34" customFormat="1" ht="44.25" hidden="1" customHeight="1" x14ac:dyDescent="0.2">
      <c r="A532" s="56" t="s">
        <v>3080</v>
      </c>
      <c r="B532" s="53">
        <v>692549007</v>
      </c>
      <c r="C532" s="53" t="s">
        <v>2436</v>
      </c>
      <c r="D532" s="57" t="s">
        <v>2451</v>
      </c>
      <c r="E532" s="53" t="s">
        <v>26</v>
      </c>
      <c r="F532" s="57" t="s">
        <v>2452</v>
      </c>
      <c r="G532" s="57" t="s">
        <v>28</v>
      </c>
      <c r="H532" s="53"/>
      <c r="I532" s="53"/>
      <c r="J532" s="53" t="s">
        <v>7473</v>
      </c>
      <c r="K532" s="53" t="s">
        <v>7474</v>
      </c>
      <c r="L532" s="54" t="s">
        <v>47</v>
      </c>
      <c r="M532" s="58" t="s">
        <v>789</v>
      </c>
      <c r="N532" s="58" t="s">
        <v>7475</v>
      </c>
      <c r="O532" s="59" t="s">
        <v>7476</v>
      </c>
      <c r="P532" s="58"/>
      <c r="Q532" s="59">
        <v>91001</v>
      </c>
      <c r="R532" s="59" t="s">
        <v>2518</v>
      </c>
      <c r="S532" s="60">
        <v>38722</v>
      </c>
      <c r="T532" s="58">
        <v>7245</v>
      </c>
      <c r="U532" s="61"/>
      <c r="V532" s="62"/>
      <c r="W532" s="61"/>
      <c r="X532" s="61"/>
      <c r="Y532" s="61"/>
      <c r="Z532" s="63"/>
      <c r="AA532" s="52"/>
      <c r="AB532" s="52"/>
      <c r="AC532" s="52"/>
      <c r="AD532" s="52"/>
      <c r="AE532" s="52"/>
      <c r="AF532" s="52"/>
    </row>
    <row r="533" spans="1:32" s="34" customFormat="1" ht="44.25" hidden="1" customHeight="1" x14ac:dyDescent="0.2">
      <c r="A533" s="56" t="s">
        <v>3081</v>
      </c>
      <c r="B533" s="53">
        <v>691505006</v>
      </c>
      <c r="C533" s="53" t="s">
        <v>2436</v>
      </c>
      <c r="D533" s="57" t="s">
        <v>2462</v>
      </c>
      <c r="E533" s="53" t="s">
        <v>1462</v>
      </c>
      <c r="F533" s="57" t="s">
        <v>3082</v>
      </c>
      <c r="G533" s="57" t="s">
        <v>28</v>
      </c>
      <c r="H533" s="53"/>
      <c r="I533" s="53"/>
      <c r="J533" s="53" t="s">
        <v>3083</v>
      </c>
      <c r="K533" s="53" t="s">
        <v>3084</v>
      </c>
      <c r="L533" s="54" t="s">
        <v>306</v>
      </c>
      <c r="M533" s="58" t="s">
        <v>3085</v>
      </c>
      <c r="N533" s="58" t="s">
        <v>5734</v>
      </c>
      <c r="O533" s="59" t="s">
        <v>5733</v>
      </c>
      <c r="P533" s="58"/>
      <c r="Q533" s="59">
        <v>91001</v>
      </c>
      <c r="R533" s="59" t="s">
        <v>2455</v>
      </c>
      <c r="S533" s="60">
        <v>38737</v>
      </c>
      <c r="T533" s="58">
        <v>7284</v>
      </c>
      <c r="U533" s="61"/>
      <c r="V533" s="62"/>
      <c r="W533" s="61"/>
      <c r="X533" s="61"/>
      <c r="Y533" s="61"/>
      <c r="Z533" s="63"/>
      <c r="AA533" s="52"/>
      <c r="AB533" s="52"/>
      <c r="AC533" s="52"/>
      <c r="AD533" s="52"/>
      <c r="AE533" s="52"/>
      <c r="AF533" s="52"/>
    </row>
    <row r="534" spans="1:32" s="34" customFormat="1" ht="44.25" hidden="1" customHeight="1" x14ac:dyDescent="0.2">
      <c r="A534" s="56" t="s">
        <v>7477</v>
      </c>
      <c r="B534" s="53" t="s">
        <v>8319</v>
      </c>
      <c r="C534" s="53" t="s">
        <v>2436</v>
      </c>
      <c r="D534" s="57" t="s">
        <v>2451</v>
      </c>
      <c r="E534" s="53" t="s">
        <v>26</v>
      </c>
      <c r="F534" s="57" t="s">
        <v>2452</v>
      </c>
      <c r="G534" s="57" t="s">
        <v>28</v>
      </c>
      <c r="H534" s="53"/>
      <c r="I534" s="53"/>
      <c r="J534" s="53" t="s">
        <v>3086</v>
      </c>
      <c r="K534" s="53" t="s">
        <v>3087</v>
      </c>
      <c r="L534" s="54" t="s">
        <v>47</v>
      </c>
      <c r="M534" s="58" t="s">
        <v>2078</v>
      </c>
      <c r="N534" s="58" t="s">
        <v>3088</v>
      </c>
      <c r="O534" s="59"/>
      <c r="P534" s="58"/>
      <c r="Q534" s="59">
        <v>91001</v>
      </c>
      <c r="R534" s="59" t="s">
        <v>3089</v>
      </c>
      <c r="S534" s="60">
        <v>40875</v>
      </c>
      <c r="T534" s="58">
        <v>7458</v>
      </c>
      <c r="U534" s="61"/>
      <c r="V534" s="62"/>
      <c r="W534" s="61"/>
      <c r="X534" s="61"/>
      <c r="Y534" s="61"/>
      <c r="Z534" s="63"/>
      <c r="AA534" s="52"/>
      <c r="AB534" s="52"/>
      <c r="AC534" s="52"/>
      <c r="AD534" s="52"/>
      <c r="AE534" s="52"/>
      <c r="AF534" s="52"/>
    </row>
    <row r="535" spans="1:32" s="34" customFormat="1" ht="44.25" hidden="1" customHeight="1" x14ac:dyDescent="0.2">
      <c r="A535" s="56" t="s">
        <v>7478</v>
      </c>
      <c r="B535" s="53" t="s">
        <v>8320</v>
      </c>
      <c r="C535" s="53" t="s">
        <v>2436</v>
      </c>
      <c r="D535" s="57" t="s">
        <v>2462</v>
      </c>
      <c r="E535" s="53" t="s">
        <v>1462</v>
      </c>
      <c r="F535" s="57" t="s">
        <v>3090</v>
      </c>
      <c r="G535" s="57" t="s">
        <v>28</v>
      </c>
      <c r="H535" s="53"/>
      <c r="I535" s="53"/>
      <c r="J535" s="53" t="s">
        <v>3091</v>
      </c>
      <c r="K535" s="53" t="s">
        <v>3092</v>
      </c>
      <c r="L535" s="54" t="s">
        <v>47</v>
      </c>
      <c r="M535" s="58" t="s">
        <v>799</v>
      </c>
      <c r="N535" s="58" t="s">
        <v>7479</v>
      </c>
      <c r="O535" s="59" t="s">
        <v>7480</v>
      </c>
      <c r="P535" s="58"/>
      <c r="Q535" s="59">
        <v>91001</v>
      </c>
      <c r="R535" s="59" t="s">
        <v>2455</v>
      </c>
      <c r="S535" s="60">
        <v>38478</v>
      </c>
      <c r="T535" s="58">
        <v>7168</v>
      </c>
      <c r="U535" s="61"/>
      <c r="V535" s="62"/>
      <c r="W535" s="61"/>
      <c r="X535" s="61"/>
      <c r="Y535" s="61"/>
      <c r="Z535" s="63"/>
      <c r="AA535" s="52"/>
      <c r="AB535" s="52"/>
      <c r="AC535" s="52"/>
      <c r="AD535" s="52"/>
      <c r="AE535" s="52"/>
      <c r="AF535" s="52"/>
    </row>
    <row r="536" spans="1:32" s="34" customFormat="1" ht="44.25" hidden="1" customHeight="1" x14ac:dyDescent="0.2">
      <c r="A536" s="56" t="s">
        <v>3093</v>
      </c>
      <c r="B536" s="53">
        <v>690915006</v>
      </c>
      <c r="C536" s="53" t="s">
        <v>2436</v>
      </c>
      <c r="D536" s="57" t="s">
        <v>2451</v>
      </c>
      <c r="E536" s="53" t="s">
        <v>26</v>
      </c>
      <c r="F536" s="57" t="s">
        <v>2452</v>
      </c>
      <c r="G536" s="57" t="s">
        <v>28</v>
      </c>
      <c r="H536" s="53"/>
      <c r="I536" s="53"/>
      <c r="J536" s="53" t="s">
        <v>3094</v>
      </c>
      <c r="K536" s="53" t="s">
        <v>3095</v>
      </c>
      <c r="L536" s="54" t="s">
        <v>5271</v>
      </c>
      <c r="M536" s="58" t="s">
        <v>3096</v>
      </c>
      <c r="N536" s="58"/>
      <c r="O536" s="59"/>
      <c r="P536" s="58"/>
      <c r="Q536" s="59">
        <v>91001</v>
      </c>
      <c r="R536" s="59" t="s">
        <v>2455</v>
      </c>
      <c r="S536" s="60">
        <v>38301</v>
      </c>
      <c r="T536" s="58">
        <v>7148</v>
      </c>
      <c r="U536" s="61"/>
      <c r="V536" s="62"/>
      <c r="W536" s="61"/>
      <c r="X536" s="61"/>
      <c r="Y536" s="61"/>
      <c r="Z536" s="63"/>
      <c r="AA536" s="52"/>
      <c r="AB536" s="52"/>
      <c r="AC536" s="52"/>
      <c r="AD536" s="52"/>
      <c r="AE536" s="52"/>
      <c r="AF536" s="52"/>
    </row>
    <row r="537" spans="1:32" s="34" customFormat="1" ht="44.25" hidden="1" customHeight="1" x14ac:dyDescent="0.2">
      <c r="A537" s="56" t="s">
        <v>3097</v>
      </c>
      <c r="B537" s="53">
        <v>691903001</v>
      </c>
      <c r="C537" s="53" t="s">
        <v>2436</v>
      </c>
      <c r="D537" s="57" t="s">
        <v>3051</v>
      </c>
      <c r="E537" s="53" t="s">
        <v>26</v>
      </c>
      <c r="F537" s="57" t="s">
        <v>538</v>
      </c>
      <c r="G537" s="57" t="s">
        <v>28</v>
      </c>
      <c r="H537" s="53"/>
      <c r="I537" s="53"/>
      <c r="J537" s="53" t="s">
        <v>7481</v>
      </c>
      <c r="K537" s="53" t="s">
        <v>3098</v>
      </c>
      <c r="L537" s="54" t="s">
        <v>48</v>
      </c>
      <c r="M537" s="58" t="s">
        <v>3099</v>
      </c>
      <c r="N537" s="58" t="s">
        <v>8386</v>
      </c>
      <c r="O537" s="59" t="s">
        <v>8387</v>
      </c>
      <c r="P537" s="58"/>
      <c r="Q537" s="59">
        <v>91001</v>
      </c>
      <c r="R537" s="59" t="s">
        <v>514</v>
      </c>
      <c r="S537" s="60">
        <v>42451</v>
      </c>
      <c r="T537" s="58">
        <v>7604</v>
      </c>
      <c r="U537" s="61"/>
      <c r="V537" s="62"/>
      <c r="W537" s="61"/>
      <c r="X537" s="61"/>
      <c r="Y537" s="61"/>
      <c r="Z537" s="63"/>
      <c r="AA537" s="52"/>
      <c r="AB537" s="52"/>
      <c r="AC537" s="52"/>
      <c r="AD537" s="52"/>
      <c r="AE537" s="52"/>
      <c r="AF537" s="52"/>
    </row>
    <row r="538" spans="1:32" s="34" customFormat="1" ht="44.25" hidden="1" customHeight="1" x14ac:dyDescent="0.2">
      <c r="A538" s="56" t="s">
        <v>3100</v>
      </c>
      <c r="B538" s="53">
        <v>690505002</v>
      </c>
      <c r="C538" s="53" t="s">
        <v>2436</v>
      </c>
      <c r="D538" s="57" t="s">
        <v>2726</v>
      </c>
      <c r="E538" s="53" t="s">
        <v>26</v>
      </c>
      <c r="F538" s="57" t="s">
        <v>2539</v>
      </c>
      <c r="G538" s="57" t="s">
        <v>28</v>
      </c>
      <c r="H538" s="53"/>
      <c r="I538" s="53"/>
      <c r="J538" s="53" t="s">
        <v>7482</v>
      </c>
      <c r="K538" s="53" t="s">
        <v>7483</v>
      </c>
      <c r="L538" s="54" t="s">
        <v>535</v>
      </c>
      <c r="M538" s="58" t="s">
        <v>3101</v>
      </c>
      <c r="N538" s="58"/>
      <c r="O538" s="59"/>
      <c r="P538" s="58"/>
      <c r="Q538" s="59">
        <v>91001</v>
      </c>
      <c r="R538" s="59" t="s">
        <v>2455</v>
      </c>
      <c r="S538" s="60">
        <v>38695</v>
      </c>
      <c r="T538" s="58">
        <v>7225</v>
      </c>
      <c r="U538" s="61"/>
      <c r="V538" s="62"/>
      <c r="W538" s="61"/>
      <c r="X538" s="61"/>
      <c r="Y538" s="61"/>
      <c r="Z538" s="63"/>
      <c r="AA538" s="52"/>
      <c r="AB538" s="52"/>
      <c r="AC538" s="52"/>
      <c r="AD538" s="52"/>
      <c r="AE538" s="52"/>
      <c r="AF538" s="52"/>
    </row>
    <row r="539" spans="1:32" s="34" customFormat="1" ht="44.25" hidden="1" customHeight="1" x14ac:dyDescent="0.2">
      <c r="A539" s="56" t="s">
        <v>3102</v>
      </c>
      <c r="B539" s="53">
        <v>690104008</v>
      </c>
      <c r="C539" s="53" t="s">
        <v>2436</v>
      </c>
      <c r="D539" s="57" t="s">
        <v>537</v>
      </c>
      <c r="E539" s="53" t="s">
        <v>26</v>
      </c>
      <c r="F539" s="57" t="s">
        <v>538</v>
      </c>
      <c r="G539" s="57" t="s">
        <v>28</v>
      </c>
      <c r="H539" s="53"/>
      <c r="I539" s="53"/>
      <c r="J539" s="53" t="s">
        <v>3103</v>
      </c>
      <c r="K539" s="53" t="s">
        <v>3105</v>
      </c>
      <c r="L539" s="54" t="s">
        <v>524</v>
      </c>
      <c r="M539" s="58" t="s">
        <v>3107</v>
      </c>
      <c r="N539" s="58" t="s">
        <v>3106</v>
      </c>
      <c r="O539" s="59" t="s">
        <v>3104</v>
      </c>
      <c r="P539" s="58"/>
      <c r="Q539" s="59">
        <v>91001</v>
      </c>
      <c r="R539" s="59" t="s">
        <v>3108</v>
      </c>
      <c r="S539" s="60">
        <v>38673</v>
      </c>
      <c r="T539" s="58">
        <v>7217</v>
      </c>
      <c r="U539" s="61"/>
      <c r="V539" s="62"/>
      <c r="W539" s="61"/>
      <c r="X539" s="61"/>
      <c r="Y539" s="61"/>
      <c r="Z539" s="63"/>
      <c r="AA539" s="52"/>
      <c r="AB539" s="52"/>
      <c r="AC539" s="52"/>
      <c r="AD539" s="52"/>
      <c r="AE539" s="52"/>
      <c r="AF539" s="52"/>
    </row>
    <row r="540" spans="1:32" s="34" customFormat="1" ht="44.25" hidden="1" customHeight="1" x14ac:dyDescent="0.2">
      <c r="A540" s="56" t="s">
        <v>3109</v>
      </c>
      <c r="B540" s="53">
        <v>690912007</v>
      </c>
      <c r="C540" s="53" t="s">
        <v>2436</v>
      </c>
      <c r="D540" s="57" t="s">
        <v>537</v>
      </c>
      <c r="E540" s="53" t="s">
        <v>26</v>
      </c>
      <c r="F540" s="57" t="s">
        <v>2539</v>
      </c>
      <c r="G540" s="57" t="s">
        <v>28</v>
      </c>
      <c r="H540" s="53"/>
      <c r="I540" s="53"/>
      <c r="J540" s="53" t="s">
        <v>7484</v>
      </c>
      <c r="K540" s="53" t="s">
        <v>3111</v>
      </c>
      <c r="L540" s="54" t="s">
        <v>5271</v>
      </c>
      <c r="M540" s="58" t="s">
        <v>3113</v>
      </c>
      <c r="N540" s="58" t="s">
        <v>3112</v>
      </c>
      <c r="O540" s="59" t="s">
        <v>3110</v>
      </c>
      <c r="P540" s="58"/>
      <c r="Q540" s="59">
        <v>91001</v>
      </c>
      <c r="R540" s="59" t="s">
        <v>2455</v>
      </c>
      <c r="S540" s="60">
        <v>38761</v>
      </c>
      <c r="T540" s="58">
        <v>7302</v>
      </c>
      <c r="U540" s="61"/>
      <c r="V540" s="62"/>
      <c r="W540" s="61"/>
      <c r="X540" s="61"/>
      <c r="Y540" s="61"/>
      <c r="Z540" s="63"/>
      <c r="AA540" s="52"/>
      <c r="AB540" s="52"/>
      <c r="AC540" s="52"/>
      <c r="AD540" s="52"/>
      <c r="AE540" s="52"/>
      <c r="AF540" s="52"/>
    </row>
    <row r="541" spans="1:32" s="34" customFormat="1" ht="44.25" hidden="1" customHeight="1" x14ac:dyDescent="0.2">
      <c r="A541" s="56" t="s">
        <v>3114</v>
      </c>
      <c r="B541" s="53">
        <v>690811006</v>
      </c>
      <c r="C541" s="53" t="s">
        <v>2436</v>
      </c>
      <c r="D541" s="57" t="s">
        <v>537</v>
      </c>
      <c r="E541" s="53" t="s">
        <v>26</v>
      </c>
      <c r="F541" s="57" t="s">
        <v>538</v>
      </c>
      <c r="G541" s="57" t="s">
        <v>28</v>
      </c>
      <c r="H541" s="53"/>
      <c r="I541" s="53"/>
      <c r="J541" s="53" t="s">
        <v>8388</v>
      </c>
      <c r="K541" s="53" t="s">
        <v>3115</v>
      </c>
      <c r="L541" s="54" t="s">
        <v>5271</v>
      </c>
      <c r="M541" s="58" t="s">
        <v>1267</v>
      </c>
      <c r="N541" s="58" t="s">
        <v>8389</v>
      </c>
      <c r="O541" s="59" t="s">
        <v>8390</v>
      </c>
      <c r="P541" s="58"/>
      <c r="Q541" s="59">
        <v>91001</v>
      </c>
      <c r="R541" s="59" t="s">
        <v>2591</v>
      </c>
      <c r="S541" s="60">
        <v>42032</v>
      </c>
      <c r="T541" s="58">
        <v>7524</v>
      </c>
      <c r="U541" s="61"/>
      <c r="V541" s="62"/>
      <c r="W541" s="61"/>
      <c r="X541" s="61"/>
      <c r="Y541" s="61"/>
      <c r="Z541" s="63"/>
      <c r="AA541" s="52"/>
      <c r="AB541" s="52"/>
      <c r="AC541" s="52"/>
      <c r="AD541" s="52"/>
      <c r="AE541" s="52"/>
      <c r="AF541" s="52"/>
    </row>
    <row r="542" spans="1:32" s="34" customFormat="1" ht="44.25" hidden="1" customHeight="1" x14ac:dyDescent="0.2">
      <c r="A542" s="56" t="s">
        <v>3116</v>
      </c>
      <c r="B542" s="53">
        <v>690722003</v>
      </c>
      <c r="C542" s="53" t="s">
        <v>2436</v>
      </c>
      <c r="D542" s="57" t="s">
        <v>2451</v>
      </c>
      <c r="E542" s="53" t="s">
        <v>26</v>
      </c>
      <c r="F542" s="57" t="s">
        <v>2452</v>
      </c>
      <c r="G542" s="57" t="s">
        <v>28</v>
      </c>
      <c r="H542" s="53"/>
      <c r="I542" s="53"/>
      <c r="J542" s="53" t="s">
        <v>3117</v>
      </c>
      <c r="K542" s="53" t="s">
        <v>3118</v>
      </c>
      <c r="L542" s="54" t="s">
        <v>47</v>
      </c>
      <c r="M542" s="58" t="s">
        <v>3120</v>
      </c>
      <c r="N542" s="58" t="s">
        <v>3119</v>
      </c>
      <c r="O542" s="59"/>
      <c r="P542" s="58"/>
      <c r="Q542" s="59">
        <v>91001</v>
      </c>
      <c r="R542" s="59" t="s">
        <v>2518</v>
      </c>
      <c r="S542" s="60">
        <v>38686</v>
      </c>
      <c r="T542" s="58">
        <v>7219</v>
      </c>
      <c r="U542" s="61"/>
      <c r="V542" s="62"/>
      <c r="W542" s="61"/>
      <c r="X542" s="61"/>
      <c r="Y542" s="61"/>
      <c r="Z542" s="63"/>
      <c r="AA542" s="52"/>
      <c r="AB542" s="52"/>
      <c r="AC542" s="52"/>
      <c r="AD542" s="52"/>
      <c r="AE542" s="52"/>
      <c r="AF542" s="52"/>
    </row>
    <row r="543" spans="1:32" s="34" customFormat="1" ht="44.25" hidden="1" customHeight="1" x14ac:dyDescent="0.2">
      <c r="A543" s="56" t="s">
        <v>7485</v>
      </c>
      <c r="B543" s="53">
        <v>691913007</v>
      </c>
      <c r="C543" s="53" t="s">
        <v>2436</v>
      </c>
      <c r="D543" s="57" t="s">
        <v>2451</v>
      </c>
      <c r="E543" s="53" t="s">
        <v>26</v>
      </c>
      <c r="F543" s="57" t="s">
        <v>2452</v>
      </c>
      <c r="G543" s="57" t="s">
        <v>28</v>
      </c>
      <c r="H543" s="53"/>
      <c r="I543" s="53"/>
      <c r="J543" s="53" t="s">
        <v>7486</v>
      </c>
      <c r="K543" s="53" t="s">
        <v>3121</v>
      </c>
      <c r="L543" s="54" t="s">
        <v>48</v>
      </c>
      <c r="M543" s="58" t="s">
        <v>3122</v>
      </c>
      <c r="N543" s="58" t="s">
        <v>5397</v>
      </c>
      <c r="O543" s="59" t="s">
        <v>5398</v>
      </c>
      <c r="P543" s="58"/>
      <c r="Q543" s="59">
        <v>91001</v>
      </c>
      <c r="R543" s="59" t="s">
        <v>2455</v>
      </c>
      <c r="S543" s="60">
        <v>42446</v>
      </c>
      <c r="T543" s="58">
        <v>7603</v>
      </c>
      <c r="U543" s="61"/>
      <c r="V543" s="62"/>
      <c r="W543" s="61"/>
      <c r="X543" s="61"/>
      <c r="Y543" s="61"/>
      <c r="Z543" s="63"/>
      <c r="AA543" s="52"/>
      <c r="AB543" s="52"/>
      <c r="AC543" s="52"/>
      <c r="AD543" s="52"/>
      <c r="AE543" s="52"/>
      <c r="AF543" s="52"/>
    </row>
    <row r="544" spans="1:32" s="34" customFormat="1" ht="44.25" hidden="1" customHeight="1" x14ac:dyDescent="0.2">
      <c r="A544" s="56" t="s">
        <v>3123</v>
      </c>
      <c r="B544" s="53">
        <v>690902001</v>
      </c>
      <c r="C544" s="53" t="s">
        <v>2436</v>
      </c>
      <c r="D544" s="57" t="s">
        <v>2462</v>
      </c>
      <c r="E544" s="53" t="s">
        <v>1462</v>
      </c>
      <c r="F544" s="57" t="s">
        <v>2463</v>
      </c>
      <c r="G544" s="57" t="s">
        <v>28</v>
      </c>
      <c r="H544" s="53"/>
      <c r="I544" s="53"/>
      <c r="J544" s="53" t="s">
        <v>3124</v>
      </c>
      <c r="K544" s="53" t="s">
        <v>3125</v>
      </c>
      <c r="L544" s="54" t="s">
        <v>5271</v>
      </c>
      <c r="M544" s="58" t="s">
        <v>3126</v>
      </c>
      <c r="N544" s="58"/>
      <c r="O544" s="59"/>
      <c r="P544" s="58"/>
      <c r="Q544" s="59">
        <v>91001</v>
      </c>
      <c r="R544" s="59" t="s">
        <v>3127</v>
      </c>
      <c r="S544" s="60">
        <v>38736</v>
      </c>
      <c r="T544" s="58">
        <v>7271</v>
      </c>
      <c r="U544" s="61"/>
      <c r="V544" s="62"/>
      <c r="W544" s="61"/>
      <c r="X544" s="61"/>
      <c r="Y544" s="61"/>
      <c r="Z544" s="63"/>
      <c r="AA544" s="52"/>
      <c r="AB544" s="52"/>
      <c r="AC544" s="52"/>
      <c r="AD544" s="52"/>
      <c r="AE544" s="52"/>
      <c r="AF544" s="52"/>
    </row>
    <row r="545" spans="1:32" s="34" customFormat="1" ht="44.25" hidden="1" customHeight="1" x14ac:dyDescent="0.2">
      <c r="A545" s="56" t="s">
        <v>3128</v>
      </c>
      <c r="B545" s="53">
        <v>692503007</v>
      </c>
      <c r="C545" s="53" t="s">
        <v>2436</v>
      </c>
      <c r="D545" s="57" t="s">
        <v>537</v>
      </c>
      <c r="E545" s="53" t="s">
        <v>26</v>
      </c>
      <c r="F545" s="57" t="s">
        <v>538</v>
      </c>
      <c r="G545" s="57" t="s">
        <v>28</v>
      </c>
      <c r="H545" s="53"/>
      <c r="I545" s="53"/>
      <c r="J545" s="53" t="s">
        <v>3129</v>
      </c>
      <c r="K545" s="53" t="s">
        <v>3131</v>
      </c>
      <c r="L545" s="54" t="s">
        <v>5307</v>
      </c>
      <c r="M545" s="58" t="s">
        <v>3133</v>
      </c>
      <c r="N545" s="58" t="s">
        <v>3132</v>
      </c>
      <c r="O545" s="59" t="s">
        <v>3130</v>
      </c>
      <c r="P545" s="58"/>
      <c r="Q545" s="59">
        <v>91001</v>
      </c>
      <c r="R545" s="59" t="s">
        <v>2591</v>
      </c>
      <c r="S545" s="60">
        <v>42059</v>
      </c>
      <c r="T545" s="58">
        <v>7550</v>
      </c>
      <c r="U545" s="61"/>
      <c r="V545" s="62"/>
      <c r="W545" s="61"/>
      <c r="X545" s="61"/>
      <c r="Y545" s="61"/>
      <c r="Z545" s="63"/>
      <c r="AA545" s="52"/>
      <c r="AB545" s="52"/>
      <c r="AC545" s="52"/>
      <c r="AD545" s="52"/>
      <c r="AE545" s="52"/>
      <c r="AF545" s="52"/>
    </row>
    <row r="546" spans="1:32" s="34" customFormat="1" ht="44.25" hidden="1" customHeight="1" x14ac:dyDescent="0.2">
      <c r="A546" s="56" t="s">
        <v>3134</v>
      </c>
      <c r="B546" s="53">
        <v>830175008</v>
      </c>
      <c r="C546" s="53" t="s">
        <v>2436</v>
      </c>
      <c r="D546" s="57" t="s">
        <v>537</v>
      </c>
      <c r="E546" s="53" t="s">
        <v>26</v>
      </c>
      <c r="F546" s="57" t="s">
        <v>538</v>
      </c>
      <c r="G546" s="57" t="s">
        <v>28</v>
      </c>
      <c r="H546" s="53"/>
      <c r="I546" s="53"/>
      <c r="J546" s="53" t="s">
        <v>3135</v>
      </c>
      <c r="K546" s="53" t="s">
        <v>3136</v>
      </c>
      <c r="L546" s="54" t="s">
        <v>524</v>
      </c>
      <c r="M546" s="58" t="s">
        <v>2782</v>
      </c>
      <c r="N546" s="58" t="s">
        <v>3137</v>
      </c>
      <c r="O546" s="59"/>
      <c r="P546" s="58"/>
      <c r="Q546" s="59">
        <v>91001</v>
      </c>
      <c r="R546" s="59" t="s">
        <v>2455</v>
      </c>
      <c r="S546" s="60">
        <v>38649</v>
      </c>
      <c r="T546" s="58">
        <v>7209</v>
      </c>
      <c r="U546" s="61"/>
      <c r="V546" s="62"/>
      <c r="W546" s="61"/>
      <c r="X546" s="61"/>
      <c r="Y546" s="61"/>
      <c r="Z546" s="63"/>
      <c r="AA546" s="52"/>
      <c r="AB546" s="52"/>
      <c r="AC546" s="52"/>
      <c r="AD546" s="52"/>
      <c r="AE546" s="52"/>
      <c r="AF546" s="52"/>
    </row>
    <row r="547" spans="1:32" s="34" customFormat="1" ht="44.25" hidden="1" customHeight="1" x14ac:dyDescent="0.2">
      <c r="A547" s="56" t="s">
        <v>3138</v>
      </c>
      <c r="B547" s="53">
        <v>692513002</v>
      </c>
      <c r="C547" s="53" t="s">
        <v>2436</v>
      </c>
      <c r="D547" s="57" t="s">
        <v>3051</v>
      </c>
      <c r="E547" s="53" t="s">
        <v>26</v>
      </c>
      <c r="F547" s="57" t="s">
        <v>538</v>
      </c>
      <c r="G547" s="57" t="s">
        <v>28</v>
      </c>
      <c r="H547" s="53"/>
      <c r="I547" s="53"/>
      <c r="J547" s="53" t="s">
        <v>3139</v>
      </c>
      <c r="K547" s="53" t="s">
        <v>3141</v>
      </c>
      <c r="L547" s="54" t="s">
        <v>5307</v>
      </c>
      <c r="M547" s="58" t="s">
        <v>3143</v>
      </c>
      <c r="N547" s="58" t="s">
        <v>3142</v>
      </c>
      <c r="O547" s="59" t="s">
        <v>3140</v>
      </c>
      <c r="P547" s="58"/>
      <c r="Q547" s="59">
        <v>91001</v>
      </c>
      <c r="R547" s="59" t="s">
        <v>514</v>
      </c>
      <c r="S547" s="60">
        <v>42416</v>
      </c>
      <c r="T547" s="58">
        <v>7599</v>
      </c>
      <c r="U547" s="61"/>
      <c r="V547" s="62"/>
      <c r="W547" s="61"/>
      <c r="X547" s="61"/>
      <c r="Y547" s="61"/>
      <c r="Z547" s="63"/>
      <c r="AA547" s="52"/>
      <c r="AB547" s="52"/>
      <c r="AC547" s="52"/>
      <c r="AD547" s="52"/>
      <c r="AE547" s="52"/>
      <c r="AF547" s="52"/>
    </row>
    <row r="548" spans="1:32" s="34" customFormat="1" ht="44.25" hidden="1" customHeight="1" x14ac:dyDescent="0.2">
      <c r="A548" s="56" t="s">
        <v>3144</v>
      </c>
      <c r="B548" s="53">
        <v>690703009</v>
      </c>
      <c r="C548" s="53" t="s">
        <v>2436</v>
      </c>
      <c r="D548" s="57" t="s">
        <v>537</v>
      </c>
      <c r="E548" s="53" t="s">
        <v>26</v>
      </c>
      <c r="F548" s="57" t="s">
        <v>538</v>
      </c>
      <c r="G548" s="57" t="s">
        <v>28</v>
      </c>
      <c r="H548" s="53"/>
      <c r="I548" s="53"/>
      <c r="J548" s="53" t="s">
        <v>3145</v>
      </c>
      <c r="K548" s="53" t="s">
        <v>3146</v>
      </c>
      <c r="L548" s="54" t="s">
        <v>47</v>
      </c>
      <c r="M548" s="58" t="s">
        <v>729</v>
      </c>
      <c r="N548" s="58" t="s">
        <v>3147</v>
      </c>
      <c r="O548" s="59" t="s">
        <v>7487</v>
      </c>
      <c r="P548" s="58"/>
      <c r="Q548" s="59">
        <v>91001</v>
      </c>
      <c r="R548" s="59" t="s">
        <v>2591</v>
      </c>
      <c r="S548" s="60">
        <v>42061</v>
      </c>
      <c r="T548" s="58">
        <v>7554</v>
      </c>
      <c r="U548" s="61"/>
      <c r="V548" s="62"/>
      <c r="W548" s="61"/>
      <c r="X548" s="61"/>
      <c r="Y548" s="61"/>
      <c r="Z548" s="63"/>
      <c r="AA548" s="52"/>
      <c r="AB548" s="52"/>
      <c r="AC548" s="52"/>
      <c r="AD548" s="52"/>
      <c r="AE548" s="52"/>
      <c r="AF548" s="52"/>
    </row>
    <row r="549" spans="1:32" s="34" customFormat="1" ht="44.25" hidden="1" customHeight="1" x14ac:dyDescent="0.2">
      <c r="A549" s="56" t="s">
        <v>7488</v>
      </c>
      <c r="B549" s="53">
        <v>690608006</v>
      </c>
      <c r="C549" s="53" t="s">
        <v>2436</v>
      </c>
      <c r="D549" s="57" t="s">
        <v>537</v>
      </c>
      <c r="E549" s="53" t="s">
        <v>26</v>
      </c>
      <c r="F549" s="57" t="s">
        <v>538</v>
      </c>
      <c r="G549" s="57" t="s">
        <v>28</v>
      </c>
      <c r="H549" s="53"/>
      <c r="I549" s="53"/>
      <c r="J549" s="53" t="s">
        <v>7489</v>
      </c>
      <c r="K549" s="53" t="s">
        <v>3148</v>
      </c>
      <c r="L549" s="54" t="s">
        <v>535</v>
      </c>
      <c r="M549" s="58" t="s">
        <v>3150</v>
      </c>
      <c r="N549" s="58" t="s">
        <v>5625</v>
      </c>
      <c r="O549" s="59"/>
      <c r="P549" s="58"/>
      <c r="Q549" s="59">
        <v>91001</v>
      </c>
      <c r="R549" s="59" t="s">
        <v>514</v>
      </c>
      <c r="S549" s="60">
        <v>42059</v>
      </c>
      <c r="T549" s="58">
        <v>7545</v>
      </c>
      <c r="U549" s="61"/>
      <c r="V549" s="62"/>
      <c r="W549" s="61"/>
      <c r="X549" s="61"/>
      <c r="Y549" s="61"/>
      <c r="Z549" s="63"/>
      <c r="AA549" s="52"/>
      <c r="AB549" s="52"/>
      <c r="AC549" s="52"/>
      <c r="AD549" s="52"/>
      <c r="AE549" s="52"/>
      <c r="AF549" s="52"/>
    </row>
    <row r="550" spans="1:32" s="34" customFormat="1" ht="44.25" hidden="1" customHeight="1" x14ac:dyDescent="0.2">
      <c r="A550" s="56" t="s">
        <v>7490</v>
      </c>
      <c r="B550" s="53">
        <v>691916006</v>
      </c>
      <c r="C550" s="53" t="s">
        <v>2436</v>
      </c>
      <c r="D550" s="57" t="s">
        <v>2451</v>
      </c>
      <c r="E550" s="53" t="s">
        <v>26</v>
      </c>
      <c r="F550" s="57" t="s">
        <v>2452</v>
      </c>
      <c r="G550" s="57" t="s">
        <v>28</v>
      </c>
      <c r="H550" s="53"/>
      <c r="I550" s="53"/>
      <c r="J550" s="53" t="s">
        <v>3151</v>
      </c>
      <c r="K550" s="53" t="s">
        <v>3152</v>
      </c>
      <c r="L550" s="54" t="s">
        <v>48</v>
      </c>
      <c r="M550" s="58" t="s">
        <v>1888</v>
      </c>
      <c r="N550" s="58"/>
      <c r="O550" s="59"/>
      <c r="P550" s="58"/>
      <c r="Q550" s="59">
        <v>91001</v>
      </c>
      <c r="R550" s="59" t="s">
        <v>3153</v>
      </c>
      <c r="S550" s="60">
        <v>38159</v>
      </c>
      <c r="T550" s="58">
        <v>7132</v>
      </c>
      <c r="U550" s="61"/>
      <c r="V550" s="62"/>
      <c r="W550" s="61"/>
      <c r="X550" s="61"/>
      <c r="Y550" s="61"/>
      <c r="Z550" s="63"/>
      <c r="AA550" s="52"/>
      <c r="AB550" s="52"/>
      <c r="AC550" s="52"/>
      <c r="AD550" s="52"/>
      <c r="AE550" s="52"/>
      <c r="AF550" s="52"/>
    </row>
    <row r="551" spans="1:32" s="34" customFormat="1" ht="44.25" hidden="1" customHeight="1" x14ac:dyDescent="0.2">
      <c r="A551" s="56" t="s">
        <v>3154</v>
      </c>
      <c r="B551" s="53">
        <v>690711001</v>
      </c>
      <c r="C551" s="53" t="s">
        <v>2436</v>
      </c>
      <c r="D551" s="57" t="s">
        <v>2451</v>
      </c>
      <c r="E551" s="53" t="s">
        <v>26</v>
      </c>
      <c r="F551" s="57" t="s">
        <v>2452</v>
      </c>
      <c r="G551" s="57" t="s">
        <v>28</v>
      </c>
      <c r="H551" s="53"/>
      <c r="I551" s="53"/>
      <c r="J551" s="53" t="s">
        <v>7491</v>
      </c>
      <c r="K551" s="53" t="s">
        <v>3155</v>
      </c>
      <c r="L551" s="54" t="s">
        <v>47</v>
      </c>
      <c r="M551" s="58" t="s">
        <v>1032</v>
      </c>
      <c r="N551" s="58"/>
      <c r="O551" s="59"/>
      <c r="P551" s="58"/>
      <c r="Q551" s="59">
        <v>91001</v>
      </c>
      <c r="R551" s="59" t="s">
        <v>2518</v>
      </c>
      <c r="S551" s="60">
        <v>37970</v>
      </c>
      <c r="T551" s="58">
        <v>7104</v>
      </c>
      <c r="U551" s="61"/>
      <c r="V551" s="62"/>
      <c r="W551" s="61"/>
      <c r="X551" s="61"/>
      <c r="Y551" s="61"/>
      <c r="Z551" s="63"/>
      <c r="AA551" s="52"/>
      <c r="AB551" s="52"/>
      <c r="AC551" s="52"/>
      <c r="AD551" s="52"/>
      <c r="AE551" s="52"/>
      <c r="AF551" s="52"/>
    </row>
    <row r="552" spans="1:32" s="34" customFormat="1" ht="44.25" hidden="1" customHeight="1" x14ac:dyDescent="0.2">
      <c r="A552" s="56" t="s">
        <v>3156</v>
      </c>
      <c r="B552" s="53">
        <v>690721007</v>
      </c>
      <c r="C552" s="53" t="s">
        <v>2436</v>
      </c>
      <c r="D552" s="57" t="s">
        <v>2451</v>
      </c>
      <c r="E552" s="53" t="s">
        <v>26</v>
      </c>
      <c r="F552" s="57" t="s">
        <v>2452</v>
      </c>
      <c r="G552" s="57" t="s">
        <v>28</v>
      </c>
      <c r="H552" s="53"/>
      <c r="I552" s="53"/>
      <c r="J552" s="53" t="s">
        <v>3157</v>
      </c>
      <c r="K552" s="53" t="s">
        <v>3158</v>
      </c>
      <c r="L552" s="54" t="s">
        <v>47</v>
      </c>
      <c r="M552" s="58" t="s">
        <v>943</v>
      </c>
      <c r="N552" s="58" t="s">
        <v>7492</v>
      </c>
      <c r="O552" s="59" t="s">
        <v>7493</v>
      </c>
      <c r="P552" s="58"/>
      <c r="Q552" s="59">
        <v>91001</v>
      </c>
      <c r="R552" s="59" t="s">
        <v>2455</v>
      </c>
      <c r="S552" s="60">
        <v>37970</v>
      </c>
      <c r="T552" s="58">
        <v>7116</v>
      </c>
      <c r="U552" s="61"/>
      <c r="V552" s="62"/>
      <c r="W552" s="61"/>
      <c r="X552" s="61"/>
      <c r="Y552" s="61"/>
      <c r="Z552" s="63"/>
      <c r="AA552" s="52"/>
      <c r="AB552" s="52"/>
      <c r="AC552" s="52"/>
      <c r="AD552" s="52"/>
      <c r="AE552" s="52"/>
      <c r="AF552" s="52"/>
    </row>
    <row r="553" spans="1:32" s="34" customFormat="1" ht="44.25" hidden="1" customHeight="1" x14ac:dyDescent="0.2">
      <c r="A553" s="56" t="s">
        <v>3159</v>
      </c>
      <c r="B553" s="53">
        <v>690409003</v>
      </c>
      <c r="C553" s="53" t="s">
        <v>2436</v>
      </c>
      <c r="D553" s="57" t="s">
        <v>537</v>
      </c>
      <c r="E553" s="53" t="s">
        <v>26</v>
      </c>
      <c r="F553" s="57" t="s">
        <v>538</v>
      </c>
      <c r="G553" s="57" t="s">
        <v>28</v>
      </c>
      <c r="H553" s="53"/>
      <c r="I553" s="53"/>
      <c r="J553" s="53" t="s">
        <v>7494</v>
      </c>
      <c r="K553" s="53" t="s">
        <v>3161</v>
      </c>
      <c r="L553" s="54" t="s">
        <v>5270</v>
      </c>
      <c r="M553" s="58" t="s">
        <v>3163</v>
      </c>
      <c r="N553" s="58" t="s">
        <v>3162</v>
      </c>
      <c r="O553" s="59" t="s">
        <v>3160</v>
      </c>
      <c r="P553" s="58"/>
      <c r="Q553" s="59">
        <v>91001</v>
      </c>
      <c r="R553" s="59" t="s">
        <v>2467</v>
      </c>
      <c r="S553" s="60">
        <v>42052</v>
      </c>
      <c r="T553" s="58">
        <v>7528</v>
      </c>
      <c r="U553" s="61"/>
      <c r="V553" s="62"/>
      <c r="W553" s="61"/>
      <c r="X553" s="61"/>
      <c r="Y553" s="61"/>
      <c r="Z553" s="63"/>
      <c r="AA553" s="52"/>
      <c r="AB553" s="52"/>
      <c r="AC553" s="52"/>
      <c r="AD553" s="52"/>
      <c r="AE553" s="52"/>
      <c r="AF553" s="52"/>
    </row>
    <row r="554" spans="1:32" s="34" customFormat="1" ht="44.25" hidden="1" customHeight="1" x14ac:dyDescent="0.2">
      <c r="A554" s="56" t="s">
        <v>3164</v>
      </c>
      <c r="B554" s="53">
        <v>692201000</v>
      </c>
      <c r="C554" s="53" t="s">
        <v>2436</v>
      </c>
      <c r="D554" s="57" t="s">
        <v>2462</v>
      </c>
      <c r="E554" s="53" t="s">
        <v>1462</v>
      </c>
      <c r="F554" s="57" t="s">
        <v>3090</v>
      </c>
      <c r="G554" s="57" t="s">
        <v>28</v>
      </c>
      <c r="H554" s="53"/>
      <c r="I554" s="53"/>
      <c r="J554" s="53" t="s">
        <v>6526</v>
      </c>
      <c r="K554" s="53" t="s">
        <v>3167</v>
      </c>
      <c r="L554" s="54" t="s">
        <v>5267</v>
      </c>
      <c r="M554" s="58" t="s">
        <v>1485</v>
      </c>
      <c r="N554" s="58" t="s">
        <v>3166</v>
      </c>
      <c r="O554" s="59" t="s">
        <v>3165</v>
      </c>
      <c r="P554" s="58"/>
      <c r="Q554" s="59">
        <v>91001</v>
      </c>
      <c r="R554" s="59" t="s">
        <v>3168</v>
      </c>
      <c r="S554" s="60">
        <v>37970</v>
      </c>
      <c r="T554" s="58">
        <v>7106</v>
      </c>
      <c r="U554" s="61"/>
      <c r="V554" s="62"/>
      <c r="W554" s="61"/>
      <c r="X554" s="61"/>
      <c r="Y554" s="61"/>
      <c r="Z554" s="63"/>
      <c r="AA554" s="52"/>
      <c r="AB554" s="52"/>
      <c r="AC554" s="52"/>
      <c r="AD554" s="52"/>
      <c r="AE554" s="52"/>
      <c r="AF554" s="52"/>
    </row>
    <row r="555" spans="1:32" s="34" customFormat="1" ht="44.25" hidden="1" customHeight="1" x14ac:dyDescent="0.2">
      <c r="A555" s="56" t="s">
        <v>3169</v>
      </c>
      <c r="B555" s="53">
        <v>692104005</v>
      </c>
      <c r="C555" s="53" t="s">
        <v>2436</v>
      </c>
      <c r="D555" s="57" t="s">
        <v>537</v>
      </c>
      <c r="E555" s="53" t="s">
        <v>26</v>
      </c>
      <c r="F555" s="57" t="s">
        <v>2539</v>
      </c>
      <c r="G555" s="57" t="s">
        <v>28</v>
      </c>
      <c r="H555" s="53"/>
      <c r="I555" s="53"/>
      <c r="J555" s="53" t="s">
        <v>3170</v>
      </c>
      <c r="K555" s="53" t="s">
        <v>3171</v>
      </c>
      <c r="L555" s="54" t="s">
        <v>5267</v>
      </c>
      <c r="M555" s="58" t="s">
        <v>3172</v>
      </c>
      <c r="N555" s="58" t="s">
        <v>3174</v>
      </c>
      <c r="O555" s="59" t="s">
        <v>3173</v>
      </c>
      <c r="P555" s="58"/>
      <c r="Q555" s="59">
        <v>91001</v>
      </c>
      <c r="R555" s="59" t="s">
        <v>2467</v>
      </c>
      <c r="S555" s="60">
        <v>38674</v>
      </c>
      <c r="T555" s="58">
        <v>7218</v>
      </c>
      <c r="U555" s="61"/>
      <c r="V555" s="62"/>
      <c r="W555" s="61"/>
      <c r="X555" s="61"/>
      <c r="Y555" s="61"/>
      <c r="Z555" s="63"/>
      <c r="AA555" s="52"/>
      <c r="AB555" s="52"/>
      <c r="AC555" s="52"/>
      <c r="AD555" s="52"/>
      <c r="AE555" s="52"/>
      <c r="AF555" s="52"/>
    </row>
    <row r="556" spans="1:32" s="34" customFormat="1" ht="44.25" hidden="1" customHeight="1" x14ac:dyDescent="0.2">
      <c r="A556" s="56" t="s">
        <v>3175</v>
      </c>
      <c r="B556" s="53">
        <v>692202007</v>
      </c>
      <c r="C556" s="53" t="s">
        <v>2436</v>
      </c>
      <c r="D556" s="57" t="s">
        <v>2462</v>
      </c>
      <c r="E556" s="53" t="s">
        <v>1462</v>
      </c>
      <c r="F556" s="57" t="s">
        <v>3090</v>
      </c>
      <c r="G556" s="57" t="s">
        <v>28</v>
      </c>
      <c r="H556" s="53"/>
      <c r="I556" s="53"/>
      <c r="J556" s="53" t="s">
        <v>3176</v>
      </c>
      <c r="K556" s="53" t="s">
        <v>3178</v>
      </c>
      <c r="L556" s="54" t="s">
        <v>5267</v>
      </c>
      <c r="M556" s="58" t="s">
        <v>1879</v>
      </c>
      <c r="N556" s="58" t="s">
        <v>3179</v>
      </c>
      <c r="O556" s="59" t="s">
        <v>3177</v>
      </c>
      <c r="P556" s="58"/>
      <c r="Q556" s="59">
        <v>91001</v>
      </c>
      <c r="R556" s="59" t="s">
        <v>2484</v>
      </c>
      <c r="S556" s="60">
        <v>37970</v>
      </c>
      <c r="T556" s="58">
        <v>6984</v>
      </c>
      <c r="U556" s="61"/>
      <c r="V556" s="62"/>
      <c r="W556" s="61"/>
      <c r="X556" s="61"/>
      <c r="Y556" s="61"/>
      <c r="Z556" s="63"/>
      <c r="AA556" s="52"/>
      <c r="AB556" s="52"/>
      <c r="AC556" s="52"/>
      <c r="AD556" s="52"/>
      <c r="AE556" s="52"/>
      <c r="AF556" s="52"/>
    </row>
    <row r="557" spans="1:32" s="34" customFormat="1" ht="44.25" hidden="1" customHeight="1" x14ac:dyDescent="0.2">
      <c r="A557" s="56" t="s">
        <v>3180</v>
      </c>
      <c r="B557" s="53">
        <v>692502000</v>
      </c>
      <c r="C557" s="53" t="s">
        <v>2436</v>
      </c>
      <c r="D557" s="57" t="s">
        <v>3181</v>
      </c>
      <c r="E557" s="53" t="s">
        <v>1462</v>
      </c>
      <c r="F557" s="57" t="s">
        <v>3182</v>
      </c>
      <c r="G557" s="57" t="s">
        <v>28</v>
      </c>
      <c r="H557" s="53"/>
      <c r="I557" s="53"/>
      <c r="J557" s="53" t="s">
        <v>3183</v>
      </c>
      <c r="K557" s="53" t="s">
        <v>3184</v>
      </c>
      <c r="L557" s="54" t="s">
        <v>5307</v>
      </c>
      <c r="M557" s="58" t="s">
        <v>3185</v>
      </c>
      <c r="N557" s="58" t="s">
        <v>7495</v>
      </c>
      <c r="O557" s="59" t="s">
        <v>7496</v>
      </c>
      <c r="P557" s="58"/>
      <c r="Q557" s="59">
        <v>91001</v>
      </c>
      <c r="R557" s="59" t="s">
        <v>2455</v>
      </c>
      <c r="S557" s="60">
        <v>37970</v>
      </c>
      <c r="T557" s="58">
        <v>7120</v>
      </c>
      <c r="U557" s="61"/>
      <c r="V557" s="62"/>
      <c r="W557" s="61"/>
      <c r="X557" s="61"/>
      <c r="Y557" s="61"/>
      <c r="Z557" s="63"/>
      <c r="AA557" s="52"/>
      <c r="AB557" s="52"/>
      <c r="AC557" s="52"/>
      <c r="AD557" s="52"/>
      <c r="AE557" s="52"/>
      <c r="AF557" s="52"/>
    </row>
    <row r="558" spans="1:32" s="34" customFormat="1" ht="44.25" hidden="1" customHeight="1" x14ac:dyDescent="0.2">
      <c r="A558" s="56" t="s">
        <v>7497</v>
      </c>
      <c r="B558" s="53">
        <v>691802000</v>
      </c>
      <c r="C558" s="53" t="s">
        <v>2436</v>
      </c>
      <c r="D558" s="57" t="s">
        <v>537</v>
      </c>
      <c r="E558" s="53" t="s">
        <v>26</v>
      </c>
      <c r="F558" s="57" t="s">
        <v>538</v>
      </c>
      <c r="G558" s="57" t="s">
        <v>28</v>
      </c>
      <c r="H558" s="53"/>
      <c r="I558" s="53"/>
      <c r="J558" s="53" t="s">
        <v>3186</v>
      </c>
      <c r="K558" s="53" t="s">
        <v>3188</v>
      </c>
      <c r="L558" s="54" t="s">
        <v>48</v>
      </c>
      <c r="M558" s="58" t="s">
        <v>3190</v>
      </c>
      <c r="N558" s="58" t="s">
        <v>3189</v>
      </c>
      <c r="O558" s="59" t="s">
        <v>3187</v>
      </c>
      <c r="P558" s="58"/>
      <c r="Q558" s="59">
        <v>91001</v>
      </c>
      <c r="R558" s="59" t="s">
        <v>514</v>
      </c>
      <c r="S558" s="60">
        <v>42047</v>
      </c>
      <c r="T558" s="58">
        <v>7526</v>
      </c>
      <c r="U558" s="61"/>
      <c r="V558" s="62"/>
      <c r="W558" s="61"/>
      <c r="X558" s="61"/>
      <c r="Y558" s="61"/>
      <c r="Z558" s="63"/>
      <c r="AA558" s="52"/>
      <c r="AB558" s="52"/>
      <c r="AC558" s="52"/>
      <c r="AD558" s="52"/>
      <c r="AE558" s="52"/>
      <c r="AF558" s="52"/>
    </row>
    <row r="559" spans="1:32" s="34" customFormat="1" ht="44.25" hidden="1" customHeight="1" x14ac:dyDescent="0.2">
      <c r="A559" s="56" t="s">
        <v>3191</v>
      </c>
      <c r="B559" s="53">
        <v>692105001</v>
      </c>
      <c r="C559" s="53" t="s">
        <v>2436</v>
      </c>
      <c r="D559" s="57" t="s">
        <v>2451</v>
      </c>
      <c r="E559" s="53" t="s">
        <v>26</v>
      </c>
      <c r="F559" s="57" t="s">
        <v>2452</v>
      </c>
      <c r="G559" s="57" t="s">
        <v>28</v>
      </c>
      <c r="H559" s="53"/>
      <c r="I559" s="53"/>
      <c r="J559" s="53" t="s">
        <v>6527</v>
      </c>
      <c r="K559" s="53" t="s">
        <v>3192</v>
      </c>
      <c r="L559" s="54" t="s">
        <v>5267</v>
      </c>
      <c r="M559" s="58" t="s">
        <v>3193</v>
      </c>
      <c r="N559" s="58" t="s">
        <v>5453</v>
      </c>
      <c r="O559" s="59" t="s">
        <v>5452</v>
      </c>
      <c r="P559" s="58"/>
      <c r="Q559" s="59">
        <v>91001</v>
      </c>
      <c r="R559" s="59" t="s">
        <v>2455</v>
      </c>
      <c r="S559" s="60">
        <v>38624</v>
      </c>
      <c r="T559" s="58">
        <v>7201</v>
      </c>
      <c r="U559" s="61"/>
      <c r="V559" s="62"/>
      <c r="W559" s="61"/>
      <c r="X559" s="61"/>
      <c r="Y559" s="61"/>
      <c r="Z559" s="63"/>
      <c r="AA559" s="52"/>
      <c r="AB559" s="52"/>
      <c r="AC559" s="52"/>
      <c r="AD559" s="52"/>
      <c r="AE559" s="52"/>
      <c r="AF559" s="52"/>
    </row>
    <row r="560" spans="1:32" s="34" customFormat="1" ht="44.25" hidden="1" customHeight="1" x14ac:dyDescent="0.2">
      <c r="A560" s="56" t="s">
        <v>3194</v>
      </c>
      <c r="B560" s="53">
        <v>690507005</v>
      </c>
      <c r="C560" s="53" t="s">
        <v>2436</v>
      </c>
      <c r="D560" s="57" t="s">
        <v>2726</v>
      </c>
      <c r="E560" s="53" t="s">
        <v>26</v>
      </c>
      <c r="F560" s="57" t="s">
        <v>538</v>
      </c>
      <c r="G560" s="57" t="s">
        <v>28</v>
      </c>
      <c r="H560" s="53"/>
      <c r="I560" s="53"/>
      <c r="J560" s="53" t="s">
        <v>7498</v>
      </c>
      <c r="K560" s="53" t="s">
        <v>3196</v>
      </c>
      <c r="L560" s="54" t="s">
        <v>535</v>
      </c>
      <c r="M560" s="58" t="s">
        <v>3198</v>
      </c>
      <c r="N560" s="58" t="s">
        <v>3195</v>
      </c>
      <c r="O560" s="59" t="s">
        <v>3197</v>
      </c>
      <c r="P560" s="58"/>
      <c r="Q560" s="59">
        <v>91001</v>
      </c>
      <c r="R560" s="59" t="s">
        <v>514</v>
      </c>
      <c r="S560" s="60">
        <v>38641</v>
      </c>
      <c r="T560" s="58">
        <v>7584</v>
      </c>
      <c r="U560" s="61"/>
      <c r="V560" s="62"/>
      <c r="W560" s="61"/>
      <c r="X560" s="61"/>
      <c r="Y560" s="61"/>
      <c r="Z560" s="63"/>
      <c r="AA560" s="52"/>
      <c r="AB560" s="52"/>
      <c r="AC560" s="52"/>
      <c r="AD560" s="52"/>
      <c r="AE560" s="52"/>
      <c r="AF560" s="52"/>
    </row>
    <row r="561" spans="1:32" s="34" customFormat="1" ht="44.25" hidden="1" customHeight="1" x14ac:dyDescent="0.2">
      <c r="A561" s="56" t="s">
        <v>3199</v>
      </c>
      <c r="B561" s="53">
        <v>692508009</v>
      </c>
      <c r="C561" s="53" t="s">
        <v>2436</v>
      </c>
      <c r="D561" s="57" t="s">
        <v>537</v>
      </c>
      <c r="E561" s="53" t="s">
        <v>26</v>
      </c>
      <c r="F561" s="57" t="s">
        <v>538</v>
      </c>
      <c r="G561" s="57" t="s">
        <v>28</v>
      </c>
      <c r="H561" s="53"/>
      <c r="I561" s="53"/>
      <c r="J561" s="53" t="s">
        <v>3200</v>
      </c>
      <c r="K561" s="53" t="s">
        <v>3202</v>
      </c>
      <c r="L561" s="54" t="s">
        <v>195</v>
      </c>
      <c r="M561" s="58" t="s">
        <v>2394</v>
      </c>
      <c r="N561" s="58" t="s">
        <v>3203</v>
      </c>
      <c r="O561" s="59" t="s">
        <v>3201</v>
      </c>
      <c r="P561" s="58"/>
      <c r="Q561" s="59">
        <v>91001</v>
      </c>
      <c r="R561" s="59" t="s">
        <v>2455</v>
      </c>
      <c r="S561" s="60">
        <v>41807</v>
      </c>
      <c r="T561" s="58">
        <v>7501</v>
      </c>
      <c r="U561" s="61"/>
      <c r="V561" s="62"/>
      <c r="W561" s="61"/>
      <c r="X561" s="61"/>
      <c r="Y561" s="61"/>
      <c r="Z561" s="63"/>
      <c r="AA561" s="52"/>
      <c r="AB561" s="52"/>
      <c r="AC561" s="52"/>
      <c r="AD561" s="52"/>
      <c r="AE561" s="52"/>
      <c r="AF561" s="52"/>
    </row>
    <row r="562" spans="1:32" s="34" customFormat="1" ht="44.25" hidden="1" customHeight="1" x14ac:dyDescent="0.2">
      <c r="A562" s="56" t="s">
        <v>7499</v>
      </c>
      <c r="B562" s="53">
        <v>692307003</v>
      </c>
      <c r="C562" s="53" t="s">
        <v>2436</v>
      </c>
      <c r="D562" s="57" t="s">
        <v>2451</v>
      </c>
      <c r="E562" s="53" t="s">
        <v>26</v>
      </c>
      <c r="F562" s="57" t="s">
        <v>2452</v>
      </c>
      <c r="G562" s="57" t="s">
        <v>28</v>
      </c>
      <c r="H562" s="53"/>
      <c r="I562" s="53"/>
      <c r="J562" s="53" t="s">
        <v>6528</v>
      </c>
      <c r="K562" s="53" t="s">
        <v>3204</v>
      </c>
      <c r="L562" s="54" t="s">
        <v>5267</v>
      </c>
      <c r="M562" s="58" t="s">
        <v>1059</v>
      </c>
      <c r="N562" s="58" t="s">
        <v>6387</v>
      </c>
      <c r="O562" s="59" t="s">
        <v>6388</v>
      </c>
      <c r="P562" s="58"/>
      <c r="Q562" s="59">
        <v>91001</v>
      </c>
      <c r="R562" s="59" t="s">
        <v>2455</v>
      </c>
      <c r="S562" s="60">
        <v>37970</v>
      </c>
      <c r="T562" s="58">
        <v>6982</v>
      </c>
      <c r="U562" s="61"/>
      <c r="V562" s="62"/>
      <c r="W562" s="61"/>
      <c r="X562" s="61"/>
      <c r="Y562" s="61"/>
      <c r="Z562" s="63"/>
      <c r="AA562" s="52"/>
      <c r="AB562" s="52"/>
      <c r="AC562" s="52"/>
      <c r="AD562" s="52"/>
      <c r="AE562" s="52"/>
      <c r="AF562" s="52"/>
    </row>
    <row r="563" spans="1:32" s="34" customFormat="1" ht="44.25" hidden="1" customHeight="1" x14ac:dyDescent="0.2">
      <c r="A563" s="56" t="s">
        <v>3205</v>
      </c>
      <c r="B563" s="53">
        <v>690713004</v>
      </c>
      <c r="C563" s="53" t="s">
        <v>2436</v>
      </c>
      <c r="D563" s="57" t="s">
        <v>2451</v>
      </c>
      <c r="E563" s="53" t="s">
        <v>26</v>
      </c>
      <c r="F563" s="57" t="s">
        <v>2452</v>
      </c>
      <c r="G563" s="57" t="s">
        <v>28</v>
      </c>
      <c r="H563" s="53"/>
      <c r="I563" s="53"/>
      <c r="J563" s="53" t="s">
        <v>7500</v>
      </c>
      <c r="K563" s="53" t="s">
        <v>3206</v>
      </c>
      <c r="L563" s="54" t="s">
        <v>47</v>
      </c>
      <c r="M563" s="58" t="s">
        <v>2013</v>
      </c>
      <c r="N563" s="58" t="s">
        <v>3207</v>
      </c>
      <c r="O563" s="59"/>
      <c r="P563" s="58"/>
      <c r="Q563" s="59">
        <v>91001</v>
      </c>
      <c r="R563" s="59" t="s">
        <v>2455</v>
      </c>
      <c r="S563" s="60">
        <v>37970</v>
      </c>
      <c r="T563" s="58">
        <v>7056</v>
      </c>
      <c r="U563" s="61"/>
      <c r="V563" s="62"/>
      <c r="W563" s="61"/>
      <c r="X563" s="61"/>
      <c r="Y563" s="61"/>
      <c r="Z563" s="63"/>
      <c r="AA563" s="52"/>
      <c r="AB563" s="52"/>
      <c r="AC563" s="52"/>
      <c r="AD563" s="52"/>
      <c r="AE563" s="52"/>
      <c r="AF563" s="52"/>
    </row>
    <row r="564" spans="1:32" s="34" customFormat="1" ht="44.25" hidden="1" customHeight="1" x14ac:dyDescent="0.2">
      <c r="A564" s="56" t="s">
        <v>7501</v>
      </c>
      <c r="B564" s="53" t="s">
        <v>8321</v>
      </c>
      <c r="C564" s="53" t="s">
        <v>2436</v>
      </c>
      <c r="D564" s="57" t="s">
        <v>2451</v>
      </c>
      <c r="E564" s="53" t="s">
        <v>26</v>
      </c>
      <c r="F564" s="57" t="s">
        <v>2452</v>
      </c>
      <c r="G564" s="57" t="s">
        <v>28</v>
      </c>
      <c r="H564" s="53"/>
      <c r="I564" s="53"/>
      <c r="J564" s="53" t="s">
        <v>7502</v>
      </c>
      <c r="K564" s="53" t="s">
        <v>3208</v>
      </c>
      <c r="L564" s="54" t="s">
        <v>535</v>
      </c>
      <c r="M564" s="58" t="s">
        <v>1110</v>
      </c>
      <c r="N564" s="58" t="s">
        <v>3209</v>
      </c>
      <c r="O564" s="59"/>
      <c r="P564" s="58"/>
      <c r="Q564" s="59">
        <v>91001</v>
      </c>
      <c r="R564" s="59" t="s">
        <v>2455</v>
      </c>
      <c r="S564" s="60">
        <v>38755</v>
      </c>
      <c r="T564" s="58">
        <v>7298</v>
      </c>
      <c r="U564" s="61"/>
      <c r="V564" s="62"/>
      <c r="W564" s="61"/>
      <c r="X564" s="61"/>
      <c r="Y564" s="61"/>
      <c r="Z564" s="63"/>
      <c r="AA564" s="52"/>
      <c r="AB564" s="52"/>
      <c r="AC564" s="52"/>
      <c r="AD564" s="52"/>
      <c r="AE564" s="52"/>
      <c r="AF564" s="52"/>
    </row>
    <row r="565" spans="1:32" s="34" customFormat="1" ht="44.25" hidden="1" customHeight="1" x14ac:dyDescent="0.2">
      <c r="A565" s="56" t="s">
        <v>7503</v>
      </c>
      <c r="B565" s="53">
        <v>691414000</v>
      </c>
      <c r="C565" s="53" t="s">
        <v>2436</v>
      </c>
      <c r="D565" s="57" t="s">
        <v>2436</v>
      </c>
      <c r="E565" s="53" t="s">
        <v>26</v>
      </c>
      <c r="F565" s="57" t="s">
        <v>2452</v>
      </c>
      <c r="G565" s="57" t="s">
        <v>28</v>
      </c>
      <c r="H565" s="53"/>
      <c r="I565" s="53"/>
      <c r="J565" s="53" t="s">
        <v>7504</v>
      </c>
      <c r="K565" s="53" t="s">
        <v>5290</v>
      </c>
      <c r="L565" s="54" t="s">
        <v>5269</v>
      </c>
      <c r="M565" s="58" t="s">
        <v>3211</v>
      </c>
      <c r="N565" s="58" t="s">
        <v>3210</v>
      </c>
      <c r="O565" s="59"/>
      <c r="P565" s="58"/>
      <c r="Q565" s="59">
        <v>91001</v>
      </c>
      <c r="R565" s="59" t="s">
        <v>2455</v>
      </c>
      <c r="S565" s="60">
        <v>38736</v>
      </c>
      <c r="T565" s="58">
        <v>7273</v>
      </c>
      <c r="U565" s="61"/>
      <c r="V565" s="62"/>
      <c r="W565" s="61"/>
      <c r="X565" s="61"/>
      <c r="Y565" s="61"/>
      <c r="Z565" s="63"/>
      <c r="AA565" s="52"/>
      <c r="AB565" s="52"/>
      <c r="AC565" s="52"/>
      <c r="AD565" s="52"/>
      <c r="AE565" s="52"/>
      <c r="AF565" s="52"/>
    </row>
    <row r="566" spans="1:32" s="34" customFormat="1" ht="44.25" hidden="1" customHeight="1" x14ac:dyDescent="0.2">
      <c r="A566" s="56" t="s">
        <v>3212</v>
      </c>
      <c r="B566" s="53">
        <v>690601001</v>
      </c>
      <c r="C566" s="53" t="s">
        <v>2436</v>
      </c>
      <c r="D566" s="57" t="s">
        <v>2462</v>
      </c>
      <c r="E566" s="53" t="s">
        <v>1462</v>
      </c>
      <c r="F566" s="57" t="s">
        <v>3213</v>
      </c>
      <c r="G566" s="57" t="s">
        <v>28</v>
      </c>
      <c r="H566" s="53"/>
      <c r="I566" s="53"/>
      <c r="J566" s="53" t="s">
        <v>7505</v>
      </c>
      <c r="K566" s="53" t="s">
        <v>3214</v>
      </c>
      <c r="L566" s="54" t="s">
        <v>535</v>
      </c>
      <c r="M566" s="58" t="s">
        <v>1156</v>
      </c>
      <c r="N566" s="58" t="s">
        <v>7506</v>
      </c>
      <c r="O566" s="59" t="s">
        <v>7507</v>
      </c>
      <c r="P566" s="58"/>
      <c r="Q566" s="59">
        <v>91001</v>
      </c>
      <c r="R566" s="59" t="s">
        <v>2518</v>
      </c>
      <c r="S566" s="60">
        <v>37970</v>
      </c>
      <c r="T566" s="58">
        <v>7064</v>
      </c>
      <c r="U566" s="61"/>
      <c r="V566" s="62"/>
      <c r="W566" s="61"/>
      <c r="X566" s="61"/>
      <c r="Y566" s="61"/>
      <c r="Z566" s="63"/>
      <c r="AA566" s="52"/>
      <c r="AB566" s="52"/>
      <c r="AC566" s="52"/>
      <c r="AD566" s="52"/>
      <c r="AE566" s="52"/>
      <c r="AF566" s="52"/>
    </row>
    <row r="567" spans="1:32" s="34" customFormat="1" ht="44.25" hidden="1" customHeight="1" x14ac:dyDescent="0.2">
      <c r="A567" s="56" t="s">
        <v>3215</v>
      </c>
      <c r="B567" s="53">
        <v>692309006</v>
      </c>
      <c r="C567" s="53" t="s">
        <v>2436</v>
      </c>
      <c r="D567" s="57" t="s">
        <v>537</v>
      </c>
      <c r="E567" s="53" t="s">
        <v>26</v>
      </c>
      <c r="F567" s="57" t="s">
        <v>538</v>
      </c>
      <c r="G567" s="57" t="s">
        <v>28</v>
      </c>
      <c r="H567" s="53"/>
      <c r="I567" s="53"/>
      <c r="J567" s="53" t="s">
        <v>7508</v>
      </c>
      <c r="K567" s="53" t="s">
        <v>3217</v>
      </c>
      <c r="L567" s="54" t="s">
        <v>5267</v>
      </c>
      <c r="M567" s="58" t="s">
        <v>3218</v>
      </c>
      <c r="N567" s="58" t="s">
        <v>3216</v>
      </c>
      <c r="O567" s="59" t="s">
        <v>7509</v>
      </c>
      <c r="P567" s="58"/>
      <c r="Q567" s="59">
        <v>91001</v>
      </c>
      <c r="R567" s="59" t="s">
        <v>514</v>
      </c>
      <c r="S567" s="60">
        <v>42110</v>
      </c>
      <c r="T567" s="58">
        <v>7562</v>
      </c>
      <c r="U567" s="61"/>
      <c r="V567" s="62"/>
      <c r="W567" s="61"/>
      <c r="X567" s="61"/>
      <c r="Y567" s="61"/>
      <c r="Z567" s="63"/>
      <c r="AA567" s="52"/>
      <c r="AB567" s="52"/>
      <c r="AC567" s="52"/>
      <c r="AD567" s="52"/>
      <c r="AE567" s="52"/>
      <c r="AF567" s="52"/>
    </row>
    <row r="568" spans="1:32" s="34" customFormat="1" ht="44.25" hidden="1" customHeight="1" x14ac:dyDescent="0.2">
      <c r="A568" s="56" t="s">
        <v>3219</v>
      </c>
      <c r="B568" s="53">
        <v>690817004</v>
      </c>
      <c r="C568" s="53" t="s">
        <v>2436</v>
      </c>
      <c r="D568" s="57" t="s">
        <v>2451</v>
      </c>
      <c r="E568" s="53" t="s">
        <v>26</v>
      </c>
      <c r="F568" s="57" t="s">
        <v>2452</v>
      </c>
      <c r="G568" s="57" t="s">
        <v>28</v>
      </c>
      <c r="H568" s="53"/>
      <c r="I568" s="53"/>
      <c r="J568" s="53" t="s">
        <v>3220</v>
      </c>
      <c r="K568" s="53" t="s">
        <v>3222</v>
      </c>
      <c r="L568" s="54" t="s">
        <v>5271</v>
      </c>
      <c r="M568" s="58" t="s">
        <v>1910</v>
      </c>
      <c r="N568" s="58" t="s">
        <v>3223</v>
      </c>
      <c r="O568" s="59" t="s">
        <v>3221</v>
      </c>
      <c r="P568" s="58"/>
      <c r="Q568" s="59">
        <v>91001</v>
      </c>
      <c r="R568" s="59" t="s">
        <v>2455</v>
      </c>
      <c r="S568" s="60">
        <v>38722</v>
      </c>
      <c r="T568" s="58">
        <v>7250</v>
      </c>
      <c r="U568" s="61"/>
      <c r="V568" s="62"/>
      <c r="W568" s="61"/>
      <c r="X568" s="61"/>
      <c r="Y568" s="61"/>
      <c r="Z568" s="63"/>
      <c r="AA568" s="52"/>
      <c r="AB568" s="52"/>
      <c r="AC568" s="52"/>
      <c r="AD568" s="52"/>
      <c r="AE568" s="52"/>
      <c r="AF568" s="52"/>
    </row>
    <row r="569" spans="1:32" s="34" customFormat="1" ht="44.25" hidden="1" customHeight="1" x14ac:dyDescent="0.2">
      <c r="A569" s="56" t="s">
        <v>3224</v>
      </c>
      <c r="B569" s="53">
        <v>690710005</v>
      </c>
      <c r="C569" s="53" t="s">
        <v>2436</v>
      </c>
      <c r="D569" s="57" t="s">
        <v>2451</v>
      </c>
      <c r="E569" s="53" t="s">
        <v>26</v>
      </c>
      <c r="F569" s="57" t="s">
        <v>2452</v>
      </c>
      <c r="G569" s="57" t="s">
        <v>28</v>
      </c>
      <c r="H569" s="53"/>
      <c r="I569" s="53"/>
      <c r="J569" s="53" t="s">
        <v>8536</v>
      </c>
      <c r="K569" s="53" t="s">
        <v>3225</v>
      </c>
      <c r="L569" s="54" t="s">
        <v>47</v>
      </c>
      <c r="M569" s="58" t="s">
        <v>4615</v>
      </c>
      <c r="N569" s="58" t="s">
        <v>6046</v>
      </c>
      <c r="O569" s="59" t="s">
        <v>6045</v>
      </c>
      <c r="P569" s="58"/>
      <c r="Q569" s="59">
        <v>91001</v>
      </c>
      <c r="R569" s="59" t="s">
        <v>2455</v>
      </c>
      <c r="S569" s="60">
        <v>38159</v>
      </c>
      <c r="T569" s="58">
        <v>7125</v>
      </c>
      <c r="U569" s="61"/>
      <c r="V569" s="62"/>
      <c r="W569" s="61"/>
      <c r="X569" s="61"/>
      <c r="Y569" s="61"/>
      <c r="Z569" s="63"/>
      <c r="AA569" s="52"/>
      <c r="AB569" s="52"/>
      <c r="AC569" s="52"/>
      <c r="AD569" s="52"/>
      <c r="AE569" s="52"/>
      <c r="AF569" s="52"/>
    </row>
    <row r="570" spans="1:32" s="34" customFormat="1" ht="44.25" hidden="1" customHeight="1" x14ac:dyDescent="0.2">
      <c r="A570" s="56" t="s">
        <v>6529</v>
      </c>
      <c r="B570" s="53" t="s">
        <v>8322</v>
      </c>
      <c r="C570" s="53" t="s">
        <v>2436</v>
      </c>
      <c r="D570" s="57" t="s">
        <v>2451</v>
      </c>
      <c r="E570" s="53" t="s">
        <v>26</v>
      </c>
      <c r="F570" s="57" t="s">
        <v>2452</v>
      </c>
      <c r="G570" s="57" t="s">
        <v>28</v>
      </c>
      <c r="H570" s="53"/>
      <c r="I570" s="53"/>
      <c r="J570" s="53" t="s">
        <v>3226</v>
      </c>
      <c r="K570" s="53" t="s">
        <v>3227</v>
      </c>
      <c r="L570" s="54" t="s">
        <v>535</v>
      </c>
      <c r="M570" s="58" t="s">
        <v>3228</v>
      </c>
      <c r="N570" s="58" t="s">
        <v>5454</v>
      </c>
      <c r="O570" s="59" t="s">
        <v>5455</v>
      </c>
      <c r="P570" s="58"/>
      <c r="Q570" s="59">
        <v>91001</v>
      </c>
      <c r="R570" s="59" t="s">
        <v>2777</v>
      </c>
      <c r="S570" s="60">
        <v>38691</v>
      </c>
      <c r="T570" s="58">
        <v>7224</v>
      </c>
      <c r="U570" s="61"/>
      <c r="V570" s="62"/>
      <c r="W570" s="61"/>
      <c r="X570" s="61"/>
      <c r="Y570" s="61"/>
      <c r="Z570" s="63"/>
      <c r="AA570" s="52"/>
      <c r="AB570" s="52"/>
      <c r="AC570" s="52"/>
      <c r="AD570" s="52"/>
      <c r="AE570" s="52"/>
      <c r="AF570" s="52"/>
    </row>
    <row r="571" spans="1:32" s="34" customFormat="1" ht="44.25" hidden="1" customHeight="1" x14ac:dyDescent="0.2">
      <c r="A571" s="56" t="s">
        <v>3229</v>
      </c>
      <c r="B571" s="53">
        <v>691401006</v>
      </c>
      <c r="C571" s="53" t="s">
        <v>2436</v>
      </c>
      <c r="D571" s="57" t="s">
        <v>2462</v>
      </c>
      <c r="E571" s="53" t="s">
        <v>1462</v>
      </c>
      <c r="F571" s="57" t="s">
        <v>3090</v>
      </c>
      <c r="G571" s="57" t="s">
        <v>28</v>
      </c>
      <c r="H571" s="53"/>
      <c r="I571" s="53"/>
      <c r="J571" s="53" t="s">
        <v>3230</v>
      </c>
      <c r="K571" s="53" t="s">
        <v>5291</v>
      </c>
      <c r="L571" s="54" t="s">
        <v>5269</v>
      </c>
      <c r="M571" s="58" t="s">
        <v>1177</v>
      </c>
      <c r="N571" s="58" t="s">
        <v>3232</v>
      </c>
      <c r="O571" s="59" t="s">
        <v>3231</v>
      </c>
      <c r="P571" s="58"/>
      <c r="Q571" s="59">
        <v>91001</v>
      </c>
      <c r="R571" s="59" t="s">
        <v>2455</v>
      </c>
      <c r="S571" s="60">
        <v>38735</v>
      </c>
      <c r="T571" s="58">
        <v>7260</v>
      </c>
      <c r="U571" s="61"/>
      <c r="V571" s="62"/>
      <c r="W571" s="61"/>
      <c r="X571" s="61"/>
      <c r="Y571" s="61"/>
      <c r="Z571" s="63"/>
      <c r="AA571" s="52"/>
      <c r="AB571" s="52"/>
      <c r="AC571" s="52"/>
      <c r="AD571" s="52"/>
      <c r="AE571" s="52"/>
      <c r="AF571" s="52"/>
    </row>
    <row r="572" spans="1:32" s="34" customFormat="1" ht="44.25" hidden="1" customHeight="1" x14ac:dyDescent="0.2">
      <c r="A572" s="56" t="s">
        <v>3233</v>
      </c>
      <c r="B572" s="53">
        <v>690801000</v>
      </c>
      <c r="C572" s="53" t="s">
        <v>2436</v>
      </c>
      <c r="D572" s="57" t="s">
        <v>2462</v>
      </c>
      <c r="E572" s="53" t="s">
        <v>1462</v>
      </c>
      <c r="F572" s="57" t="s">
        <v>3082</v>
      </c>
      <c r="G572" s="57" t="s">
        <v>28</v>
      </c>
      <c r="H572" s="53"/>
      <c r="I572" s="53"/>
      <c r="J572" s="53" t="s">
        <v>7510</v>
      </c>
      <c r="K572" s="53" t="s">
        <v>3234</v>
      </c>
      <c r="L572" s="54" t="s">
        <v>5271</v>
      </c>
      <c r="M572" s="58" t="s">
        <v>2376</v>
      </c>
      <c r="N572" s="58" t="s">
        <v>5448</v>
      </c>
      <c r="O572" s="59" t="s">
        <v>7511</v>
      </c>
      <c r="P572" s="58"/>
      <c r="Q572" s="59">
        <v>91001</v>
      </c>
      <c r="R572" s="59" t="s">
        <v>2455</v>
      </c>
      <c r="S572" s="60">
        <v>38558</v>
      </c>
      <c r="T572" s="58">
        <v>7183</v>
      </c>
      <c r="U572" s="61"/>
      <c r="V572" s="62"/>
      <c r="W572" s="61"/>
      <c r="X572" s="61"/>
      <c r="Y572" s="61"/>
      <c r="Z572" s="63"/>
      <c r="AA572" s="52"/>
      <c r="AB572" s="52"/>
      <c r="AC572" s="52"/>
      <c r="AD572" s="52"/>
      <c r="AE572" s="52"/>
      <c r="AF572" s="52"/>
    </row>
    <row r="573" spans="1:32" s="34" customFormat="1" ht="44.25" hidden="1" customHeight="1" x14ac:dyDescent="0.2">
      <c r="A573" s="56" t="s">
        <v>7512</v>
      </c>
      <c r="B573" s="53">
        <v>691503003</v>
      </c>
      <c r="C573" s="53" t="s">
        <v>2436</v>
      </c>
      <c r="D573" s="57" t="s">
        <v>2451</v>
      </c>
      <c r="E573" s="53" t="s">
        <v>26</v>
      </c>
      <c r="F573" s="57" t="s">
        <v>2452</v>
      </c>
      <c r="G573" s="57" t="s">
        <v>28</v>
      </c>
      <c r="H573" s="53"/>
      <c r="I573" s="53"/>
      <c r="J573" s="53" t="s">
        <v>7513</v>
      </c>
      <c r="K573" s="53" t="s">
        <v>5292</v>
      </c>
      <c r="L573" s="54" t="s">
        <v>5269</v>
      </c>
      <c r="M573" s="58" t="s">
        <v>3236</v>
      </c>
      <c r="N573" s="58" t="s">
        <v>3235</v>
      </c>
      <c r="O573" s="59"/>
      <c r="P573" s="58"/>
      <c r="Q573" s="59">
        <v>91001</v>
      </c>
      <c r="R573" s="59" t="s">
        <v>2455</v>
      </c>
      <c r="S573" s="60">
        <v>38737</v>
      </c>
      <c r="T573" s="58">
        <v>7281</v>
      </c>
      <c r="U573" s="61"/>
      <c r="V573" s="62"/>
      <c r="W573" s="61"/>
      <c r="X573" s="61"/>
      <c r="Y573" s="61"/>
      <c r="Z573" s="63"/>
      <c r="AA573" s="52"/>
      <c r="AB573" s="52"/>
      <c r="AC573" s="52"/>
      <c r="AD573" s="52"/>
      <c r="AE573" s="52"/>
      <c r="AF573" s="52"/>
    </row>
    <row r="574" spans="1:32" s="34" customFormat="1" ht="44.25" hidden="1" customHeight="1" x14ac:dyDescent="0.2">
      <c r="A574" s="56" t="s">
        <v>3237</v>
      </c>
      <c r="B574" s="53">
        <v>691004007</v>
      </c>
      <c r="C574" s="53" t="s">
        <v>2436</v>
      </c>
      <c r="D574" s="57" t="s">
        <v>3051</v>
      </c>
      <c r="E574" s="53" t="s">
        <v>26</v>
      </c>
      <c r="F574" s="57" t="s">
        <v>538</v>
      </c>
      <c r="G574" s="57" t="s">
        <v>28</v>
      </c>
      <c r="H574" s="53"/>
      <c r="I574" s="53"/>
      <c r="J574" s="53" t="s">
        <v>3238</v>
      </c>
      <c r="K574" s="53" t="s">
        <v>3239</v>
      </c>
      <c r="L574" s="54" t="s">
        <v>5272</v>
      </c>
      <c r="M574" s="58" t="s">
        <v>3241</v>
      </c>
      <c r="N574" s="58" t="s">
        <v>3240</v>
      </c>
      <c r="O574" s="59"/>
      <c r="P574" s="58"/>
      <c r="Q574" s="59">
        <v>91001</v>
      </c>
      <c r="R574" s="59" t="s">
        <v>514</v>
      </c>
      <c r="S574" s="60">
        <v>42415</v>
      </c>
      <c r="T574" s="58">
        <v>7597</v>
      </c>
      <c r="U574" s="61"/>
      <c r="V574" s="62"/>
      <c r="W574" s="61"/>
      <c r="X574" s="61"/>
      <c r="Y574" s="61"/>
      <c r="Z574" s="63"/>
      <c r="AA574" s="52"/>
      <c r="AB574" s="52"/>
      <c r="AC574" s="52"/>
      <c r="AD574" s="52"/>
      <c r="AE574" s="52"/>
      <c r="AF574" s="52"/>
    </row>
    <row r="575" spans="1:32" s="34" customFormat="1" ht="44.25" hidden="1" customHeight="1" x14ac:dyDescent="0.2">
      <c r="A575" s="56" t="s">
        <v>3242</v>
      </c>
      <c r="B575" s="53">
        <v>692548000</v>
      </c>
      <c r="C575" s="53" t="s">
        <v>2436</v>
      </c>
      <c r="D575" s="57" t="s">
        <v>2462</v>
      </c>
      <c r="E575" s="53" t="s">
        <v>1462</v>
      </c>
      <c r="F575" s="57" t="s">
        <v>3090</v>
      </c>
      <c r="G575" s="57" t="s">
        <v>28</v>
      </c>
      <c r="H575" s="53"/>
      <c r="I575" s="53"/>
      <c r="J575" s="53" t="s">
        <v>5402</v>
      </c>
      <c r="K575" s="53" t="s">
        <v>3243</v>
      </c>
      <c r="L575" s="54" t="s">
        <v>47</v>
      </c>
      <c r="M575" s="58" t="s">
        <v>3244</v>
      </c>
      <c r="N575" s="58">
        <v>229457440</v>
      </c>
      <c r="O575" s="59" t="s">
        <v>5401</v>
      </c>
      <c r="P575" s="58"/>
      <c r="Q575" s="59">
        <v>91001</v>
      </c>
      <c r="R575" s="59" t="s">
        <v>2455</v>
      </c>
      <c r="S575" s="60">
        <v>38631</v>
      </c>
      <c r="T575" s="58">
        <v>7206</v>
      </c>
      <c r="U575" s="61"/>
      <c r="V575" s="62"/>
      <c r="W575" s="61"/>
      <c r="X575" s="61"/>
      <c r="Y575" s="61"/>
      <c r="Z575" s="63"/>
      <c r="AA575" s="52"/>
      <c r="AB575" s="52"/>
      <c r="AC575" s="52"/>
      <c r="AD575" s="52"/>
      <c r="AE575" s="52"/>
      <c r="AF575" s="52"/>
    </row>
    <row r="576" spans="1:32" s="34" customFormat="1" ht="44.25" hidden="1" customHeight="1" x14ac:dyDescent="0.2">
      <c r="A576" s="56" t="s">
        <v>3245</v>
      </c>
      <c r="B576" s="53">
        <v>691804003</v>
      </c>
      <c r="C576" s="53" t="s">
        <v>2436</v>
      </c>
      <c r="D576" s="57" t="s">
        <v>2726</v>
      </c>
      <c r="E576" s="53" t="s">
        <v>26</v>
      </c>
      <c r="F576" s="57" t="s">
        <v>538</v>
      </c>
      <c r="G576" s="57" t="s">
        <v>28</v>
      </c>
      <c r="H576" s="53"/>
      <c r="I576" s="53"/>
      <c r="J576" s="53" t="s">
        <v>3246</v>
      </c>
      <c r="K576" s="53" t="s">
        <v>3248</v>
      </c>
      <c r="L576" s="54" t="s">
        <v>48</v>
      </c>
      <c r="M576" s="58" t="s">
        <v>3250</v>
      </c>
      <c r="N576" s="58" t="s">
        <v>3249</v>
      </c>
      <c r="O576" s="59" t="s">
        <v>3247</v>
      </c>
      <c r="P576" s="58"/>
      <c r="Q576" s="59">
        <v>91001</v>
      </c>
      <c r="R576" s="59" t="s">
        <v>514</v>
      </c>
      <c r="S576" s="60">
        <v>42262</v>
      </c>
      <c r="T576" s="58">
        <v>7583</v>
      </c>
      <c r="U576" s="61"/>
      <c r="V576" s="62"/>
      <c r="W576" s="61"/>
      <c r="X576" s="61"/>
      <c r="Y576" s="61"/>
      <c r="Z576" s="63"/>
      <c r="AA576" s="52"/>
      <c r="AB576" s="52"/>
      <c r="AC576" s="52"/>
      <c r="AD576" s="52"/>
      <c r="AE576" s="52"/>
      <c r="AF576" s="52"/>
    </row>
    <row r="577" spans="1:32" s="34" customFormat="1" ht="44.25" hidden="1" customHeight="1" x14ac:dyDescent="0.2">
      <c r="A577" s="56" t="s">
        <v>8212</v>
      </c>
      <c r="B577" s="53" t="s">
        <v>8323</v>
      </c>
      <c r="C577" s="53" t="s">
        <v>3251</v>
      </c>
      <c r="D577" s="57" t="s">
        <v>3252</v>
      </c>
      <c r="E577" s="53" t="s">
        <v>1462</v>
      </c>
      <c r="F577" s="57" t="s">
        <v>3253</v>
      </c>
      <c r="G577" s="57" t="s">
        <v>28</v>
      </c>
      <c r="H577" s="53"/>
      <c r="I577" s="53"/>
      <c r="J577" s="53" t="s">
        <v>7514</v>
      </c>
      <c r="K577" s="53" t="s">
        <v>3255</v>
      </c>
      <c r="L577" s="54" t="s">
        <v>47</v>
      </c>
      <c r="M577" s="58" t="s">
        <v>3257</v>
      </c>
      <c r="N577" s="58" t="s">
        <v>3256</v>
      </c>
      <c r="O577" s="59" t="s">
        <v>3254</v>
      </c>
      <c r="P577" s="58"/>
      <c r="Q577" s="59">
        <v>91001</v>
      </c>
      <c r="R577" s="59" t="s">
        <v>3258</v>
      </c>
      <c r="S577" s="60">
        <v>40057</v>
      </c>
      <c r="T577" s="58">
        <v>7418</v>
      </c>
      <c r="U577" s="61"/>
      <c r="V577" s="62"/>
      <c r="W577" s="61"/>
      <c r="X577" s="61"/>
      <c r="Y577" s="61"/>
      <c r="Z577" s="63"/>
      <c r="AA577" s="52"/>
      <c r="AB577" s="52"/>
      <c r="AC577" s="52"/>
      <c r="AD577" s="52"/>
      <c r="AE577" s="52"/>
      <c r="AF577" s="52"/>
    </row>
    <row r="578" spans="1:32" s="34" customFormat="1" ht="44.25" hidden="1" customHeight="1" x14ac:dyDescent="0.2">
      <c r="A578" s="56" t="s">
        <v>3259</v>
      </c>
      <c r="B578" s="53">
        <v>690812002</v>
      </c>
      <c r="C578" s="53" t="s">
        <v>2436</v>
      </c>
      <c r="D578" s="57" t="s">
        <v>2451</v>
      </c>
      <c r="E578" s="53" t="s">
        <v>26</v>
      </c>
      <c r="F578" s="57" t="s">
        <v>2452</v>
      </c>
      <c r="G578" s="57" t="s">
        <v>28</v>
      </c>
      <c r="H578" s="53"/>
      <c r="I578" s="53"/>
      <c r="J578" s="53" t="s">
        <v>7515</v>
      </c>
      <c r="K578" s="53" t="s">
        <v>3260</v>
      </c>
      <c r="L578" s="54" t="s">
        <v>5271</v>
      </c>
      <c r="M578" s="58" t="s">
        <v>3262</v>
      </c>
      <c r="N578" s="58" t="s">
        <v>3261</v>
      </c>
      <c r="O578" s="59"/>
      <c r="P578" s="58"/>
      <c r="Q578" s="59">
        <v>91001</v>
      </c>
      <c r="R578" s="59" t="s">
        <v>2455</v>
      </c>
      <c r="S578" s="60">
        <v>37970</v>
      </c>
      <c r="T578" s="58">
        <v>7052</v>
      </c>
      <c r="U578" s="61"/>
      <c r="V578" s="62"/>
      <c r="W578" s="61"/>
      <c r="X578" s="61"/>
      <c r="Y578" s="61"/>
      <c r="Z578" s="63"/>
      <c r="AA578" s="52"/>
      <c r="AB578" s="52"/>
      <c r="AC578" s="52"/>
      <c r="AD578" s="52"/>
      <c r="AE578" s="52"/>
      <c r="AF578" s="52"/>
    </row>
    <row r="579" spans="1:32" s="34" customFormat="1" ht="44.25" hidden="1" customHeight="1" x14ac:dyDescent="0.2">
      <c r="A579" s="56" t="s">
        <v>3263</v>
      </c>
      <c r="B579" s="53">
        <v>690813009</v>
      </c>
      <c r="C579" s="53" t="s">
        <v>2436</v>
      </c>
      <c r="D579" s="57" t="s">
        <v>2462</v>
      </c>
      <c r="E579" s="53" t="s">
        <v>26</v>
      </c>
      <c r="F579" s="57" t="s">
        <v>2463</v>
      </c>
      <c r="G579" s="57" t="s">
        <v>28</v>
      </c>
      <c r="H579" s="53"/>
      <c r="I579" s="53"/>
      <c r="J579" s="53" t="s">
        <v>7516</v>
      </c>
      <c r="K579" s="53" t="s">
        <v>3264</v>
      </c>
      <c r="L579" s="54" t="s">
        <v>5271</v>
      </c>
      <c r="M579" s="58" t="s">
        <v>3266</v>
      </c>
      <c r="N579" s="58" t="s">
        <v>3265</v>
      </c>
      <c r="O579" s="59"/>
      <c r="P579" s="58"/>
      <c r="Q579" s="59">
        <v>91001</v>
      </c>
      <c r="R579" s="59" t="s">
        <v>2777</v>
      </c>
      <c r="S579" s="60">
        <v>38722</v>
      </c>
      <c r="T579" s="58">
        <v>7246</v>
      </c>
      <c r="U579" s="61"/>
      <c r="V579" s="62"/>
      <c r="W579" s="61"/>
      <c r="X579" s="61"/>
      <c r="Y579" s="61"/>
      <c r="Z579" s="63"/>
      <c r="AA579" s="52"/>
      <c r="AB579" s="52"/>
      <c r="AC579" s="52"/>
      <c r="AD579" s="52"/>
      <c r="AE579" s="52"/>
      <c r="AF579" s="52"/>
    </row>
    <row r="580" spans="1:32" s="34" customFormat="1" ht="44.25" hidden="1" customHeight="1" x14ac:dyDescent="0.2">
      <c r="A580" s="56" t="s">
        <v>5293</v>
      </c>
      <c r="B580" s="53">
        <v>691308006</v>
      </c>
      <c r="C580" s="53" t="s">
        <v>2436</v>
      </c>
      <c r="D580" s="57" t="s">
        <v>2451</v>
      </c>
      <c r="E580" s="53" t="s">
        <v>26</v>
      </c>
      <c r="F580" s="57" t="s">
        <v>2452</v>
      </c>
      <c r="G580" s="57" t="s">
        <v>28</v>
      </c>
      <c r="H580" s="53"/>
      <c r="I580" s="53"/>
      <c r="J580" s="53" t="s">
        <v>3267</v>
      </c>
      <c r="K580" s="53" t="s">
        <v>3268</v>
      </c>
      <c r="L580" s="54" t="s">
        <v>5272</v>
      </c>
      <c r="M580" s="58" t="s">
        <v>3269</v>
      </c>
      <c r="N580" s="58"/>
      <c r="O580" s="59"/>
      <c r="P580" s="58"/>
      <c r="Q580" s="59">
        <v>91001</v>
      </c>
      <c r="R580" s="59" t="s">
        <v>2455</v>
      </c>
      <c r="S580" s="60">
        <v>38761</v>
      </c>
      <c r="T580" s="58">
        <v>7301</v>
      </c>
      <c r="U580" s="61"/>
      <c r="V580" s="62"/>
      <c r="W580" s="61"/>
      <c r="X580" s="61"/>
      <c r="Y580" s="61"/>
      <c r="Z580" s="63"/>
      <c r="AA580" s="52"/>
      <c r="AB580" s="52"/>
      <c r="AC580" s="52"/>
      <c r="AD580" s="52"/>
      <c r="AE580" s="52"/>
      <c r="AF580" s="52"/>
    </row>
    <row r="581" spans="1:32" s="34" customFormat="1" ht="44.25" hidden="1" customHeight="1" x14ac:dyDescent="0.2">
      <c r="A581" s="56" t="s">
        <v>7517</v>
      </c>
      <c r="B581" s="53">
        <v>692531000</v>
      </c>
      <c r="C581" s="53" t="s">
        <v>2436</v>
      </c>
      <c r="D581" s="57" t="s">
        <v>2462</v>
      </c>
      <c r="E581" s="53" t="s">
        <v>1462</v>
      </c>
      <c r="F581" s="57" t="s">
        <v>2463</v>
      </c>
      <c r="G581" s="57" t="s">
        <v>28</v>
      </c>
      <c r="H581" s="53"/>
      <c r="I581" s="53"/>
      <c r="J581" s="53" t="s">
        <v>3270</v>
      </c>
      <c r="K581" s="53" t="s">
        <v>3271</v>
      </c>
      <c r="L581" s="54" t="s">
        <v>763</v>
      </c>
      <c r="M581" s="58" t="s">
        <v>3272</v>
      </c>
      <c r="N581" s="58" t="s">
        <v>7518</v>
      </c>
      <c r="O581" s="59" t="s">
        <v>7519</v>
      </c>
      <c r="P581" s="58"/>
      <c r="Q581" s="59">
        <v>91001</v>
      </c>
      <c r="R581" s="59" t="s">
        <v>2455</v>
      </c>
      <c r="S581" s="60">
        <v>41925</v>
      </c>
      <c r="T581" s="58">
        <v>7512</v>
      </c>
      <c r="U581" s="61"/>
      <c r="V581" s="62"/>
      <c r="W581" s="61"/>
      <c r="X581" s="61"/>
      <c r="Y581" s="61"/>
      <c r="Z581" s="63"/>
      <c r="AA581" s="52"/>
      <c r="AB581" s="52"/>
      <c r="AC581" s="52"/>
      <c r="AD581" s="52"/>
      <c r="AE581" s="52"/>
      <c r="AF581" s="52"/>
    </row>
    <row r="582" spans="1:32" s="34" customFormat="1" ht="44.25" hidden="1" customHeight="1" x14ac:dyDescent="0.2">
      <c r="A582" s="56" t="s">
        <v>7943</v>
      </c>
      <c r="B582" s="53">
        <v>690410001</v>
      </c>
      <c r="C582" s="53"/>
      <c r="D582" s="57" t="s">
        <v>7944</v>
      </c>
      <c r="E582" s="53" t="s">
        <v>1462</v>
      </c>
      <c r="F582" s="57" t="s">
        <v>7945</v>
      </c>
      <c r="G582" s="57" t="s">
        <v>28</v>
      </c>
      <c r="H582" s="53" t="s">
        <v>28</v>
      </c>
      <c r="I582" s="53" t="s">
        <v>28</v>
      </c>
      <c r="J582" s="53" t="s">
        <v>7946</v>
      </c>
      <c r="K582" s="53" t="s">
        <v>7947</v>
      </c>
      <c r="L582" s="54" t="s">
        <v>5270</v>
      </c>
      <c r="M582" s="58" t="s">
        <v>7948</v>
      </c>
      <c r="N582" s="58">
        <v>56532655900</v>
      </c>
      <c r="O582" s="59"/>
      <c r="P582" s="58"/>
      <c r="Q582" s="59">
        <v>91001</v>
      </c>
      <c r="R582" s="59" t="s">
        <v>7949</v>
      </c>
      <c r="S582" s="60">
        <v>44442</v>
      </c>
      <c r="T582" s="58">
        <v>7737</v>
      </c>
      <c r="U582" s="61"/>
      <c r="V582" s="62"/>
      <c r="W582" s="61"/>
      <c r="X582" s="61"/>
      <c r="Y582" s="61"/>
      <c r="Z582" s="63"/>
      <c r="AA582" s="52"/>
      <c r="AB582" s="52"/>
      <c r="AC582" s="52"/>
      <c r="AD582" s="52"/>
      <c r="AE582" s="52"/>
      <c r="AF582" s="52"/>
    </row>
    <row r="583" spans="1:32" s="34" customFormat="1" ht="44.25" hidden="1" customHeight="1" x14ac:dyDescent="0.2">
      <c r="A583" s="56" t="s">
        <v>7520</v>
      </c>
      <c r="B583" s="53">
        <v>692010000</v>
      </c>
      <c r="C583" s="53" t="s">
        <v>2436</v>
      </c>
      <c r="D583" s="57" t="s">
        <v>537</v>
      </c>
      <c r="E583" s="53" t="s">
        <v>26</v>
      </c>
      <c r="F583" s="57" t="s">
        <v>538</v>
      </c>
      <c r="G583" s="57" t="s">
        <v>28</v>
      </c>
      <c r="H583" s="53"/>
      <c r="I583" s="53"/>
      <c r="J583" s="53" t="s">
        <v>3312</v>
      </c>
      <c r="K583" s="53" t="s">
        <v>3314</v>
      </c>
      <c r="L583" s="54" t="s">
        <v>5273</v>
      </c>
      <c r="M583" s="58" t="s">
        <v>3316</v>
      </c>
      <c r="N583" s="58" t="s">
        <v>3315</v>
      </c>
      <c r="O583" s="59" t="s">
        <v>3313</v>
      </c>
      <c r="P583" s="58"/>
      <c r="Q583" s="59" t="s">
        <v>3316</v>
      </c>
      <c r="R583" s="59" t="s">
        <v>2591</v>
      </c>
      <c r="S583" s="60">
        <v>42027</v>
      </c>
      <c r="T583" s="58">
        <v>7522</v>
      </c>
      <c r="U583" s="61"/>
      <c r="V583" s="62"/>
      <c r="W583" s="61"/>
      <c r="X583" s="61"/>
      <c r="Y583" s="61"/>
      <c r="Z583" s="63"/>
      <c r="AA583" s="52"/>
      <c r="AB583" s="52"/>
      <c r="AC583" s="52"/>
      <c r="AD583" s="52"/>
      <c r="AE583" s="52"/>
      <c r="AF583" s="52"/>
    </row>
    <row r="584" spans="1:32" s="34" customFormat="1" ht="44.25" hidden="1" customHeight="1" x14ac:dyDescent="0.2">
      <c r="A584" s="56" t="s">
        <v>7521</v>
      </c>
      <c r="B584" s="53">
        <v>692103009</v>
      </c>
      <c r="C584" s="53" t="s">
        <v>2436</v>
      </c>
      <c r="D584" s="57" t="s">
        <v>537</v>
      </c>
      <c r="E584" s="53" t="s">
        <v>26</v>
      </c>
      <c r="F584" s="57" t="s">
        <v>2539</v>
      </c>
      <c r="G584" s="57" t="s">
        <v>28</v>
      </c>
      <c r="H584" s="53"/>
      <c r="I584" s="53"/>
      <c r="J584" s="53" t="s">
        <v>3274</v>
      </c>
      <c r="K584" s="53" t="s">
        <v>3273</v>
      </c>
      <c r="L584" s="54" t="s">
        <v>5267</v>
      </c>
      <c r="M584" s="58" t="s">
        <v>3275</v>
      </c>
      <c r="N584" s="58" t="s">
        <v>5349</v>
      </c>
      <c r="O584" s="59" t="s">
        <v>5348</v>
      </c>
      <c r="P584" s="58"/>
      <c r="Q584" s="59">
        <v>91001</v>
      </c>
      <c r="R584" s="59" t="s">
        <v>2455</v>
      </c>
      <c r="S584" s="60">
        <v>38672</v>
      </c>
      <c r="T584" s="58">
        <v>7216</v>
      </c>
      <c r="U584" s="61"/>
      <c r="V584" s="62"/>
      <c r="W584" s="61"/>
      <c r="X584" s="61"/>
      <c r="Y584" s="61"/>
      <c r="Z584" s="63"/>
      <c r="AA584" s="52"/>
      <c r="AB584" s="52"/>
      <c r="AC584" s="52"/>
      <c r="AD584" s="52"/>
      <c r="AE584" s="52"/>
      <c r="AF584" s="52"/>
    </row>
    <row r="585" spans="1:32" s="34" customFormat="1" ht="44.25" hidden="1" customHeight="1" x14ac:dyDescent="0.2">
      <c r="A585" s="56" t="s">
        <v>3276</v>
      </c>
      <c r="B585" s="53">
        <v>690513005</v>
      </c>
      <c r="C585" s="53" t="s">
        <v>2436</v>
      </c>
      <c r="D585" s="57" t="s">
        <v>537</v>
      </c>
      <c r="E585" s="53" t="s">
        <v>26</v>
      </c>
      <c r="F585" s="57" t="s">
        <v>538</v>
      </c>
      <c r="G585" s="57" t="s">
        <v>28</v>
      </c>
      <c r="H585" s="53"/>
      <c r="I585" s="53"/>
      <c r="J585" s="53" t="s">
        <v>7522</v>
      </c>
      <c r="K585" s="53" t="s">
        <v>3277</v>
      </c>
      <c r="L585" s="54" t="s">
        <v>535</v>
      </c>
      <c r="M585" s="58" t="s">
        <v>3278</v>
      </c>
      <c r="N585" s="58" t="s">
        <v>7523</v>
      </c>
      <c r="O585" s="59" t="s">
        <v>7524</v>
      </c>
      <c r="P585" s="58"/>
      <c r="Q585" s="59">
        <v>91001</v>
      </c>
      <c r="R585" s="59" t="s">
        <v>514</v>
      </c>
      <c r="S585" s="60">
        <v>42402</v>
      </c>
      <c r="T585" s="58">
        <v>7593</v>
      </c>
      <c r="U585" s="61"/>
      <c r="V585" s="62"/>
      <c r="W585" s="61"/>
      <c r="X585" s="61"/>
      <c r="Y585" s="61"/>
      <c r="Z585" s="63"/>
      <c r="AA585" s="52"/>
      <c r="AB585" s="52"/>
      <c r="AC585" s="52"/>
      <c r="AD585" s="52"/>
      <c r="AE585" s="52"/>
      <c r="AF585" s="52"/>
    </row>
    <row r="586" spans="1:32" s="34" customFormat="1" ht="44.25" hidden="1" customHeight="1" x14ac:dyDescent="0.2">
      <c r="A586" s="56" t="s">
        <v>3279</v>
      </c>
      <c r="B586" s="53">
        <v>691002004</v>
      </c>
      <c r="C586" s="53" t="s">
        <v>2436</v>
      </c>
      <c r="D586" s="57" t="s">
        <v>537</v>
      </c>
      <c r="E586" s="53" t="s">
        <v>26</v>
      </c>
      <c r="F586" s="57" t="s">
        <v>538</v>
      </c>
      <c r="G586" s="57" t="s">
        <v>28</v>
      </c>
      <c r="H586" s="53"/>
      <c r="I586" s="53"/>
      <c r="J586" s="53" t="s">
        <v>3280</v>
      </c>
      <c r="K586" s="53" t="s">
        <v>3282</v>
      </c>
      <c r="L586" s="54" t="s">
        <v>5272</v>
      </c>
      <c r="M586" s="58" t="s">
        <v>3284</v>
      </c>
      <c r="N586" s="58" t="s">
        <v>3281</v>
      </c>
      <c r="O586" s="59" t="s">
        <v>3283</v>
      </c>
      <c r="P586" s="58"/>
      <c r="Q586" s="59">
        <v>91001</v>
      </c>
      <c r="R586" s="59" t="s">
        <v>514</v>
      </c>
      <c r="S586" s="60">
        <v>42402</v>
      </c>
      <c r="T586" s="58">
        <v>7594</v>
      </c>
      <c r="U586" s="61"/>
      <c r="V586" s="62"/>
      <c r="W586" s="61"/>
      <c r="X586" s="61"/>
      <c r="Y586" s="61"/>
      <c r="Z586" s="63"/>
      <c r="AA586" s="52"/>
      <c r="AB586" s="52"/>
      <c r="AC586" s="52"/>
      <c r="AD586" s="52"/>
      <c r="AE586" s="52"/>
      <c r="AF586" s="52"/>
    </row>
    <row r="587" spans="1:32" s="34" customFormat="1" ht="44.25" hidden="1" customHeight="1" x14ac:dyDescent="0.2">
      <c r="A587" s="56" t="s">
        <v>3285</v>
      </c>
      <c r="B587" s="53">
        <v>691906000</v>
      </c>
      <c r="C587" s="53" t="s">
        <v>2436</v>
      </c>
      <c r="D587" s="57" t="s">
        <v>3286</v>
      </c>
      <c r="E587" s="53" t="s">
        <v>26</v>
      </c>
      <c r="F587" s="57" t="s">
        <v>538</v>
      </c>
      <c r="G587" s="57"/>
      <c r="H587" s="53"/>
      <c r="I587" s="53"/>
      <c r="J587" s="53" t="s">
        <v>3287</v>
      </c>
      <c r="K587" s="53" t="s">
        <v>3288</v>
      </c>
      <c r="L587" s="54" t="s">
        <v>48</v>
      </c>
      <c r="M587" s="58" t="s">
        <v>3289</v>
      </c>
      <c r="N587" s="58" t="s">
        <v>7525</v>
      </c>
      <c r="O587" s="59" t="s">
        <v>7526</v>
      </c>
      <c r="P587" s="58"/>
      <c r="Q587" s="59">
        <v>91001</v>
      </c>
      <c r="R587" s="59" t="s">
        <v>526</v>
      </c>
      <c r="S587" s="60">
        <v>38714</v>
      </c>
      <c r="T587" s="58">
        <v>7239</v>
      </c>
      <c r="U587" s="61"/>
      <c r="V587" s="62"/>
      <c r="W587" s="61"/>
      <c r="X587" s="61"/>
      <c r="Y587" s="61"/>
      <c r="Z587" s="63"/>
      <c r="AA587" s="52"/>
      <c r="AB587" s="52"/>
      <c r="AC587" s="52"/>
      <c r="AD587" s="52"/>
      <c r="AE587" s="52"/>
      <c r="AF587" s="52"/>
    </row>
    <row r="588" spans="1:32" s="34" customFormat="1" ht="44.25" hidden="1" customHeight="1" x14ac:dyDescent="0.2">
      <c r="A588" s="56" t="s">
        <v>3290</v>
      </c>
      <c r="B588" s="53">
        <v>690414007</v>
      </c>
      <c r="C588" s="53" t="s">
        <v>2436</v>
      </c>
      <c r="D588" s="57" t="s">
        <v>2451</v>
      </c>
      <c r="E588" s="53" t="s">
        <v>26</v>
      </c>
      <c r="F588" s="57" t="s">
        <v>2452</v>
      </c>
      <c r="G588" s="57"/>
      <c r="H588" s="53"/>
      <c r="I588" s="53"/>
      <c r="J588" s="53" t="s">
        <v>3291</v>
      </c>
      <c r="K588" s="53" t="s">
        <v>3293</v>
      </c>
      <c r="L588" s="54" t="s">
        <v>5270</v>
      </c>
      <c r="M588" s="58" t="s">
        <v>3295</v>
      </c>
      <c r="N588" s="58" t="s">
        <v>3294</v>
      </c>
      <c r="O588" s="59" t="s">
        <v>3292</v>
      </c>
      <c r="P588" s="58"/>
      <c r="Q588" s="59">
        <v>91001</v>
      </c>
      <c r="R588" s="59" t="s">
        <v>2455</v>
      </c>
      <c r="S588" s="60">
        <v>38624</v>
      </c>
      <c r="T588" s="58">
        <v>7197</v>
      </c>
      <c r="U588" s="61"/>
      <c r="V588" s="62"/>
      <c r="W588" s="61"/>
      <c r="X588" s="61"/>
      <c r="Y588" s="61"/>
      <c r="Z588" s="63"/>
      <c r="AA588" s="52"/>
      <c r="AB588" s="52"/>
      <c r="AC588" s="52"/>
      <c r="AD588" s="52"/>
      <c r="AE588" s="52"/>
      <c r="AF588" s="52"/>
    </row>
    <row r="589" spans="1:32" s="34" customFormat="1" ht="44.25" hidden="1" customHeight="1" x14ac:dyDescent="0.2">
      <c r="A589" s="56" t="s">
        <v>3296</v>
      </c>
      <c r="B589" s="53">
        <v>690734001</v>
      </c>
      <c r="C589" s="53" t="s">
        <v>2436</v>
      </c>
      <c r="D589" s="57" t="s">
        <v>2451</v>
      </c>
      <c r="E589" s="53" t="s">
        <v>26</v>
      </c>
      <c r="F589" s="57" t="s">
        <v>2452</v>
      </c>
      <c r="G589" s="57"/>
      <c r="H589" s="53"/>
      <c r="I589" s="53"/>
      <c r="J589" s="53" t="s">
        <v>3298</v>
      </c>
      <c r="K589" s="53" t="s">
        <v>3297</v>
      </c>
      <c r="L589" s="54" t="s">
        <v>535</v>
      </c>
      <c r="M589" s="58" t="s">
        <v>3299</v>
      </c>
      <c r="N589" s="58"/>
      <c r="O589" s="59"/>
      <c r="P589" s="58"/>
      <c r="Q589" s="59">
        <v>91001</v>
      </c>
      <c r="R589" s="59" t="s">
        <v>2777</v>
      </c>
      <c r="S589" s="60">
        <v>38159</v>
      </c>
      <c r="T589" s="58">
        <v>6872</v>
      </c>
      <c r="U589" s="61"/>
      <c r="V589" s="62"/>
      <c r="W589" s="61"/>
      <c r="X589" s="61"/>
      <c r="Y589" s="61"/>
      <c r="Z589" s="63"/>
      <c r="AA589" s="52"/>
      <c r="AB589" s="52"/>
      <c r="AC589" s="52"/>
      <c r="AD589" s="52"/>
      <c r="AE589" s="52"/>
      <c r="AF589" s="52"/>
    </row>
    <row r="590" spans="1:32" s="34" customFormat="1" ht="44.25" hidden="1" customHeight="1" x14ac:dyDescent="0.2">
      <c r="A590" s="56" t="s">
        <v>3300</v>
      </c>
      <c r="B590" s="53">
        <v>690727005</v>
      </c>
      <c r="C590" s="53" t="s">
        <v>2436</v>
      </c>
      <c r="D590" s="57" t="s">
        <v>2451</v>
      </c>
      <c r="E590" s="53" t="s">
        <v>26</v>
      </c>
      <c r="F590" s="57" t="s">
        <v>2452</v>
      </c>
      <c r="G590" s="57" t="s">
        <v>28</v>
      </c>
      <c r="H590" s="53"/>
      <c r="I590" s="53"/>
      <c r="J590" s="53" t="s">
        <v>7527</v>
      </c>
      <c r="K590" s="53" t="s">
        <v>3301</v>
      </c>
      <c r="L590" s="54" t="s">
        <v>47</v>
      </c>
      <c r="M590" s="58" t="s">
        <v>3303</v>
      </c>
      <c r="N590" s="58" t="s">
        <v>3302</v>
      </c>
      <c r="O590" s="59"/>
      <c r="P590" s="58"/>
      <c r="Q590" s="59">
        <v>91001</v>
      </c>
      <c r="R590" s="59" t="s">
        <v>2484</v>
      </c>
      <c r="S590" s="60">
        <v>37970</v>
      </c>
      <c r="T590" s="58">
        <v>7082</v>
      </c>
      <c r="U590" s="61"/>
      <c r="V590" s="62"/>
      <c r="W590" s="61"/>
      <c r="X590" s="61"/>
      <c r="Y590" s="61"/>
      <c r="Z590" s="63"/>
      <c r="AA590" s="52"/>
      <c r="AB590" s="52"/>
      <c r="AC590" s="52"/>
      <c r="AD590" s="52"/>
      <c r="AE590" s="52"/>
      <c r="AF590" s="52"/>
    </row>
    <row r="591" spans="1:32" s="34" customFormat="1" ht="44.25" hidden="1" customHeight="1" x14ac:dyDescent="0.2">
      <c r="A591" s="56" t="s">
        <v>3304</v>
      </c>
      <c r="B591" s="53">
        <v>691405001</v>
      </c>
      <c r="C591" s="53" t="s">
        <v>2436</v>
      </c>
      <c r="D591" s="57" t="s">
        <v>3305</v>
      </c>
      <c r="E591" s="53" t="s">
        <v>1462</v>
      </c>
      <c r="F591" s="57" t="s">
        <v>3306</v>
      </c>
      <c r="G591" s="57" t="s">
        <v>28</v>
      </c>
      <c r="H591" s="53"/>
      <c r="I591" s="53"/>
      <c r="J591" s="53" t="s">
        <v>7528</v>
      </c>
      <c r="K591" s="53" t="s">
        <v>5294</v>
      </c>
      <c r="L591" s="54" t="s">
        <v>5269</v>
      </c>
      <c r="M591" s="58" t="s">
        <v>3663</v>
      </c>
      <c r="N591" s="58" t="s">
        <v>5295</v>
      </c>
      <c r="O591" s="59"/>
      <c r="P591" s="58"/>
      <c r="Q591" s="59">
        <v>91001</v>
      </c>
      <c r="R591" s="59" t="s">
        <v>2777</v>
      </c>
      <c r="S591" s="60">
        <v>37970</v>
      </c>
      <c r="T591" s="58">
        <v>7139</v>
      </c>
      <c r="U591" s="61"/>
      <c r="V591" s="62"/>
      <c r="W591" s="61"/>
      <c r="X591" s="61"/>
      <c r="Y591" s="61"/>
      <c r="Z591" s="63"/>
      <c r="AA591" s="52"/>
      <c r="AB591" s="52"/>
      <c r="AC591" s="52"/>
      <c r="AD591" s="52"/>
      <c r="AE591" s="52"/>
      <c r="AF591" s="52"/>
    </row>
    <row r="592" spans="1:32" s="34" customFormat="1" ht="44.25" hidden="1" customHeight="1" x14ac:dyDescent="0.2">
      <c r="A592" s="56" t="s">
        <v>3307</v>
      </c>
      <c r="B592" s="53">
        <v>691105008</v>
      </c>
      <c r="C592" s="53" t="s">
        <v>2436</v>
      </c>
      <c r="D592" s="57" t="s">
        <v>2451</v>
      </c>
      <c r="E592" s="53" t="s">
        <v>26</v>
      </c>
      <c r="F592" s="57" t="s">
        <v>2452</v>
      </c>
      <c r="G592" s="57" t="s">
        <v>28</v>
      </c>
      <c r="H592" s="53"/>
      <c r="I592" s="53"/>
      <c r="J592" s="53" t="s">
        <v>3308</v>
      </c>
      <c r="K592" s="53" t="s">
        <v>3309</v>
      </c>
      <c r="L592" s="54" t="s">
        <v>5272</v>
      </c>
      <c r="M592" s="58" t="s">
        <v>3311</v>
      </c>
      <c r="N592" s="58" t="s">
        <v>3310</v>
      </c>
      <c r="O592" s="59"/>
      <c r="P592" s="58"/>
      <c r="Q592" s="59">
        <v>91001</v>
      </c>
      <c r="R592" s="59" t="s">
        <v>2455</v>
      </c>
      <c r="S592" s="60">
        <v>38736</v>
      </c>
      <c r="T592" s="58">
        <v>7275</v>
      </c>
      <c r="U592" s="61"/>
      <c r="V592" s="62"/>
      <c r="W592" s="61"/>
      <c r="X592" s="61"/>
      <c r="Y592" s="61"/>
      <c r="Z592" s="63"/>
      <c r="AA592" s="52"/>
      <c r="AB592" s="52"/>
      <c r="AC592" s="52"/>
      <c r="AD592" s="52"/>
      <c r="AE592" s="52"/>
      <c r="AF592" s="52"/>
    </row>
    <row r="593" spans="1:32" s="34" customFormat="1" ht="44.25" hidden="1" customHeight="1" x14ac:dyDescent="0.2">
      <c r="A593" s="56" t="s">
        <v>7529</v>
      </c>
      <c r="B593" s="53">
        <v>691407004</v>
      </c>
      <c r="C593" s="53" t="s">
        <v>2436</v>
      </c>
      <c r="D593" s="57" t="s">
        <v>2451</v>
      </c>
      <c r="E593" s="53" t="s">
        <v>26</v>
      </c>
      <c r="F593" s="57" t="s">
        <v>2452</v>
      </c>
      <c r="G593" s="57" t="s">
        <v>28</v>
      </c>
      <c r="H593" s="53"/>
      <c r="I593" s="53"/>
      <c r="J593" s="53" t="s">
        <v>3317</v>
      </c>
      <c r="K593" s="53" t="s">
        <v>3318</v>
      </c>
      <c r="L593" s="54" t="s">
        <v>306</v>
      </c>
      <c r="M593" s="58" t="s">
        <v>3319</v>
      </c>
      <c r="N593" s="58" t="s">
        <v>5586</v>
      </c>
      <c r="O593" s="59" t="s">
        <v>5587</v>
      </c>
      <c r="P593" s="58"/>
      <c r="Q593" s="59">
        <v>91001</v>
      </c>
      <c r="R593" s="59" t="s">
        <v>2455</v>
      </c>
      <c r="S593" s="60">
        <v>43165</v>
      </c>
      <c r="T593" s="58">
        <v>7643</v>
      </c>
      <c r="U593" s="61"/>
      <c r="V593" s="62"/>
      <c r="W593" s="61"/>
      <c r="X593" s="61"/>
      <c r="Y593" s="61"/>
      <c r="Z593" s="63"/>
      <c r="AA593" s="52"/>
      <c r="AB593" s="52"/>
      <c r="AC593" s="52"/>
      <c r="AD593" s="52"/>
      <c r="AE593" s="52"/>
      <c r="AF593" s="52"/>
    </row>
    <row r="594" spans="1:32" s="34" customFormat="1" ht="44.25" hidden="1" customHeight="1" x14ac:dyDescent="0.2">
      <c r="A594" s="56" t="s">
        <v>3320</v>
      </c>
      <c r="B594" s="53">
        <v>690506009</v>
      </c>
      <c r="C594" s="53" t="s">
        <v>2436</v>
      </c>
      <c r="D594" s="57" t="s">
        <v>2462</v>
      </c>
      <c r="E594" s="53" t="s">
        <v>1462</v>
      </c>
      <c r="F594" s="57" t="s">
        <v>3082</v>
      </c>
      <c r="G594" s="57" t="s">
        <v>28</v>
      </c>
      <c r="H594" s="53"/>
      <c r="I594" s="53"/>
      <c r="J594" s="53" t="s">
        <v>7530</v>
      </c>
      <c r="K594" s="53" t="s">
        <v>7531</v>
      </c>
      <c r="L594" s="54" t="s">
        <v>535</v>
      </c>
      <c r="M594" s="58" t="s">
        <v>1380</v>
      </c>
      <c r="N594" s="58" t="s">
        <v>3321</v>
      </c>
      <c r="O594" s="59" t="s">
        <v>7532</v>
      </c>
      <c r="P594" s="58"/>
      <c r="Q594" s="59">
        <v>91001</v>
      </c>
      <c r="R594" s="59" t="s">
        <v>526</v>
      </c>
      <c r="S594" s="60">
        <v>38631</v>
      </c>
      <c r="T594" s="58">
        <v>7207</v>
      </c>
      <c r="U594" s="61"/>
      <c r="V594" s="62"/>
      <c r="W594" s="61"/>
      <c r="X594" s="61"/>
      <c r="Y594" s="61"/>
      <c r="Z594" s="63"/>
      <c r="AA594" s="52"/>
      <c r="AB594" s="52"/>
      <c r="AC594" s="52"/>
      <c r="AD594" s="52"/>
      <c r="AE594" s="52"/>
      <c r="AF594" s="52"/>
    </row>
    <row r="595" spans="1:32" s="34" customFormat="1" ht="44.25" hidden="1" customHeight="1" x14ac:dyDescent="0.2">
      <c r="A595" s="56" t="s">
        <v>3322</v>
      </c>
      <c r="B595" s="53">
        <v>690901005</v>
      </c>
      <c r="C595" s="53" t="s">
        <v>2436</v>
      </c>
      <c r="D595" s="57" t="s">
        <v>2451</v>
      </c>
      <c r="E595" s="53" t="s">
        <v>26</v>
      </c>
      <c r="F595" s="57" t="s">
        <v>2452</v>
      </c>
      <c r="G595" s="57" t="s">
        <v>28</v>
      </c>
      <c r="H595" s="53"/>
      <c r="I595" s="53"/>
      <c r="J595" s="53" t="s">
        <v>7533</v>
      </c>
      <c r="K595" s="53" t="s">
        <v>3323</v>
      </c>
      <c r="L595" s="54" t="s">
        <v>5271</v>
      </c>
      <c r="M595" s="58" t="s">
        <v>3324</v>
      </c>
      <c r="N595" s="58"/>
      <c r="O595" s="59"/>
      <c r="P595" s="58"/>
      <c r="Q595" s="59">
        <v>91001</v>
      </c>
      <c r="R595" s="59" t="s">
        <v>2455</v>
      </c>
      <c r="S595" s="60">
        <v>39912</v>
      </c>
      <c r="T595" s="58">
        <v>7411</v>
      </c>
      <c r="U595" s="61"/>
      <c r="V595" s="62"/>
      <c r="W595" s="61"/>
      <c r="X595" s="61"/>
      <c r="Y595" s="61"/>
      <c r="Z595" s="63"/>
      <c r="AA595" s="52"/>
      <c r="AB595" s="52"/>
      <c r="AC595" s="52"/>
      <c r="AD595" s="52"/>
      <c r="AE595" s="52"/>
      <c r="AF595" s="52"/>
    </row>
    <row r="596" spans="1:32" s="34" customFormat="1" ht="44.25" hidden="1" customHeight="1" x14ac:dyDescent="0.2">
      <c r="A596" s="56" t="s">
        <v>3325</v>
      </c>
      <c r="B596" s="53">
        <v>691413004</v>
      </c>
      <c r="C596" s="53" t="s">
        <v>2436</v>
      </c>
      <c r="D596" s="57" t="s">
        <v>2451</v>
      </c>
      <c r="E596" s="53" t="s">
        <v>26</v>
      </c>
      <c r="F596" s="57" t="s">
        <v>2452</v>
      </c>
      <c r="G596" s="57" t="s">
        <v>28</v>
      </c>
      <c r="H596" s="53"/>
      <c r="I596" s="53"/>
      <c r="J596" s="53" t="s">
        <v>7534</v>
      </c>
      <c r="K596" s="53" t="s">
        <v>5296</v>
      </c>
      <c r="L596" s="54" t="s">
        <v>5269</v>
      </c>
      <c r="M596" s="58" t="s">
        <v>6600</v>
      </c>
      <c r="N596" s="58" t="s">
        <v>3327</v>
      </c>
      <c r="O596" s="59" t="s">
        <v>3326</v>
      </c>
      <c r="P596" s="58"/>
      <c r="Q596" s="59">
        <v>91001</v>
      </c>
      <c r="R596" s="59" t="s">
        <v>2455</v>
      </c>
      <c r="S596" s="60">
        <v>41495</v>
      </c>
      <c r="T596" s="58">
        <v>7482</v>
      </c>
      <c r="U596" s="61"/>
      <c r="V596" s="62"/>
      <c r="W596" s="61"/>
      <c r="X596" s="61"/>
      <c r="Y596" s="61"/>
      <c r="Z596" s="63"/>
      <c r="AA596" s="52"/>
      <c r="AB596" s="52"/>
      <c r="AC596" s="52"/>
      <c r="AD596" s="52"/>
      <c r="AE596" s="52"/>
      <c r="AF596" s="52"/>
    </row>
    <row r="597" spans="1:32" s="34" customFormat="1" ht="44.25" hidden="1" customHeight="1" x14ac:dyDescent="0.2">
      <c r="A597" s="56" t="s">
        <v>3328</v>
      </c>
      <c r="B597" s="53">
        <v>691301001</v>
      </c>
      <c r="C597" s="53" t="s">
        <v>2436</v>
      </c>
      <c r="D597" s="57" t="s">
        <v>2451</v>
      </c>
      <c r="E597" s="53" t="s">
        <v>26</v>
      </c>
      <c r="F597" s="57" t="s">
        <v>2452</v>
      </c>
      <c r="G597" s="57" t="s">
        <v>28</v>
      </c>
      <c r="H597" s="53"/>
      <c r="I597" s="53"/>
      <c r="J597" s="53" t="s">
        <v>3329</v>
      </c>
      <c r="K597" s="53" t="s">
        <v>3330</v>
      </c>
      <c r="L597" s="54" t="s">
        <v>5272</v>
      </c>
      <c r="M597" s="58" t="s">
        <v>3331</v>
      </c>
      <c r="N597" s="58"/>
      <c r="O597" s="59"/>
      <c r="P597" s="58"/>
      <c r="Q597" s="59">
        <v>91001</v>
      </c>
      <c r="R597" s="59" t="s">
        <v>2455</v>
      </c>
      <c r="S597" s="60">
        <v>38736</v>
      </c>
      <c r="T597" s="58">
        <v>7270</v>
      </c>
      <c r="U597" s="61"/>
      <c r="V597" s="62"/>
      <c r="W597" s="61"/>
      <c r="X597" s="61"/>
      <c r="Y597" s="61"/>
      <c r="Z597" s="63"/>
      <c r="AA597" s="52"/>
      <c r="AB597" s="52"/>
      <c r="AC597" s="52"/>
      <c r="AD597" s="52"/>
      <c r="AE597" s="52"/>
      <c r="AF597" s="52"/>
    </row>
    <row r="598" spans="1:32" s="34" customFormat="1" ht="44.25" hidden="1" customHeight="1" x14ac:dyDescent="0.2">
      <c r="A598" s="56" t="s">
        <v>7535</v>
      </c>
      <c r="B598" s="53">
        <v>692546008</v>
      </c>
      <c r="C598" s="53" t="s">
        <v>2436</v>
      </c>
      <c r="D598" s="57" t="s">
        <v>2726</v>
      </c>
      <c r="E598" s="53" t="s">
        <v>26</v>
      </c>
      <c r="F598" s="57" t="s">
        <v>538</v>
      </c>
      <c r="G598" s="57" t="s">
        <v>28</v>
      </c>
      <c r="H598" s="53"/>
      <c r="I598" s="53"/>
      <c r="J598" s="53" t="s">
        <v>3332</v>
      </c>
      <c r="K598" s="53" t="s">
        <v>3333</v>
      </c>
      <c r="L598" s="54" t="s">
        <v>47</v>
      </c>
      <c r="M598" s="58" t="s">
        <v>1037</v>
      </c>
      <c r="N598" s="58" t="s">
        <v>5389</v>
      </c>
      <c r="O598" s="59" t="s">
        <v>5390</v>
      </c>
      <c r="P598" s="58"/>
      <c r="Q598" s="59">
        <v>91001</v>
      </c>
      <c r="R598" s="59" t="s">
        <v>514</v>
      </c>
      <c r="S598" s="60">
        <v>42215</v>
      </c>
      <c r="T598" s="58">
        <v>7578</v>
      </c>
      <c r="U598" s="61"/>
      <c r="V598" s="62"/>
      <c r="W598" s="61"/>
      <c r="X598" s="61"/>
      <c r="Y598" s="61"/>
      <c r="Z598" s="63"/>
      <c r="AA598" s="52"/>
      <c r="AB598" s="52"/>
      <c r="AC598" s="52"/>
      <c r="AD598" s="52"/>
      <c r="AE598" s="52"/>
      <c r="AF598" s="52"/>
    </row>
    <row r="599" spans="1:32" s="34" customFormat="1" ht="44.25" hidden="1" customHeight="1" x14ac:dyDescent="0.2">
      <c r="A599" s="56" t="s">
        <v>7536</v>
      </c>
      <c r="B599" s="53" t="s">
        <v>8324</v>
      </c>
      <c r="C599" s="53" t="s">
        <v>2436</v>
      </c>
      <c r="D599" s="57" t="s">
        <v>2451</v>
      </c>
      <c r="E599" s="53" t="s">
        <v>26</v>
      </c>
      <c r="F599" s="57" t="s">
        <v>2452</v>
      </c>
      <c r="G599" s="57" t="s">
        <v>28</v>
      </c>
      <c r="H599" s="53"/>
      <c r="I599" s="53"/>
      <c r="J599" s="53" t="s">
        <v>3334</v>
      </c>
      <c r="K599" s="53" t="s">
        <v>3335</v>
      </c>
      <c r="L599" s="54" t="s">
        <v>47</v>
      </c>
      <c r="M599" s="58" t="s">
        <v>2130</v>
      </c>
      <c r="N599" s="58">
        <v>226784305</v>
      </c>
      <c r="O599" s="59" t="s">
        <v>5350</v>
      </c>
      <c r="P599" s="58"/>
      <c r="Q599" s="59">
        <v>91001</v>
      </c>
      <c r="R599" s="59" t="s">
        <v>2777</v>
      </c>
      <c r="S599" s="60">
        <v>38628</v>
      </c>
      <c r="T599" s="58">
        <v>7205</v>
      </c>
      <c r="U599" s="61"/>
      <c r="V599" s="62"/>
      <c r="W599" s="61"/>
      <c r="X599" s="61"/>
      <c r="Y599" s="61"/>
      <c r="Z599" s="63"/>
      <c r="AA599" s="52"/>
      <c r="AB599" s="52"/>
      <c r="AC599" s="52"/>
      <c r="AD599" s="52"/>
      <c r="AE599" s="52"/>
      <c r="AF599" s="52"/>
    </row>
    <row r="600" spans="1:32" s="34" customFormat="1" ht="44.25" hidden="1" customHeight="1" x14ac:dyDescent="0.2">
      <c r="A600" s="56" t="s">
        <v>3336</v>
      </c>
      <c r="B600" s="53">
        <v>692518004</v>
      </c>
      <c r="C600" s="53" t="s">
        <v>2436</v>
      </c>
      <c r="D600" s="57" t="s">
        <v>537</v>
      </c>
      <c r="E600" s="53" t="s">
        <v>26</v>
      </c>
      <c r="F600" s="57" t="s">
        <v>538</v>
      </c>
      <c r="G600" s="57" t="s">
        <v>28</v>
      </c>
      <c r="H600" s="53"/>
      <c r="I600" s="53"/>
      <c r="J600" s="53" t="s">
        <v>6530</v>
      </c>
      <c r="K600" s="53" t="s">
        <v>3338</v>
      </c>
      <c r="L600" s="54" t="s">
        <v>5267</v>
      </c>
      <c r="M600" s="58" t="s">
        <v>3340</v>
      </c>
      <c r="N600" s="58" t="s">
        <v>3339</v>
      </c>
      <c r="O600" s="59" t="s">
        <v>3337</v>
      </c>
      <c r="P600" s="58"/>
      <c r="Q600" s="59">
        <v>91001</v>
      </c>
      <c r="R600" s="59" t="s">
        <v>2484</v>
      </c>
      <c r="S600" s="60">
        <v>42061</v>
      </c>
      <c r="T600" s="58">
        <v>7553</v>
      </c>
      <c r="U600" s="61"/>
      <c r="V600" s="62"/>
      <c r="W600" s="61"/>
      <c r="X600" s="61"/>
      <c r="Y600" s="61"/>
      <c r="Z600" s="63"/>
      <c r="AA600" s="52"/>
      <c r="AB600" s="52"/>
      <c r="AC600" s="52"/>
      <c r="AD600" s="52"/>
      <c r="AE600" s="52"/>
      <c r="AF600" s="52"/>
    </row>
    <row r="601" spans="1:32" s="34" customFormat="1" ht="44.25" hidden="1" customHeight="1" x14ac:dyDescent="0.2">
      <c r="A601" s="56" t="s">
        <v>3341</v>
      </c>
      <c r="B601" s="53">
        <v>690708000</v>
      </c>
      <c r="C601" s="53" t="s">
        <v>2436</v>
      </c>
      <c r="D601" s="57" t="s">
        <v>2462</v>
      </c>
      <c r="E601" s="53" t="s">
        <v>1462</v>
      </c>
      <c r="F601" s="57" t="s">
        <v>3082</v>
      </c>
      <c r="G601" s="57" t="s">
        <v>28</v>
      </c>
      <c r="H601" s="53"/>
      <c r="I601" s="53"/>
      <c r="J601" s="53" t="s">
        <v>3342</v>
      </c>
      <c r="K601" s="53" t="s">
        <v>3343</v>
      </c>
      <c r="L601" s="54" t="s">
        <v>47</v>
      </c>
      <c r="M601" s="58" t="s">
        <v>3344</v>
      </c>
      <c r="N601" s="58" t="s">
        <v>5442</v>
      </c>
      <c r="O601" s="59" t="s">
        <v>5443</v>
      </c>
      <c r="P601" s="58"/>
      <c r="Q601" s="59">
        <v>91001</v>
      </c>
      <c r="R601" s="59" t="s">
        <v>2484</v>
      </c>
      <c r="S601" s="60">
        <v>38628</v>
      </c>
      <c r="T601" s="58">
        <v>7203</v>
      </c>
      <c r="U601" s="61"/>
      <c r="V601" s="62"/>
      <c r="W601" s="61"/>
      <c r="X601" s="61"/>
      <c r="Y601" s="61"/>
      <c r="Z601" s="63"/>
      <c r="AA601" s="52"/>
      <c r="AB601" s="52"/>
      <c r="AC601" s="52"/>
      <c r="AD601" s="52"/>
      <c r="AE601" s="52"/>
      <c r="AF601" s="52"/>
    </row>
    <row r="602" spans="1:32" s="34" customFormat="1" ht="44.25" hidden="1" customHeight="1" x14ac:dyDescent="0.2">
      <c r="A602" s="56" t="s">
        <v>7537</v>
      </c>
      <c r="B602" s="53">
        <v>691408000</v>
      </c>
      <c r="C602" s="53" t="s">
        <v>6601</v>
      </c>
      <c r="D602" s="57" t="s">
        <v>6531</v>
      </c>
      <c r="E602" s="53" t="s">
        <v>26</v>
      </c>
      <c r="F602" s="57" t="s">
        <v>2452</v>
      </c>
      <c r="G602" s="57" t="s">
        <v>28</v>
      </c>
      <c r="H602" s="53"/>
      <c r="I602" s="53"/>
      <c r="J602" s="53" t="s">
        <v>7538</v>
      </c>
      <c r="K602" s="53" t="s">
        <v>5297</v>
      </c>
      <c r="L602" s="54" t="s">
        <v>5269</v>
      </c>
      <c r="M602" s="58" t="s">
        <v>3345</v>
      </c>
      <c r="N602" s="58" t="s">
        <v>7539</v>
      </c>
      <c r="O602" s="59" t="s">
        <v>7540</v>
      </c>
      <c r="P602" s="58"/>
      <c r="Q602" s="59">
        <v>91001</v>
      </c>
      <c r="R602" s="59" t="s">
        <v>2455</v>
      </c>
      <c r="S602" s="60">
        <v>40764</v>
      </c>
      <c r="T602" s="58">
        <v>7451</v>
      </c>
      <c r="U602" s="61"/>
      <c r="V602" s="62"/>
      <c r="W602" s="61"/>
      <c r="X602" s="61"/>
      <c r="Y602" s="61"/>
      <c r="Z602" s="63"/>
      <c r="AA602" s="52"/>
      <c r="AB602" s="52"/>
      <c r="AC602" s="52"/>
      <c r="AD602" s="52"/>
      <c r="AE602" s="52"/>
      <c r="AF602" s="52"/>
    </row>
    <row r="603" spans="1:32" s="34" customFormat="1" ht="44.25" hidden="1" customHeight="1" x14ac:dyDescent="0.2">
      <c r="A603" s="56" t="s">
        <v>6049</v>
      </c>
      <c r="B603" s="53">
        <v>692102002</v>
      </c>
      <c r="C603" s="53" t="s">
        <v>3347</v>
      </c>
      <c r="D603" s="57" t="s">
        <v>2451</v>
      </c>
      <c r="E603" s="53" t="s">
        <v>1462</v>
      </c>
      <c r="F603" s="57" t="s">
        <v>2452</v>
      </c>
      <c r="G603" s="57" t="s">
        <v>28</v>
      </c>
      <c r="H603" s="53"/>
      <c r="I603" s="53"/>
      <c r="J603" s="53" t="s">
        <v>6050</v>
      </c>
      <c r="K603" s="53" t="s">
        <v>6051</v>
      </c>
      <c r="L603" s="54" t="s">
        <v>5267</v>
      </c>
      <c r="M603" s="58" t="s">
        <v>6052</v>
      </c>
      <c r="N603" s="58" t="s">
        <v>6053</v>
      </c>
      <c r="O603" s="59"/>
      <c r="P603" s="58"/>
      <c r="Q603" s="59">
        <v>91001</v>
      </c>
      <c r="R603" s="59" t="s">
        <v>2518</v>
      </c>
      <c r="S603" s="60">
        <v>39212</v>
      </c>
      <c r="T603" s="58">
        <v>7356</v>
      </c>
      <c r="U603" s="61"/>
      <c r="V603" s="62"/>
      <c r="W603" s="61"/>
      <c r="X603" s="61"/>
      <c r="Y603" s="61"/>
      <c r="Z603" s="63"/>
      <c r="AA603" s="52"/>
      <c r="AB603" s="52"/>
      <c r="AC603" s="52"/>
      <c r="AD603" s="52"/>
      <c r="AE603" s="52"/>
      <c r="AF603" s="52"/>
    </row>
    <row r="604" spans="1:32" s="34" customFormat="1" ht="44.25" hidden="1" customHeight="1" x14ac:dyDescent="0.2">
      <c r="A604" s="56" t="s">
        <v>3349</v>
      </c>
      <c r="B604" s="53">
        <v>690731002</v>
      </c>
      <c r="C604" s="53" t="s">
        <v>2436</v>
      </c>
      <c r="D604" s="57" t="s">
        <v>537</v>
      </c>
      <c r="E604" s="53" t="s">
        <v>26</v>
      </c>
      <c r="F604" s="57" t="s">
        <v>538</v>
      </c>
      <c r="G604" s="57" t="s">
        <v>2967</v>
      </c>
      <c r="H604" s="53"/>
      <c r="I604" s="53"/>
      <c r="J604" s="53" t="s">
        <v>7541</v>
      </c>
      <c r="K604" s="53" t="s">
        <v>3350</v>
      </c>
      <c r="L604" s="54" t="s">
        <v>47</v>
      </c>
      <c r="M604" s="58" t="s">
        <v>5444</v>
      </c>
      <c r="N604" s="58" t="s">
        <v>5445</v>
      </c>
      <c r="O604" s="59" t="s">
        <v>7542</v>
      </c>
      <c r="P604" s="58"/>
      <c r="Q604" s="59">
        <v>91001</v>
      </c>
      <c r="R604" s="59" t="s">
        <v>2455</v>
      </c>
      <c r="S604" s="60">
        <v>38656</v>
      </c>
      <c r="T604" s="58">
        <v>7211</v>
      </c>
      <c r="U604" s="61"/>
      <c r="V604" s="62"/>
      <c r="W604" s="61"/>
      <c r="X604" s="61"/>
      <c r="Y604" s="61"/>
      <c r="Z604" s="63"/>
      <c r="AA604" s="52"/>
      <c r="AB604" s="52"/>
      <c r="AC604" s="52"/>
      <c r="AD604" s="52"/>
      <c r="AE604" s="52"/>
      <c r="AF604" s="52"/>
    </row>
    <row r="605" spans="1:32" s="34" customFormat="1" ht="44.25" hidden="1" customHeight="1" x14ac:dyDescent="0.2">
      <c r="A605" s="56" t="s">
        <v>3351</v>
      </c>
      <c r="B605" s="53">
        <v>692525000</v>
      </c>
      <c r="C605" s="53" t="s">
        <v>2436</v>
      </c>
      <c r="D605" s="57" t="s">
        <v>2451</v>
      </c>
      <c r="E605" s="53" t="s">
        <v>26</v>
      </c>
      <c r="F605" s="57" t="s">
        <v>2452</v>
      </c>
      <c r="G605" s="57" t="s">
        <v>2967</v>
      </c>
      <c r="H605" s="53"/>
      <c r="I605" s="53"/>
      <c r="J605" s="53" t="s">
        <v>3352</v>
      </c>
      <c r="K605" s="53" t="s">
        <v>3354</v>
      </c>
      <c r="L605" s="54" t="s">
        <v>5268</v>
      </c>
      <c r="M605" s="58" t="s">
        <v>3356</v>
      </c>
      <c r="N605" s="58" t="s">
        <v>3355</v>
      </c>
      <c r="O605" s="59" t="s">
        <v>3353</v>
      </c>
      <c r="P605" s="58"/>
      <c r="Q605" s="59">
        <v>91001</v>
      </c>
      <c r="R605" s="59" t="s">
        <v>3357</v>
      </c>
      <c r="S605" s="60">
        <v>38553</v>
      </c>
      <c r="T605" s="58">
        <v>7180</v>
      </c>
      <c r="U605" s="61"/>
      <c r="V605" s="62"/>
      <c r="W605" s="61"/>
      <c r="X605" s="61"/>
      <c r="Y605" s="61"/>
      <c r="Z605" s="63"/>
      <c r="AA605" s="52"/>
      <c r="AB605" s="52"/>
      <c r="AC605" s="52"/>
      <c r="AD605" s="52"/>
      <c r="AE605" s="52"/>
      <c r="AF605" s="52"/>
    </row>
    <row r="606" spans="1:32" s="34" customFormat="1" ht="44.25" hidden="1" customHeight="1" x14ac:dyDescent="0.2">
      <c r="A606" s="56" t="s">
        <v>3358</v>
      </c>
      <c r="B606" s="53">
        <v>692648005</v>
      </c>
      <c r="C606" s="53" t="s">
        <v>2436</v>
      </c>
      <c r="D606" s="57" t="s">
        <v>2451</v>
      </c>
      <c r="E606" s="53" t="s">
        <v>26</v>
      </c>
      <c r="F606" s="57" t="s">
        <v>2452</v>
      </c>
      <c r="G606" s="57" t="s">
        <v>28</v>
      </c>
      <c r="H606" s="53"/>
      <c r="I606" s="53"/>
      <c r="J606" s="53" t="s">
        <v>7543</v>
      </c>
      <c r="K606" s="53" t="s">
        <v>3359</v>
      </c>
      <c r="L606" s="54" t="s">
        <v>306</v>
      </c>
      <c r="M606" s="58" t="s">
        <v>3360</v>
      </c>
      <c r="N606" s="58" t="s">
        <v>7544</v>
      </c>
      <c r="O606" s="59" t="s">
        <v>7545</v>
      </c>
      <c r="P606" s="58"/>
      <c r="Q606" s="59">
        <v>91001</v>
      </c>
      <c r="R606" s="59" t="s">
        <v>2455</v>
      </c>
      <c r="S606" s="60">
        <v>38722</v>
      </c>
      <c r="T606" s="58">
        <v>7243</v>
      </c>
      <c r="U606" s="61"/>
      <c r="V606" s="62"/>
      <c r="W606" s="61"/>
      <c r="X606" s="61"/>
      <c r="Y606" s="61"/>
      <c r="Z606" s="63"/>
      <c r="AA606" s="52"/>
      <c r="AB606" s="52"/>
      <c r="AC606" s="52"/>
      <c r="AD606" s="52"/>
      <c r="AE606" s="52"/>
      <c r="AF606" s="52"/>
    </row>
    <row r="607" spans="1:32" s="34" customFormat="1" ht="44.25" hidden="1" customHeight="1" x14ac:dyDescent="0.2">
      <c r="A607" s="56" t="s">
        <v>3361</v>
      </c>
      <c r="B607" s="53">
        <v>692645006</v>
      </c>
      <c r="C607" s="53" t="s">
        <v>2436</v>
      </c>
      <c r="D607" s="57" t="s">
        <v>537</v>
      </c>
      <c r="E607" s="53" t="s">
        <v>26</v>
      </c>
      <c r="F607" s="57" t="s">
        <v>538</v>
      </c>
      <c r="G607" s="57" t="s">
        <v>28</v>
      </c>
      <c r="H607" s="53"/>
      <c r="I607" s="53"/>
      <c r="J607" s="53" t="s">
        <v>3362</v>
      </c>
      <c r="K607" s="53" t="s">
        <v>3363</v>
      </c>
      <c r="L607" s="54" t="s">
        <v>5272</v>
      </c>
      <c r="M607" s="58" t="s">
        <v>3365</v>
      </c>
      <c r="N607" s="58" t="s">
        <v>5388</v>
      </c>
      <c r="O607" s="59" t="s">
        <v>3364</v>
      </c>
      <c r="P607" s="58"/>
      <c r="Q607" s="59">
        <v>91001</v>
      </c>
      <c r="R607" s="59" t="s">
        <v>514</v>
      </c>
      <c r="S607" s="60">
        <v>42397</v>
      </c>
      <c r="T607" s="58">
        <v>7592</v>
      </c>
      <c r="U607" s="61"/>
      <c r="V607" s="62"/>
      <c r="W607" s="61"/>
      <c r="X607" s="61"/>
      <c r="Y607" s="61"/>
      <c r="Z607" s="63"/>
      <c r="AA607" s="52"/>
      <c r="AB607" s="52"/>
      <c r="AC607" s="52"/>
      <c r="AD607" s="52"/>
      <c r="AE607" s="52"/>
      <c r="AF607" s="52"/>
    </row>
    <row r="608" spans="1:32" s="34" customFormat="1" ht="44.25" hidden="1" customHeight="1" x14ac:dyDescent="0.2">
      <c r="A608" s="56" t="s">
        <v>7546</v>
      </c>
      <c r="B608" s="53">
        <v>691702006</v>
      </c>
      <c r="C608" s="53" t="s">
        <v>2436</v>
      </c>
      <c r="D608" s="57" t="s">
        <v>2451</v>
      </c>
      <c r="E608" s="53" t="s">
        <v>26</v>
      </c>
      <c r="F608" s="57" t="s">
        <v>2452</v>
      </c>
      <c r="G608" s="57" t="s">
        <v>28</v>
      </c>
      <c r="H608" s="53"/>
      <c r="I608" s="53"/>
      <c r="J608" s="53" t="s">
        <v>3366</v>
      </c>
      <c r="K608" s="53" t="s">
        <v>3367</v>
      </c>
      <c r="L608" s="54" t="s">
        <v>306</v>
      </c>
      <c r="M608" s="58" t="s">
        <v>3368</v>
      </c>
      <c r="N608" s="58"/>
      <c r="O608" s="59"/>
      <c r="P608" s="58"/>
      <c r="Q608" s="59">
        <v>91001</v>
      </c>
      <c r="R608" s="59" t="s">
        <v>2455</v>
      </c>
      <c r="S608" s="60">
        <v>38735</v>
      </c>
      <c r="T608" s="58">
        <v>7264</v>
      </c>
      <c r="U608" s="61"/>
      <c r="V608" s="62"/>
      <c r="W608" s="61"/>
      <c r="X608" s="61"/>
      <c r="Y608" s="61"/>
      <c r="Z608" s="63"/>
      <c r="AA608" s="52"/>
      <c r="AB608" s="52"/>
      <c r="AC608" s="52"/>
      <c r="AD608" s="52"/>
      <c r="AE608" s="52"/>
      <c r="AF608" s="52"/>
    </row>
    <row r="609" spans="1:32" s="34" customFormat="1" ht="44.25" hidden="1" customHeight="1" x14ac:dyDescent="0.2">
      <c r="A609" s="56" t="s">
        <v>3369</v>
      </c>
      <c r="B609" s="53">
        <v>690906007</v>
      </c>
      <c r="C609" s="53" t="s">
        <v>2436</v>
      </c>
      <c r="D609" s="57" t="s">
        <v>2451</v>
      </c>
      <c r="E609" s="53" t="s">
        <v>26</v>
      </c>
      <c r="F609" s="57" t="s">
        <v>2452</v>
      </c>
      <c r="G609" s="57" t="s">
        <v>28</v>
      </c>
      <c r="H609" s="53"/>
      <c r="I609" s="53"/>
      <c r="J609" s="53" t="s">
        <v>3370</v>
      </c>
      <c r="K609" s="53" t="s">
        <v>3371</v>
      </c>
      <c r="L609" s="54" t="s">
        <v>5271</v>
      </c>
      <c r="M609" s="58" t="s">
        <v>3373</v>
      </c>
      <c r="N609" s="58" t="s">
        <v>3372</v>
      </c>
      <c r="O609" s="59"/>
      <c r="P609" s="58"/>
      <c r="Q609" s="59" t="s">
        <v>3373</v>
      </c>
      <c r="R609" s="59" t="s">
        <v>2484</v>
      </c>
      <c r="S609" s="60">
        <v>38729</v>
      </c>
      <c r="T609" s="58">
        <v>7254</v>
      </c>
      <c r="U609" s="61"/>
      <c r="V609" s="62"/>
      <c r="W609" s="61"/>
      <c r="X609" s="61"/>
      <c r="Y609" s="61"/>
      <c r="Z609" s="63"/>
      <c r="AA609" s="52"/>
      <c r="AB609" s="52"/>
      <c r="AC609" s="52"/>
      <c r="AD609" s="52"/>
      <c r="AE609" s="52"/>
      <c r="AF609" s="52"/>
    </row>
    <row r="610" spans="1:32" s="34" customFormat="1" ht="44.25" hidden="1" customHeight="1" x14ac:dyDescent="0.2">
      <c r="A610" s="56" t="s">
        <v>3374</v>
      </c>
      <c r="B610" s="53">
        <v>691514005</v>
      </c>
      <c r="C610" s="53" t="s">
        <v>2436</v>
      </c>
      <c r="D610" s="57" t="s">
        <v>537</v>
      </c>
      <c r="E610" s="53" t="s">
        <v>26</v>
      </c>
      <c r="F610" s="57" t="s">
        <v>538</v>
      </c>
      <c r="G610" s="57" t="s">
        <v>28</v>
      </c>
      <c r="H610" s="53"/>
      <c r="I610" s="53"/>
      <c r="J610" s="53" t="s">
        <v>7547</v>
      </c>
      <c r="K610" s="53" t="s">
        <v>3375</v>
      </c>
      <c r="L610" s="54" t="s">
        <v>306</v>
      </c>
      <c r="M610" s="58" t="s">
        <v>3376</v>
      </c>
      <c r="N610" s="58" t="s">
        <v>7548</v>
      </c>
      <c r="O610" s="59" t="s">
        <v>7549</v>
      </c>
      <c r="P610" s="58"/>
      <c r="Q610" s="59">
        <v>91001</v>
      </c>
      <c r="R610" s="59" t="s">
        <v>514</v>
      </c>
      <c r="S610" s="60">
        <v>42053</v>
      </c>
      <c r="T610" s="58">
        <v>7536</v>
      </c>
      <c r="U610" s="61"/>
      <c r="V610" s="62"/>
      <c r="W610" s="61"/>
      <c r="X610" s="61"/>
      <c r="Y610" s="61"/>
      <c r="Z610" s="63"/>
      <c r="AA610" s="52"/>
      <c r="AB610" s="52"/>
      <c r="AC610" s="52"/>
      <c r="AD610" s="52"/>
      <c r="AE610" s="52"/>
      <c r="AF610" s="52"/>
    </row>
    <row r="611" spans="1:32" s="34" customFormat="1" ht="44.25" hidden="1" customHeight="1" x14ac:dyDescent="0.2">
      <c r="A611" s="56" t="s">
        <v>7550</v>
      </c>
      <c r="B611" s="53">
        <v>690510006</v>
      </c>
      <c r="C611" s="53" t="s">
        <v>2436</v>
      </c>
      <c r="D611" s="57" t="s">
        <v>2726</v>
      </c>
      <c r="E611" s="53" t="s">
        <v>26</v>
      </c>
      <c r="F611" s="57" t="s">
        <v>538</v>
      </c>
      <c r="G611" s="57" t="s">
        <v>28</v>
      </c>
      <c r="H611" s="53"/>
      <c r="I611" s="53"/>
      <c r="J611" s="53" t="s">
        <v>7551</v>
      </c>
      <c r="K611" s="53" t="s">
        <v>5365</v>
      </c>
      <c r="L611" s="54" t="s">
        <v>535</v>
      </c>
      <c r="M611" s="58" t="s">
        <v>3377</v>
      </c>
      <c r="N611" s="58" t="s">
        <v>7552</v>
      </c>
      <c r="O611" s="59" t="s">
        <v>7553</v>
      </c>
      <c r="P611" s="58"/>
      <c r="Q611" s="59">
        <v>91001</v>
      </c>
      <c r="R611" s="59" t="s">
        <v>514</v>
      </c>
      <c r="S611" s="60">
        <v>42195</v>
      </c>
      <c r="T611" s="58">
        <v>7572</v>
      </c>
      <c r="U611" s="61"/>
      <c r="V611" s="62"/>
      <c r="W611" s="61"/>
      <c r="X611" s="61"/>
      <c r="Y611" s="61"/>
      <c r="Z611" s="63"/>
      <c r="AA611" s="52"/>
      <c r="AB611" s="52"/>
      <c r="AC611" s="52"/>
      <c r="AD611" s="52"/>
      <c r="AE611" s="52"/>
      <c r="AF611" s="52"/>
    </row>
    <row r="612" spans="1:32" s="34" customFormat="1" ht="44.25" hidden="1" customHeight="1" x14ac:dyDescent="0.2">
      <c r="A612" s="56" t="s">
        <v>3378</v>
      </c>
      <c r="B612" s="53">
        <v>690701006</v>
      </c>
      <c r="C612" s="53" t="s">
        <v>2436</v>
      </c>
      <c r="D612" s="57" t="s">
        <v>2451</v>
      </c>
      <c r="E612" s="53" t="s">
        <v>26</v>
      </c>
      <c r="F612" s="57" t="s">
        <v>2452</v>
      </c>
      <c r="G612" s="57" t="s">
        <v>28</v>
      </c>
      <c r="H612" s="53"/>
      <c r="I612" s="53"/>
      <c r="J612" s="53" t="s">
        <v>7554</v>
      </c>
      <c r="K612" s="53" t="s">
        <v>3379</v>
      </c>
      <c r="L612" s="54" t="s">
        <v>47</v>
      </c>
      <c r="M612" s="58" t="s">
        <v>620</v>
      </c>
      <c r="N612" s="58" t="s">
        <v>7555</v>
      </c>
      <c r="O612" s="59" t="s">
        <v>7556</v>
      </c>
      <c r="P612" s="58"/>
      <c r="Q612" s="59">
        <v>91001</v>
      </c>
      <c r="R612" s="59" t="s">
        <v>2467</v>
      </c>
      <c r="S612" s="60">
        <v>41361</v>
      </c>
      <c r="T612" s="58">
        <v>7475</v>
      </c>
      <c r="U612" s="61"/>
      <c r="V612" s="62"/>
      <c r="W612" s="61"/>
      <c r="X612" s="61"/>
      <c r="Y612" s="61"/>
      <c r="Z612" s="63"/>
      <c r="AA612" s="52"/>
      <c r="AB612" s="52"/>
      <c r="AC612" s="52"/>
      <c r="AD612" s="52"/>
      <c r="AE612" s="52"/>
      <c r="AF612" s="52"/>
    </row>
    <row r="613" spans="1:32" s="34" customFormat="1" ht="44.25" hidden="1" customHeight="1" x14ac:dyDescent="0.2">
      <c r="A613" s="56" t="s">
        <v>7557</v>
      </c>
      <c r="B613" s="53">
        <v>692539001</v>
      </c>
      <c r="C613" s="53" t="s">
        <v>2436</v>
      </c>
      <c r="D613" s="57" t="s">
        <v>2451</v>
      </c>
      <c r="E613" s="53" t="s">
        <v>26</v>
      </c>
      <c r="F613" s="57" t="s">
        <v>2452</v>
      </c>
      <c r="G613" s="57" t="s">
        <v>28</v>
      </c>
      <c r="H613" s="53"/>
      <c r="I613" s="53"/>
      <c r="J613" s="53" t="s">
        <v>3380</v>
      </c>
      <c r="K613" s="53" t="s">
        <v>3381</v>
      </c>
      <c r="L613" s="54" t="s">
        <v>47</v>
      </c>
      <c r="M613" s="58" t="s">
        <v>3383</v>
      </c>
      <c r="N613" s="58" t="s">
        <v>3382</v>
      </c>
      <c r="O613" s="59"/>
      <c r="P613" s="58"/>
      <c r="Q613" s="59">
        <v>91001</v>
      </c>
      <c r="R613" s="59" t="s">
        <v>2467</v>
      </c>
      <c r="S613" s="60">
        <v>38729</v>
      </c>
      <c r="T613" s="58">
        <v>7256</v>
      </c>
      <c r="U613" s="61"/>
      <c r="V613" s="62"/>
      <c r="W613" s="61"/>
      <c r="X613" s="61"/>
      <c r="Y613" s="61"/>
      <c r="Z613" s="63"/>
      <c r="AA613" s="52"/>
      <c r="AB613" s="52"/>
      <c r="AC613" s="52"/>
      <c r="AD613" s="52"/>
      <c r="AE613" s="52"/>
      <c r="AF613" s="52"/>
    </row>
    <row r="614" spans="1:32" s="34" customFormat="1" ht="44.25" hidden="1" customHeight="1" x14ac:dyDescent="0.2">
      <c r="A614" s="56" t="s">
        <v>3384</v>
      </c>
      <c r="B614" s="53" t="s">
        <v>8325</v>
      </c>
      <c r="C614" s="53" t="s">
        <v>2436</v>
      </c>
      <c r="D614" s="57" t="s">
        <v>2462</v>
      </c>
      <c r="E614" s="53" t="s">
        <v>1462</v>
      </c>
      <c r="F614" s="57" t="s">
        <v>2463</v>
      </c>
      <c r="G614" s="57" t="s">
        <v>28</v>
      </c>
      <c r="H614" s="53"/>
      <c r="I614" s="53"/>
      <c r="J614" s="53" t="s">
        <v>3385</v>
      </c>
      <c r="K614" s="53" t="s">
        <v>3386</v>
      </c>
      <c r="L614" s="54" t="s">
        <v>5271</v>
      </c>
      <c r="M614" s="58" t="s">
        <v>3387</v>
      </c>
      <c r="N614" s="58"/>
      <c r="O614" s="59"/>
      <c r="P614" s="58"/>
      <c r="Q614" s="59">
        <v>91001</v>
      </c>
      <c r="R614" s="59" t="s">
        <v>3388</v>
      </c>
      <c r="S614" s="60">
        <v>38803</v>
      </c>
      <c r="T614" s="58">
        <v>7315</v>
      </c>
      <c r="U614" s="61"/>
      <c r="V614" s="62"/>
      <c r="W614" s="61"/>
      <c r="X614" s="61"/>
      <c r="Y614" s="61"/>
      <c r="Z614" s="63"/>
      <c r="AA614" s="52"/>
      <c r="AB614" s="52"/>
      <c r="AC614" s="52"/>
      <c r="AD614" s="52"/>
      <c r="AE614" s="52"/>
      <c r="AF614" s="52"/>
    </row>
    <row r="615" spans="1:32" s="34" customFormat="1" ht="44.25" hidden="1" customHeight="1" x14ac:dyDescent="0.2">
      <c r="A615" s="56" t="s">
        <v>3389</v>
      </c>
      <c r="B615" s="53">
        <v>692532007</v>
      </c>
      <c r="C615" s="53" t="s">
        <v>2717</v>
      </c>
      <c r="D615" s="57" t="s">
        <v>537</v>
      </c>
      <c r="E615" s="53" t="s">
        <v>26</v>
      </c>
      <c r="F615" s="57" t="s">
        <v>538</v>
      </c>
      <c r="G615" s="57" t="s">
        <v>28</v>
      </c>
      <c r="H615" s="53"/>
      <c r="I615" s="53"/>
      <c r="J615" s="53" t="s">
        <v>3390</v>
      </c>
      <c r="K615" s="53" t="s">
        <v>3392</v>
      </c>
      <c r="L615" s="54" t="s">
        <v>5268</v>
      </c>
      <c r="M615" s="58" t="s">
        <v>3393</v>
      </c>
      <c r="N615" s="58"/>
      <c r="O615" s="59" t="s">
        <v>3391</v>
      </c>
      <c r="P615" s="58"/>
      <c r="Q615" s="59" t="s">
        <v>2719</v>
      </c>
      <c r="R615" s="59" t="s">
        <v>3394</v>
      </c>
      <c r="S615" s="60">
        <v>40374</v>
      </c>
      <c r="T615" s="58">
        <v>7430</v>
      </c>
      <c r="U615" s="61"/>
      <c r="V615" s="62"/>
      <c r="W615" s="61"/>
      <c r="X615" s="61"/>
      <c r="Y615" s="61"/>
      <c r="Z615" s="63"/>
      <c r="AA615" s="52"/>
      <c r="AB615" s="52"/>
      <c r="AC615" s="52"/>
      <c r="AD615" s="52"/>
      <c r="AE615" s="52"/>
      <c r="AF615" s="52"/>
    </row>
    <row r="616" spans="1:32" s="34" customFormat="1" ht="44.25" hidden="1" customHeight="1" x14ac:dyDescent="0.2">
      <c r="A616" s="56" t="s">
        <v>3395</v>
      </c>
      <c r="B616" s="53">
        <v>690718006</v>
      </c>
      <c r="C616" s="53" t="s">
        <v>2436</v>
      </c>
      <c r="D616" s="57" t="s">
        <v>2451</v>
      </c>
      <c r="E616" s="53" t="s">
        <v>26</v>
      </c>
      <c r="F616" s="57" t="s">
        <v>2452</v>
      </c>
      <c r="G616" s="57" t="s">
        <v>28</v>
      </c>
      <c r="H616" s="53"/>
      <c r="I616" s="53"/>
      <c r="J616" s="53" t="s">
        <v>3396</v>
      </c>
      <c r="K616" s="53" t="s">
        <v>3397</v>
      </c>
      <c r="L616" s="54" t="s">
        <v>47</v>
      </c>
      <c r="M616" s="58" t="s">
        <v>903</v>
      </c>
      <c r="N616" s="58" t="s">
        <v>5440</v>
      </c>
      <c r="O616" s="59" t="s">
        <v>5441</v>
      </c>
      <c r="P616" s="58"/>
      <c r="Q616" s="59">
        <v>91001</v>
      </c>
      <c r="R616" s="59" t="s">
        <v>2484</v>
      </c>
      <c r="S616" s="60">
        <v>38628</v>
      </c>
      <c r="T616" s="58">
        <v>7204</v>
      </c>
      <c r="U616" s="61"/>
      <c r="V616" s="62"/>
      <c r="W616" s="61"/>
      <c r="X616" s="61"/>
      <c r="Y616" s="61"/>
      <c r="Z616" s="63"/>
      <c r="AA616" s="52"/>
      <c r="AB616" s="52"/>
      <c r="AC616" s="52"/>
      <c r="AD616" s="52"/>
      <c r="AE616" s="52"/>
      <c r="AF616" s="52"/>
    </row>
    <row r="617" spans="1:32" s="34" customFormat="1" ht="44.25" hidden="1" customHeight="1" x14ac:dyDescent="0.2">
      <c r="A617" s="56" t="s">
        <v>3398</v>
      </c>
      <c r="B617" s="53">
        <v>691104001</v>
      </c>
      <c r="C617" s="53" t="s">
        <v>2436</v>
      </c>
      <c r="D617" s="57" t="s">
        <v>2451</v>
      </c>
      <c r="E617" s="53" t="s">
        <v>26</v>
      </c>
      <c r="F617" s="57" t="s">
        <v>2539</v>
      </c>
      <c r="G617" s="57" t="s">
        <v>28</v>
      </c>
      <c r="H617" s="53"/>
      <c r="I617" s="53"/>
      <c r="J617" s="53" t="s">
        <v>3399</v>
      </c>
      <c r="K617" s="53" t="s">
        <v>3400</v>
      </c>
      <c r="L617" s="54" t="s">
        <v>5272</v>
      </c>
      <c r="M617" s="58" t="s">
        <v>3401</v>
      </c>
      <c r="N617" s="58" t="s">
        <v>5369</v>
      </c>
      <c r="O617" s="59" t="s">
        <v>5370</v>
      </c>
      <c r="P617" s="58"/>
      <c r="Q617" s="59">
        <v>91001</v>
      </c>
      <c r="R617" s="59" t="s">
        <v>514</v>
      </c>
      <c r="S617" s="60">
        <v>38287</v>
      </c>
      <c r="T617" s="58">
        <v>7147</v>
      </c>
      <c r="U617" s="61"/>
      <c r="V617" s="62"/>
      <c r="W617" s="61"/>
      <c r="X617" s="61"/>
      <c r="Y617" s="61"/>
      <c r="Z617" s="63"/>
      <c r="AA617" s="52"/>
      <c r="AB617" s="52"/>
      <c r="AC617" s="52"/>
      <c r="AD617" s="52"/>
      <c r="AE617" s="52"/>
      <c r="AF617" s="52"/>
    </row>
    <row r="618" spans="1:32" s="34" customFormat="1" ht="44.25" hidden="1" customHeight="1" x14ac:dyDescent="0.2">
      <c r="A618" s="56" t="s">
        <v>3402</v>
      </c>
      <c r="B618" s="53">
        <v>691508005</v>
      </c>
      <c r="C618" s="53" t="s">
        <v>2436</v>
      </c>
      <c r="D618" s="57" t="s">
        <v>2451</v>
      </c>
      <c r="E618" s="53" t="s">
        <v>26</v>
      </c>
      <c r="F618" s="57" t="s">
        <v>2452</v>
      </c>
      <c r="G618" s="57" t="s">
        <v>28</v>
      </c>
      <c r="H618" s="53"/>
      <c r="I618" s="53"/>
      <c r="J618" s="53" t="s">
        <v>3403</v>
      </c>
      <c r="K618" s="53" t="s">
        <v>3404</v>
      </c>
      <c r="L618" s="54" t="s">
        <v>306</v>
      </c>
      <c r="M618" s="58" t="s">
        <v>3405</v>
      </c>
      <c r="N618" s="58" t="s">
        <v>5590</v>
      </c>
      <c r="O618" s="59" t="s">
        <v>5591</v>
      </c>
      <c r="P618" s="58"/>
      <c r="Q618" s="59">
        <v>91001</v>
      </c>
      <c r="R618" s="59" t="s">
        <v>2455</v>
      </c>
      <c r="S618" s="60">
        <v>37970</v>
      </c>
      <c r="T618" s="58">
        <v>7050</v>
      </c>
      <c r="U618" s="61"/>
      <c r="V618" s="62"/>
      <c r="W618" s="61"/>
      <c r="X618" s="61"/>
      <c r="Y618" s="61"/>
      <c r="Z618" s="63"/>
      <c r="AA618" s="52"/>
      <c r="AB618" s="52"/>
      <c r="AC618" s="52"/>
      <c r="AD618" s="52"/>
      <c r="AE618" s="52"/>
      <c r="AF618" s="52"/>
    </row>
    <row r="619" spans="1:32" s="34" customFormat="1" ht="44.25" hidden="1" customHeight="1" x14ac:dyDescent="0.2">
      <c r="A619" s="56" t="s">
        <v>3406</v>
      </c>
      <c r="B619" s="53">
        <v>690205009</v>
      </c>
      <c r="C619" s="53" t="s">
        <v>2436</v>
      </c>
      <c r="D619" s="57" t="s">
        <v>2451</v>
      </c>
      <c r="E619" s="53" t="s">
        <v>26</v>
      </c>
      <c r="F619" s="57" t="s">
        <v>2452</v>
      </c>
      <c r="G619" s="57" t="s">
        <v>28</v>
      </c>
      <c r="H619" s="53"/>
      <c r="I619" s="53"/>
      <c r="J619" s="53" t="s">
        <v>3407</v>
      </c>
      <c r="K619" s="53" t="s">
        <v>3408</v>
      </c>
      <c r="L619" s="54" t="s">
        <v>770</v>
      </c>
      <c r="M619" s="58" t="s">
        <v>3409</v>
      </c>
      <c r="N619" s="58" t="s">
        <v>5386</v>
      </c>
      <c r="O619" s="59" t="s">
        <v>5387</v>
      </c>
      <c r="P619" s="58"/>
      <c r="Q619" s="59">
        <v>91001</v>
      </c>
      <c r="R619" s="59" t="s">
        <v>2455</v>
      </c>
      <c r="S619" s="60">
        <v>38737</v>
      </c>
      <c r="T619" s="58">
        <v>7280</v>
      </c>
      <c r="U619" s="61"/>
      <c r="V619" s="62"/>
      <c r="W619" s="61"/>
      <c r="X619" s="61"/>
      <c r="Y619" s="61"/>
      <c r="Z619" s="63"/>
      <c r="AA619" s="52"/>
      <c r="AB619" s="52"/>
      <c r="AC619" s="52"/>
      <c r="AD619" s="52"/>
      <c r="AE619" s="52"/>
      <c r="AF619" s="52"/>
    </row>
    <row r="620" spans="1:32" s="34" customFormat="1" ht="44.25" hidden="1" customHeight="1" x14ac:dyDescent="0.2">
      <c r="A620" s="56" t="s">
        <v>3410</v>
      </c>
      <c r="B620" s="53">
        <v>691907007</v>
      </c>
      <c r="C620" s="53" t="s">
        <v>2436</v>
      </c>
      <c r="D620" s="57" t="s">
        <v>2451</v>
      </c>
      <c r="E620" s="53" t="s">
        <v>26</v>
      </c>
      <c r="F620" s="57" t="s">
        <v>2452</v>
      </c>
      <c r="G620" s="57" t="s">
        <v>28</v>
      </c>
      <c r="H620" s="53"/>
      <c r="I620" s="53"/>
      <c r="J620" s="53" t="s">
        <v>7558</v>
      </c>
      <c r="K620" s="53" t="s">
        <v>3411</v>
      </c>
      <c r="L620" s="54" t="s">
        <v>48</v>
      </c>
      <c r="M620" s="58" t="s">
        <v>3412</v>
      </c>
      <c r="N620" s="58" t="s">
        <v>7559</v>
      </c>
      <c r="O620" s="59" t="s">
        <v>7560</v>
      </c>
      <c r="P620" s="58"/>
      <c r="Q620" s="59">
        <v>91001</v>
      </c>
      <c r="R620" s="59" t="s">
        <v>2455</v>
      </c>
      <c r="S620" s="60">
        <v>37970</v>
      </c>
      <c r="T620" s="58">
        <v>7057</v>
      </c>
      <c r="U620" s="61"/>
      <c r="V620" s="62"/>
      <c r="W620" s="61"/>
      <c r="X620" s="61"/>
      <c r="Y620" s="61"/>
      <c r="Z620" s="63"/>
      <c r="AA620" s="52"/>
      <c r="AB620" s="52"/>
      <c r="AC620" s="52"/>
      <c r="AD620" s="52"/>
      <c r="AE620" s="52"/>
      <c r="AF620" s="52"/>
    </row>
    <row r="621" spans="1:32" s="34" customFormat="1" ht="44.25" hidden="1" customHeight="1" x14ac:dyDescent="0.2">
      <c r="A621" s="56" t="s">
        <v>3413</v>
      </c>
      <c r="B621" s="53">
        <v>691003000</v>
      </c>
      <c r="C621" s="53" t="s">
        <v>2436</v>
      </c>
      <c r="D621" s="57" t="s">
        <v>2462</v>
      </c>
      <c r="E621" s="53" t="s">
        <v>1462</v>
      </c>
      <c r="F621" s="57" t="s">
        <v>2463</v>
      </c>
      <c r="G621" s="57" t="s">
        <v>28</v>
      </c>
      <c r="H621" s="53"/>
      <c r="I621" s="53"/>
      <c r="J621" s="53" t="s">
        <v>8391</v>
      </c>
      <c r="K621" s="53" t="s">
        <v>3414</v>
      </c>
      <c r="L621" s="54" t="s">
        <v>5272</v>
      </c>
      <c r="M621" s="58" t="s">
        <v>3415</v>
      </c>
      <c r="N621" s="58"/>
      <c r="O621" s="59"/>
      <c r="P621" s="58"/>
      <c r="Q621" s="59">
        <v>91001</v>
      </c>
      <c r="R621" s="59" t="s">
        <v>3416</v>
      </c>
      <c r="S621" s="60">
        <v>38729</v>
      </c>
      <c r="T621" s="58">
        <v>7258</v>
      </c>
      <c r="U621" s="61"/>
      <c r="V621" s="62"/>
      <c r="W621" s="61"/>
      <c r="X621" s="61"/>
      <c r="Y621" s="61"/>
      <c r="Z621" s="63"/>
      <c r="AA621" s="52"/>
      <c r="AB621" s="52"/>
      <c r="AC621" s="52"/>
      <c r="AD621" s="52"/>
      <c r="AE621" s="52"/>
      <c r="AF621" s="52"/>
    </row>
    <row r="622" spans="1:32" s="34" customFormat="1" ht="44.25" hidden="1" customHeight="1" x14ac:dyDescent="0.2">
      <c r="A622" s="56" t="s">
        <v>3417</v>
      </c>
      <c r="B622" s="53">
        <v>692521005</v>
      </c>
      <c r="C622" s="53" t="s">
        <v>2436</v>
      </c>
      <c r="D622" s="57" t="s">
        <v>537</v>
      </c>
      <c r="E622" s="53" t="s">
        <v>26</v>
      </c>
      <c r="F622" s="57" t="s">
        <v>538</v>
      </c>
      <c r="G622" s="57" t="s">
        <v>28</v>
      </c>
      <c r="H622" s="53"/>
      <c r="I622" s="53"/>
      <c r="J622" s="53" t="s">
        <v>7561</v>
      </c>
      <c r="K622" s="53" t="s">
        <v>3418</v>
      </c>
      <c r="L622" s="54" t="s">
        <v>48</v>
      </c>
      <c r="M622" s="58" t="s">
        <v>7562</v>
      </c>
      <c r="N622" s="58" t="s">
        <v>7563</v>
      </c>
      <c r="O622" s="59" t="s">
        <v>7564</v>
      </c>
      <c r="P622" s="58"/>
      <c r="Q622" s="59">
        <v>91001</v>
      </c>
      <c r="R622" s="59" t="s">
        <v>514</v>
      </c>
      <c r="S622" s="60">
        <v>38755</v>
      </c>
      <c r="T622" s="58">
        <v>7296</v>
      </c>
      <c r="U622" s="61"/>
      <c r="V622" s="62"/>
      <c r="W622" s="61"/>
      <c r="X622" s="61"/>
      <c r="Y622" s="61"/>
      <c r="Z622" s="63"/>
      <c r="AA622" s="52"/>
      <c r="AB622" s="52"/>
      <c r="AC622" s="52"/>
      <c r="AD622" s="52"/>
      <c r="AE622" s="52"/>
      <c r="AF622" s="52"/>
    </row>
    <row r="623" spans="1:32" s="34" customFormat="1" ht="44.25" hidden="1" customHeight="1" x14ac:dyDescent="0.2">
      <c r="A623" s="56" t="s">
        <v>3419</v>
      </c>
      <c r="B623" s="53">
        <v>690304007</v>
      </c>
      <c r="C623" s="53" t="s">
        <v>2436</v>
      </c>
      <c r="D623" s="57" t="s">
        <v>537</v>
      </c>
      <c r="E623" s="53" t="s">
        <v>537</v>
      </c>
      <c r="F623" s="57" t="s">
        <v>538</v>
      </c>
      <c r="G623" s="57" t="s">
        <v>28</v>
      </c>
      <c r="H623" s="53"/>
      <c r="I623" s="53"/>
      <c r="J623" s="53" t="s">
        <v>5588</v>
      </c>
      <c r="K623" s="53" t="s">
        <v>3421</v>
      </c>
      <c r="L623" s="54" t="s">
        <v>5268</v>
      </c>
      <c r="M623" s="58" t="s">
        <v>1668</v>
      </c>
      <c r="N623" s="58" t="s">
        <v>5589</v>
      </c>
      <c r="O623" s="59" t="s">
        <v>3420</v>
      </c>
      <c r="P623" s="58"/>
      <c r="Q623" s="59">
        <v>91001</v>
      </c>
      <c r="R623" s="59" t="s">
        <v>514</v>
      </c>
      <c r="S623" s="60">
        <v>42059</v>
      </c>
      <c r="T623" s="58">
        <v>7548</v>
      </c>
      <c r="U623" s="61"/>
      <c r="V623" s="62"/>
      <c r="W623" s="61"/>
      <c r="X623" s="61"/>
      <c r="Y623" s="61"/>
      <c r="Z623" s="63"/>
      <c r="AA623" s="52"/>
      <c r="AB623" s="52"/>
      <c r="AC623" s="52"/>
      <c r="AD623" s="52"/>
      <c r="AE623" s="52"/>
      <c r="AF623" s="52"/>
    </row>
    <row r="624" spans="1:32" s="34" customFormat="1" ht="44.25" hidden="1" customHeight="1" x14ac:dyDescent="0.2">
      <c r="A624" s="56" t="s">
        <v>3422</v>
      </c>
      <c r="B624" s="53">
        <v>690716003</v>
      </c>
      <c r="C624" s="53" t="s">
        <v>2436</v>
      </c>
      <c r="D624" s="57" t="s">
        <v>537</v>
      </c>
      <c r="E624" s="53" t="s">
        <v>26</v>
      </c>
      <c r="F624" s="57" t="s">
        <v>538</v>
      </c>
      <c r="G624" s="57" t="s">
        <v>28</v>
      </c>
      <c r="H624" s="53"/>
      <c r="I624" s="53"/>
      <c r="J624" s="53" t="s">
        <v>7565</v>
      </c>
      <c r="K624" s="53" t="s">
        <v>3423</v>
      </c>
      <c r="L624" s="54" t="s">
        <v>47</v>
      </c>
      <c r="M624" s="58" t="s">
        <v>3424</v>
      </c>
      <c r="N624" s="58" t="s">
        <v>7566</v>
      </c>
      <c r="O624" s="59" t="s">
        <v>7567</v>
      </c>
      <c r="P624" s="58"/>
      <c r="Q624" s="59">
        <v>91001</v>
      </c>
      <c r="R624" s="59" t="s">
        <v>514</v>
      </c>
      <c r="S624" s="60">
        <v>42058</v>
      </c>
      <c r="T624" s="58">
        <v>7543</v>
      </c>
      <c r="U624" s="61"/>
      <c r="V624" s="62"/>
      <c r="W624" s="61"/>
      <c r="X624" s="61"/>
      <c r="Y624" s="61"/>
      <c r="Z624" s="63"/>
      <c r="AA624" s="52"/>
      <c r="AB624" s="52"/>
      <c r="AC624" s="52"/>
      <c r="AD624" s="52"/>
      <c r="AE624" s="52"/>
      <c r="AF624" s="52"/>
    </row>
    <row r="625" spans="1:32" s="34" customFormat="1" ht="44.25" hidden="1" customHeight="1" x14ac:dyDescent="0.2">
      <c r="A625" s="56" t="s">
        <v>7568</v>
      </c>
      <c r="B625" s="53">
        <v>691607003</v>
      </c>
      <c r="C625" s="53" t="s">
        <v>2436</v>
      </c>
      <c r="D625" s="57" t="s">
        <v>537</v>
      </c>
      <c r="E625" s="53" t="s">
        <v>26</v>
      </c>
      <c r="F625" s="57" t="s">
        <v>538</v>
      </c>
      <c r="G625" s="57" t="s">
        <v>28</v>
      </c>
      <c r="H625" s="53"/>
      <c r="I625" s="53"/>
      <c r="J625" s="53" t="s">
        <v>7569</v>
      </c>
      <c r="K625" s="53" t="s">
        <v>3426</v>
      </c>
      <c r="L625" s="54" t="s">
        <v>306</v>
      </c>
      <c r="M625" s="58" t="s">
        <v>3428</v>
      </c>
      <c r="N625" s="58" t="s">
        <v>3427</v>
      </c>
      <c r="O625" s="59" t="s">
        <v>3425</v>
      </c>
      <c r="P625" s="58"/>
      <c r="Q625" s="59">
        <v>91001</v>
      </c>
      <c r="R625" s="59" t="s">
        <v>2467</v>
      </c>
      <c r="S625" s="60">
        <v>38765</v>
      </c>
      <c r="T625" s="58">
        <v>7303</v>
      </c>
      <c r="U625" s="61"/>
      <c r="V625" s="62"/>
      <c r="W625" s="61"/>
      <c r="X625" s="61"/>
      <c r="Y625" s="61"/>
      <c r="Z625" s="63"/>
      <c r="AA625" s="52"/>
      <c r="AB625" s="52"/>
      <c r="AC625" s="52"/>
      <c r="AD625" s="52"/>
      <c r="AE625" s="52"/>
      <c r="AF625" s="52"/>
    </row>
    <row r="626" spans="1:32" s="34" customFormat="1" ht="44.25" hidden="1" customHeight="1" x14ac:dyDescent="0.2">
      <c r="A626" s="56" t="s">
        <v>3429</v>
      </c>
      <c r="B626" s="53">
        <v>690201003</v>
      </c>
      <c r="C626" s="53" t="s">
        <v>2436</v>
      </c>
      <c r="D626" s="57" t="s">
        <v>537</v>
      </c>
      <c r="E626" s="53" t="s">
        <v>26</v>
      </c>
      <c r="F626" s="57" t="s">
        <v>538</v>
      </c>
      <c r="G626" s="57" t="s">
        <v>28</v>
      </c>
      <c r="H626" s="53"/>
      <c r="I626" s="53"/>
      <c r="J626" s="53" t="s">
        <v>7570</v>
      </c>
      <c r="K626" s="53" t="s">
        <v>3430</v>
      </c>
      <c r="L626" s="54" t="s">
        <v>5268</v>
      </c>
      <c r="M626" s="58" t="s">
        <v>3432</v>
      </c>
      <c r="N626" s="58" t="s">
        <v>3431</v>
      </c>
      <c r="O626" s="59" t="s">
        <v>7571</v>
      </c>
      <c r="P626" s="58"/>
      <c r="Q626" s="59">
        <v>91001</v>
      </c>
      <c r="R626" s="59" t="s">
        <v>514</v>
      </c>
      <c r="S626" s="60">
        <v>42087</v>
      </c>
      <c r="T626" s="58">
        <v>7560</v>
      </c>
      <c r="U626" s="61"/>
      <c r="V626" s="62"/>
      <c r="W626" s="61"/>
      <c r="X626" s="61"/>
      <c r="Y626" s="61"/>
      <c r="Z626" s="63"/>
      <c r="AA626" s="52"/>
      <c r="AB626" s="52"/>
      <c r="AC626" s="52"/>
      <c r="AD626" s="52"/>
      <c r="AE626" s="52"/>
      <c r="AF626" s="52"/>
    </row>
    <row r="627" spans="1:32" s="34" customFormat="1" ht="44.25" hidden="1" customHeight="1" x14ac:dyDescent="0.2">
      <c r="A627" s="56" t="s">
        <v>7572</v>
      </c>
      <c r="B627" s="53">
        <v>691914003</v>
      </c>
      <c r="C627" s="53" t="s">
        <v>2436</v>
      </c>
      <c r="D627" s="57" t="s">
        <v>2451</v>
      </c>
      <c r="E627" s="53" t="s">
        <v>26</v>
      </c>
      <c r="F627" s="57" t="s">
        <v>2452</v>
      </c>
      <c r="G627" s="57" t="s">
        <v>28</v>
      </c>
      <c r="H627" s="53"/>
      <c r="I627" s="53"/>
      <c r="J627" s="53" t="s">
        <v>3433</v>
      </c>
      <c r="K627" s="53" t="s">
        <v>3434</v>
      </c>
      <c r="L627" s="54" t="s">
        <v>48</v>
      </c>
      <c r="M627" s="58" t="s">
        <v>3436</v>
      </c>
      <c r="N627" s="58" t="s">
        <v>3435</v>
      </c>
      <c r="O627" s="59"/>
      <c r="P627" s="58"/>
      <c r="Q627" s="59">
        <v>91001</v>
      </c>
      <c r="R627" s="59" t="s">
        <v>3437</v>
      </c>
      <c r="S627" s="60">
        <v>38736</v>
      </c>
      <c r="T627" s="58">
        <v>7274</v>
      </c>
      <c r="U627" s="61"/>
      <c r="V627" s="62"/>
      <c r="W627" s="61"/>
      <c r="X627" s="61"/>
      <c r="Y627" s="61"/>
      <c r="Z627" s="63"/>
      <c r="AA627" s="52"/>
      <c r="AB627" s="52"/>
      <c r="AC627" s="52"/>
      <c r="AD627" s="52"/>
      <c r="AE627" s="52"/>
      <c r="AF627" s="52"/>
    </row>
    <row r="628" spans="1:32" s="34" customFormat="1" ht="44.25" hidden="1" customHeight="1" x14ac:dyDescent="0.2">
      <c r="A628" s="56" t="s">
        <v>8213</v>
      </c>
      <c r="B628" s="53" t="s">
        <v>8326</v>
      </c>
      <c r="C628" s="53" t="s">
        <v>2436</v>
      </c>
      <c r="D628" s="57" t="s">
        <v>537</v>
      </c>
      <c r="E628" s="53" t="s">
        <v>26</v>
      </c>
      <c r="F628" s="57" t="s">
        <v>2539</v>
      </c>
      <c r="G628" s="57" t="s">
        <v>28</v>
      </c>
      <c r="H628" s="53"/>
      <c r="I628" s="53"/>
      <c r="J628" s="53" t="s">
        <v>7573</v>
      </c>
      <c r="K628" s="53" t="s">
        <v>5372</v>
      </c>
      <c r="L628" s="54" t="s">
        <v>306</v>
      </c>
      <c r="M628" s="58" t="s">
        <v>4118</v>
      </c>
      <c r="N628" s="58" t="s">
        <v>5210</v>
      </c>
      <c r="O628" s="59" t="s">
        <v>5373</v>
      </c>
      <c r="P628" s="58"/>
      <c r="Q628" s="59">
        <v>91001</v>
      </c>
      <c r="R628" s="59" t="s">
        <v>5211</v>
      </c>
      <c r="S628" s="60">
        <v>38572</v>
      </c>
      <c r="T628" s="58">
        <v>7186</v>
      </c>
      <c r="U628" s="61"/>
      <c r="V628" s="62"/>
      <c r="W628" s="61"/>
      <c r="X628" s="61"/>
      <c r="Y628" s="61"/>
      <c r="Z628" s="63"/>
      <c r="AA628" s="52"/>
      <c r="AB628" s="52"/>
      <c r="AC628" s="52"/>
      <c r="AD628" s="52"/>
      <c r="AE628" s="52"/>
      <c r="AF628" s="52"/>
    </row>
    <row r="629" spans="1:32" s="34" customFormat="1" ht="44.25" hidden="1" customHeight="1" x14ac:dyDescent="0.2">
      <c r="A629" s="56" t="s">
        <v>3438</v>
      </c>
      <c r="B629" s="53">
        <v>692506006</v>
      </c>
      <c r="C629" s="53" t="s">
        <v>2436</v>
      </c>
      <c r="D629" s="57" t="s">
        <v>2451</v>
      </c>
      <c r="E629" s="53" t="s">
        <v>26</v>
      </c>
      <c r="F629" s="57" t="s">
        <v>2452</v>
      </c>
      <c r="G629" s="57" t="s">
        <v>28</v>
      </c>
      <c r="H629" s="53"/>
      <c r="I629" s="53"/>
      <c r="J629" s="53" t="s">
        <v>3439</v>
      </c>
      <c r="K629" s="53" t="s">
        <v>5298</v>
      </c>
      <c r="L629" s="54" t="s">
        <v>5269</v>
      </c>
      <c r="M629" s="58" t="s">
        <v>3441</v>
      </c>
      <c r="N629" s="58" t="s">
        <v>3440</v>
      </c>
      <c r="O629" s="59"/>
      <c r="P629" s="58"/>
      <c r="Q629" s="59">
        <v>91001</v>
      </c>
      <c r="R629" s="59" t="s">
        <v>2455</v>
      </c>
      <c r="S629" s="60">
        <v>38736</v>
      </c>
      <c r="T629" s="58">
        <v>7278</v>
      </c>
      <c r="U629" s="61"/>
      <c r="V629" s="62"/>
      <c r="W629" s="61"/>
      <c r="X629" s="61"/>
      <c r="Y629" s="61"/>
      <c r="Z629" s="63"/>
      <c r="AA629" s="52"/>
      <c r="AB629" s="52"/>
      <c r="AC629" s="52"/>
      <c r="AD629" s="52"/>
      <c r="AE629" s="52"/>
      <c r="AF629" s="52"/>
    </row>
    <row r="630" spans="1:32" s="34" customFormat="1" ht="44.25" hidden="1" customHeight="1" x14ac:dyDescent="0.2">
      <c r="A630" s="56" t="s">
        <v>7574</v>
      </c>
      <c r="B630" s="53">
        <v>691807002</v>
      </c>
      <c r="C630" s="53" t="s">
        <v>2436</v>
      </c>
      <c r="D630" s="57" t="s">
        <v>2451</v>
      </c>
      <c r="E630" s="53" t="s">
        <v>26</v>
      </c>
      <c r="F630" s="57" t="s">
        <v>2452</v>
      </c>
      <c r="G630" s="57" t="s">
        <v>28</v>
      </c>
      <c r="H630" s="53"/>
      <c r="I630" s="53"/>
      <c r="J630" s="53" t="s">
        <v>3442</v>
      </c>
      <c r="K630" s="53" t="s">
        <v>3443</v>
      </c>
      <c r="L630" s="54" t="s">
        <v>48</v>
      </c>
      <c r="M630" s="58" t="s">
        <v>3444</v>
      </c>
      <c r="N630" s="58" t="s">
        <v>7575</v>
      </c>
      <c r="O630" s="59" t="s">
        <v>5376</v>
      </c>
      <c r="P630" s="58"/>
      <c r="Q630" s="59" t="s">
        <v>2673</v>
      </c>
      <c r="R630" s="59" t="s">
        <v>2455</v>
      </c>
      <c r="S630" s="60">
        <v>37970</v>
      </c>
      <c r="T630" s="58">
        <v>7105</v>
      </c>
      <c r="U630" s="61"/>
      <c r="V630" s="62"/>
      <c r="W630" s="61"/>
      <c r="X630" s="61"/>
      <c r="Y630" s="61"/>
      <c r="Z630" s="63"/>
      <c r="AA630" s="52"/>
      <c r="AB630" s="52"/>
      <c r="AC630" s="52"/>
      <c r="AD630" s="52"/>
      <c r="AE630" s="52"/>
      <c r="AF630" s="52"/>
    </row>
    <row r="631" spans="1:32" s="34" customFormat="1" ht="44.25" hidden="1" customHeight="1" x14ac:dyDescent="0.2">
      <c r="A631" s="56" t="s">
        <v>7576</v>
      </c>
      <c r="B631" s="53">
        <v>691418006</v>
      </c>
      <c r="C631" s="53"/>
      <c r="D631" s="57" t="s">
        <v>2451</v>
      </c>
      <c r="E631" s="53" t="s">
        <v>26</v>
      </c>
      <c r="F631" s="57" t="s">
        <v>2452</v>
      </c>
      <c r="G631" s="57" t="s">
        <v>28</v>
      </c>
      <c r="H631" s="53"/>
      <c r="I631" s="53"/>
      <c r="J631" s="53" t="s">
        <v>7577</v>
      </c>
      <c r="K631" s="53" t="s">
        <v>7578</v>
      </c>
      <c r="L631" s="54" t="s">
        <v>306</v>
      </c>
      <c r="M631" s="58" t="s">
        <v>7579</v>
      </c>
      <c r="N631" s="58">
        <v>432216400</v>
      </c>
      <c r="O631" s="59" t="s">
        <v>7580</v>
      </c>
      <c r="P631" s="58"/>
      <c r="Q631" s="59" t="s">
        <v>2673</v>
      </c>
      <c r="R631" s="59" t="s">
        <v>2455</v>
      </c>
      <c r="S631" s="60">
        <v>44397</v>
      </c>
      <c r="T631" s="58">
        <v>7734</v>
      </c>
      <c r="U631" s="61"/>
      <c r="V631" s="62"/>
      <c r="W631" s="61"/>
      <c r="X631" s="61"/>
      <c r="Y631" s="61"/>
      <c r="Z631" s="63"/>
      <c r="AA631" s="52"/>
      <c r="AB631" s="52"/>
      <c r="AC631" s="52"/>
      <c r="AD631" s="52"/>
      <c r="AE631" s="52"/>
      <c r="AF631" s="52"/>
    </row>
    <row r="632" spans="1:32" s="34" customFormat="1" ht="44.25" hidden="1" customHeight="1" x14ac:dyDescent="0.2">
      <c r="A632" s="56" t="s">
        <v>3445</v>
      </c>
      <c r="B632" s="53">
        <v>692001001</v>
      </c>
      <c r="C632" s="53" t="s">
        <v>2436</v>
      </c>
      <c r="D632" s="57" t="s">
        <v>2451</v>
      </c>
      <c r="E632" s="53" t="s">
        <v>26</v>
      </c>
      <c r="F632" s="57" t="s">
        <v>2452</v>
      </c>
      <c r="G632" s="57" t="s">
        <v>28</v>
      </c>
      <c r="H632" s="53"/>
      <c r="I632" s="53"/>
      <c r="J632" s="53" t="s">
        <v>7581</v>
      </c>
      <c r="K632" s="53" t="s">
        <v>5863</v>
      </c>
      <c r="L632" s="54" t="s">
        <v>5273</v>
      </c>
      <c r="M632" s="58" t="s">
        <v>956</v>
      </c>
      <c r="N632" s="58"/>
      <c r="O632" s="59"/>
      <c r="P632" s="58"/>
      <c r="Q632" s="59">
        <v>91001</v>
      </c>
      <c r="R632" s="59" t="s">
        <v>2455</v>
      </c>
      <c r="S632" s="60">
        <v>37970</v>
      </c>
      <c r="T632" s="58">
        <v>7092</v>
      </c>
      <c r="U632" s="61"/>
      <c r="V632" s="62"/>
      <c r="W632" s="61"/>
      <c r="X632" s="61"/>
      <c r="Y632" s="61"/>
      <c r="Z632" s="63"/>
      <c r="AA632" s="52"/>
      <c r="AB632" s="52"/>
      <c r="AC632" s="52"/>
      <c r="AD632" s="52"/>
      <c r="AE632" s="52"/>
      <c r="AF632" s="52"/>
    </row>
    <row r="633" spans="1:32" s="34" customFormat="1" ht="44.25" hidden="1" customHeight="1" x14ac:dyDescent="0.2">
      <c r="A633" s="56" t="s">
        <v>3446</v>
      </c>
      <c r="B633" s="53">
        <v>690305003</v>
      </c>
      <c r="C633" s="53" t="s">
        <v>2436</v>
      </c>
      <c r="D633" s="57" t="s">
        <v>2451</v>
      </c>
      <c r="E633" s="53" t="s">
        <v>26</v>
      </c>
      <c r="F633" s="57" t="s">
        <v>2452</v>
      </c>
      <c r="G633" s="57" t="s">
        <v>28</v>
      </c>
      <c r="H633" s="53"/>
      <c r="I633" s="53"/>
      <c r="J633" s="53" t="s">
        <v>6389</v>
      </c>
      <c r="K633" s="53" t="s">
        <v>3447</v>
      </c>
      <c r="L633" s="54" t="s">
        <v>5268</v>
      </c>
      <c r="M633" s="58" t="s">
        <v>58</v>
      </c>
      <c r="N633" s="58" t="s">
        <v>3448</v>
      </c>
      <c r="O633" s="59" t="s">
        <v>6390</v>
      </c>
      <c r="P633" s="58"/>
      <c r="Q633" s="59">
        <v>911001</v>
      </c>
      <c r="R633" s="59" t="s">
        <v>2503</v>
      </c>
      <c r="S633" s="60">
        <v>38532</v>
      </c>
      <c r="T633" s="58">
        <v>7177</v>
      </c>
      <c r="U633" s="61"/>
      <c r="V633" s="62"/>
      <c r="W633" s="61"/>
      <c r="X633" s="61"/>
      <c r="Y633" s="61"/>
      <c r="Z633" s="63"/>
      <c r="AA633" s="52"/>
      <c r="AB633" s="52"/>
      <c r="AC633" s="52"/>
      <c r="AD633" s="52"/>
      <c r="AE633" s="52"/>
      <c r="AF633" s="52"/>
    </row>
    <row r="634" spans="1:32" s="34" customFormat="1" ht="44.25" hidden="1" customHeight="1" x14ac:dyDescent="0.2">
      <c r="A634" s="56" t="s">
        <v>7582</v>
      </c>
      <c r="B634" s="53">
        <v>690609002</v>
      </c>
      <c r="C634" s="53" t="s">
        <v>2436</v>
      </c>
      <c r="D634" s="57" t="s">
        <v>3449</v>
      </c>
      <c r="E634" s="53" t="s">
        <v>26</v>
      </c>
      <c r="F634" s="57" t="s">
        <v>2452</v>
      </c>
      <c r="G634" s="57" t="s">
        <v>28</v>
      </c>
      <c r="H634" s="53"/>
      <c r="I634" s="53"/>
      <c r="J634" s="53" t="s">
        <v>8392</v>
      </c>
      <c r="K634" s="53" t="s">
        <v>3450</v>
      </c>
      <c r="L634" s="54" t="s">
        <v>535</v>
      </c>
      <c r="M634" s="58" t="s">
        <v>184</v>
      </c>
      <c r="N634" s="58"/>
      <c r="O634" s="59"/>
      <c r="P634" s="58"/>
      <c r="Q634" s="59">
        <v>91001</v>
      </c>
      <c r="R634" s="59" t="s">
        <v>2455</v>
      </c>
      <c r="S634" s="60">
        <v>37970</v>
      </c>
      <c r="T634" s="58">
        <v>7049</v>
      </c>
      <c r="U634" s="61"/>
      <c r="V634" s="62"/>
      <c r="W634" s="61"/>
      <c r="X634" s="61"/>
      <c r="Y634" s="61"/>
      <c r="Z634" s="63"/>
      <c r="AA634" s="52"/>
      <c r="AB634" s="52"/>
      <c r="AC634" s="52"/>
      <c r="AD634" s="52"/>
      <c r="AE634" s="52"/>
      <c r="AF634" s="52"/>
    </row>
    <row r="635" spans="1:32" s="34" customFormat="1" ht="44.25" hidden="1" customHeight="1" x14ac:dyDescent="0.2">
      <c r="A635" s="56" t="s">
        <v>7583</v>
      </c>
      <c r="B635" s="53">
        <v>691007006</v>
      </c>
      <c r="C635" s="53" t="s">
        <v>2436</v>
      </c>
      <c r="D635" s="57" t="s">
        <v>537</v>
      </c>
      <c r="E635" s="53" t="s">
        <v>26</v>
      </c>
      <c r="F635" s="57" t="s">
        <v>538</v>
      </c>
      <c r="G635" s="57" t="s">
        <v>28</v>
      </c>
      <c r="H635" s="53"/>
      <c r="I635" s="53"/>
      <c r="J635" s="53" t="s">
        <v>5923</v>
      </c>
      <c r="K635" s="53" t="s">
        <v>3452</v>
      </c>
      <c r="L635" s="54" t="s">
        <v>5272</v>
      </c>
      <c r="M635" s="58" t="s">
        <v>3454</v>
      </c>
      <c r="N635" s="58" t="s">
        <v>3453</v>
      </c>
      <c r="O635" s="59" t="s">
        <v>3451</v>
      </c>
      <c r="P635" s="58"/>
      <c r="Q635" s="59">
        <v>91001</v>
      </c>
      <c r="R635" s="59" t="s">
        <v>514</v>
      </c>
      <c r="S635" s="60">
        <v>42383</v>
      </c>
      <c r="T635" s="58">
        <v>7591</v>
      </c>
      <c r="U635" s="61"/>
      <c r="V635" s="62"/>
      <c r="W635" s="61"/>
      <c r="X635" s="61"/>
      <c r="Y635" s="61"/>
      <c r="Z635" s="63"/>
      <c r="AA635" s="52"/>
      <c r="AB635" s="52"/>
      <c r="AC635" s="52"/>
      <c r="AD635" s="52"/>
      <c r="AE635" s="52"/>
      <c r="AF635" s="52"/>
    </row>
    <row r="636" spans="1:32" s="34" customFormat="1" ht="44.25" hidden="1" customHeight="1" x14ac:dyDescent="0.2">
      <c r="A636" s="56" t="s">
        <v>7584</v>
      </c>
      <c r="B636" s="53">
        <v>690405008</v>
      </c>
      <c r="C636" s="53" t="s">
        <v>2436</v>
      </c>
      <c r="D636" s="57" t="s">
        <v>2462</v>
      </c>
      <c r="E636" s="53" t="s">
        <v>1462</v>
      </c>
      <c r="F636" s="57" t="s">
        <v>2463</v>
      </c>
      <c r="G636" s="57" t="s">
        <v>28</v>
      </c>
      <c r="H636" s="53"/>
      <c r="I636" s="53"/>
      <c r="J636" s="53" t="s">
        <v>3455</v>
      </c>
      <c r="K636" s="53" t="s">
        <v>3456</v>
      </c>
      <c r="L636" s="54" t="s">
        <v>5270</v>
      </c>
      <c r="M636" s="58" t="s">
        <v>3457</v>
      </c>
      <c r="N636" s="58" t="s">
        <v>7585</v>
      </c>
      <c r="O636" s="59" t="s">
        <v>6044</v>
      </c>
      <c r="P636" s="58"/>
      <c r="Q636" s="59">
        <v>91001</v>
      </c>
      <c r="R636" s="59" t="s">
        <v>2597</v>
      </c>
      <c r="S636" s="60">
        <v>38737</v>
      </c>
      <c r="T636" s="58">
        <v>7292</v>
      </c>
      <c r="U636" s="61"/>
      <c r="V636" s="62"/>
      <c r="W636" s="61"/>
      <c r="X636" s="61"/>
      <c r="Y636" s="61"/>
      <c r="Z636" s="63"/>
      <c r="AA636" s="52"/>
      <c r="AB636" s="52"/>
      <c r="AC636" s="52"/>
      <c r="AD636" s="52"/>
      <c r="AE636" s="52"/>
      <c r="AF636" s="52"/>
    </row>
    <row r="637" spans="1:32" s="34" customFormat="1" ht="44.25" hidden="1" customHeight="1" x14ac:dyDescent="0.2">
      <c r="A637" s="56" t="s">
        <v>3458</v>
      </c>
      <c r="B637" s="53">
        <v>691809005</v>
      </c>
      <c r="C637" s="53" t="s">
        <v>2436</v>
      </c>
      <c r="D637" s="57" t="s">
        <v>537</v>
      </c>
      <c r="E637" s="53" t="s">
        <v>26</v>
      </c>
      <c r="F637" s="57" t="s">
        <v>538</v>
      </c>
      <c r="G637" s="57" t="s">
        <v>28</v>
      </c>
      <c r="H637" s="53"/>
      <c r="I637" s="53"/>
      <c r="J637" s="53" t="s">
        <v>3459</v>
      </c>
      <c r="K637" s="53" t="s">
        <v>3461</v>
      </c>
      <c r="L637" s="54" t="s">
        <v>48</v>
      </c>
      <c r="M637" s="58" t="s">
        <v>3463</v>
      </c>
      <c r="N637" s="58" t="s">
        <v>3462</v>
      </c>
      <c r="O637" s="59" t="s">
        <v>3460</v>
      </c>
      <c r="P637" s="58"/>
      <c r="Q637" s="59">
        <v>91001</v>
      </c>
      <c r="R637" s="59" t="s">
        <v>2597</v>
      </c>
      <c r="S637" s="60">
        <v>42053</v>
      </c>
      <c r="T637" s="58">
        <v>7533</v>
      </c>
      <c r="U637" s="61"/>
      <c r="V637" s="62"/>
      <c r="W637" s="61"/>
      <c r="X637" s="61"/>
      <c r="Y637" s="61"/>
      <c r="Z637" s="63"/>
      <c r="AA637" s="52"/>
      <c r="AB637" s="52"/>
      <c r="AC637" s="52"/>
      <c r="AD637" s="52"/>
      <c r="AE637" s="52"/>
      <c r="AF637" s="52"/>
    </row>
    <row r="638" spans="1:32" s="34" customFormat="1" ht="44.25" hidden="1" customHeight="1" x14ac:dyDescent="0.2">
      <c r="A638" s="56" t="s">
        <v>3464</v>
      </c>
      <c r="B638" s="53">
        <v>691302008</v>
      </c>
      <c r="C638" s="53" t="s">
        <v>2436</v>
      </c>
      <c r="D638" s="57" t="s">
        <v>2451</v>
      </c>
      <c r="E638" s="53" t="s">
        <v>26</v>
      </c>
      <c r="F638" s="57" t="s">
        <v>2452</v>
      </c>
      <c r="G638" s="57" t="s">
        <v>28</v>
      </c>
      <c r="H638" s="53"/>
      <c r="I638" s="53"/>
      <c r="J638" s="53" t="s">
        <v>7586</v>
      </c>
      <c r="K638" s="53" t="s">
        <v>3465</v>
      </c>
      <c r="L638" s="54" t="s">
        <v>5272</v>
      </c>
      <c r="M638" s="58" t="s">
        <v>3467</v>
      </c>
      <c r="N638" s="58" t="s">
        <v>3466</v>
      </c>
      <c r="O638" s="59" t="s">
        <v>7587</v>
      </c>
      <c r="P638" s="58"/>
      <c r="Q638" s="59">
        <v>91001</v>
      </c>
      <c r="R638" s="59" t="s">
        <v>2455</v>
      </c>
      <c r="S638" s="60">
        <v>38736</v>
      </c>
      <c r="T638" s="58">
        <v>7272</v>
      </c>
      <c r="U638" s="61"/>
      <c r="V638" s="62"/>
      <c r="W638" s="61"/>
      <c r="X638" s="61"/>
      <c r="Y638" s="61"/>
      <c r="Z638" s="63"/>
      <c r="AA638" s="52"/>
      <c r="AB638" s="52"/>
      <c r="AC638" s="52"/>
      <c r="AD638" s="52"/>
      <c r="AE638" s="52"/>
      <c r="AF638" s="52"/>
    </row>
    <row r="639" spans="1:32" s="34" customFormat="1" ht="44.25" hidden="1" customHeight="1" x14ac:dyDescent="0.2">
      <c r="A639" s="56" t="s">
        <v>7588</v>
      </c>
      <c r="B639" s="53">
        <v>691908003</v>
      </c>
      <c r="C639" s="53" t="s">
        <v>2436</v>
      </c>
      <c r="D639" s="57" t="s">
        <v>2451</v>
      </c>
      <c r="E639" s="53" t="s">
        <v>26</v>
      </c>
      <c r="F639" s="57" t="s">
        <v>2452</v>
      </c>
      <c r="G639" s="57" t="s">
        <v>28</v>
      </c>
      <c r="H639" s="53"/>
      <c r="I639" s="53"/>
      <c r="J639" s="53" t="s">
        <v>7589</v>
      </c>
      <c r="K639" s="53" t="s">
        <v>3469</v>
      </c>
      <c r="L639" s="54" t="s">
        <v>48</v>
      </c>
      <c r="M639" s="58" t="s">
        <v>3471</v>
      </c>
      <c r="N639" s="58" t="s">
        <v>3470</v>
      </c>
      <c r="O639" s="59" t="s">
        <v>3468</v>
      </c>
      <c r="P639" s="58"/>
      <c r="Q639" s="59">
        <v>91001</v>
      </c>
      <c r="R639" s="59" t="s">
        <v>2455</v>
      </c>
      <c r="S639" s="60">
        <v>38736</v>
      </c>
      <c r="T639" s="58">
        <v>7269</v>
      </c>
      <c r="U639" s="61"/>
      <c r="V639" s="62"/>
      <c r="W639" s="61"/>
      <c r="X639" s="61"/>
      <c r="Y639" s="61"/>
      <c r="Z639" s="63"/>
      <c r="AA639" s="52"/>
      <c r="AB639" s="52"/>
      <c r="AC639" s="52"/>
      <c r="AD639" s="52"/>
      <c r="AE639" s="52"/>
      <c r="AF639" s="52"/>
    </row>
    <row r="640" spans="1:32" s="34" customFormat="1" ht="44.25" hidden="1" customHeight="1" x14ac:dyDescent="0.2">
      <c r="A640" s="56" t="s">
        <v>3472</v>
      </c>
      <c r="B640" s="53" t="s">
        <v>8327</v>
      </c>
      <c r="C640" s="53" t="s">
        <v>2436</v>
      </c>
      <c r="D640" s="57" t="s">
        <v>2462</v>
      </c>
      <c r="E640" s="53" t="s">
        <v>1462</v>
      </c>
      <c r="F640" s="57" t="s">
        <v>2463</v>
      </c>
      <c r="G640" s="57" t="s">
        <v>28</v>
      </c>
      <c r="H640" s="53"/>
      <c r="I640" s="53"/>
      <c r="J640" s="53" t="s">
        <v>3473</v>
      </c>
      <c r="K640" s="53" t="s">
        <v>3474</v>
      </c>
      <c r="L640" s="54" t="s">
        <v>48</v>
      </c>
      <c r="M640" s="58" t="s">
        <v>1455</v>
      </c>
      <c r="N640" s="58"/>
      <c r="O640" s="59"/>
      <c r="P640" s="58"/>
      <c r="Q640" s="59">
        <v>91001</v>
      </c>
      <c r="R640" s="59" t="s">
        <v>2597</v>
      </c>
      <c r="S640" s="60">
        <v>38737</v>
      </c>
      <c r="T640" s="58">
        <v>7291</v>
      </c>
      <c r="U640" s="61"/>
      <c r="V640" s="62"/>
      <c r="W640" s="61"/>
      <c r="X640" s="61"/>
      <c r="Y640" s="61"/>
      <c r="Z640" s="63"/>
      <c r="AA640" s="52"/>
      <c r="AB640" s="52"/>
      <c r="AC640" s="52"/>
      <c r="AD640" s="52"/>
      <c r="AE640" s="52"/>
      <c r="AF640" s="52"/>
    </row>
    <row r="641" spans="1:32" s="34" customFormat="1" ht="44.25" hidden="1" customHeight="1" x14ac:dyDescent="0.2">
      <c r="A641" s="56" t="s">
        <v>7590</v>
      </c>
      <c r="B641" s="53">
        <v>690610000</v>
      </c>
      <c r="C641" s="53" t="s">
        <v>2436</v>
      </c>
      <c r="D641" s="57" t="s">
        <v>3475</v>
      </c>
      <c r="E641" s="53" t="s">
        <v>26</v>
      </c>
      <c r="F641" s="57" t="s">
        <v>3476</v>
      </c>
      <c r="G641" s="57" t="s">
        <v>28</v>
      </c>
      <c r="H641" s="53"/>
      <c r="I641" s="53"/>
      <c r="J641" s="53" t="s">
        <v>3477</v>
      </c>
      <c r="K641" s="53" t="s">
        <v>3478</v>
      </c>
      <c r="L641" s="54" t="s">
        <v>535</v>
      </c>
      <c r="M641" s="58" t="s">
        <v>392</v>
      </c>
      <c r="N641" s="58" t="s">
        <v>5374</v>
      </c>
      <c r="O641" s="59" t="s">
        <v>5375</v>
      </c>
      <c r="P641" s="58"/>
      <c r="Q641" s="59">
        <v>91001</v>
      </c>
      <c r="R641" s="59" t="s">
        <v>2455</v>
      </c>
      <c r="S641" s="60">
        <v>38786</v>
      </c>
      <c r="T641" s="58">
        <v>7313</v>
      </c>
      <c r="U641" s="61"/>
      <c r="V641" s="62"/>
      <c r="W641" s="61"/>
      <c r="X641" s="61"/>
      <c r="Y641" s="61"/>
      <c r="Z641" s="63"/>
      <c r="AA641" s="52"/>
      <c r="AB641" s="52"/>
      <c r="AC641" s="52"/>
      <c r="AD641" s="52"/>
      <c r="AE641" s="52"/>
      <c r="AF641" s="52"/>
    </row>
    <row r="642" spans="1:32" s="34" customFormat="1" ht="44.25" hidden="1" customHeight="1" x14ac:dyDescent="0.2">
      <c r="A642" s="56" t="s">
        <v>3479</v>
      </c>
      <c r="B642" s="53">
        <v>691415007</v>
      </c>
      <c r="C642" s="53" t="s">
        <v>2436</v>
      </c>
      <c r="D642" s="57" t="s">
        <v>2451</v>
      </c>
      <c r="E642" s="53" t="s">
        <v>26</v>
      </c>
      <c r="F642" s="57" t="s">
        <v>2452</v>
      </c>
      <c r="G642" s="57" t="s">
        <v>28</v>
      </c>
      <c r="H642" s="53"/>
      <c r="I642" s="53"/>
      <c r="J642" s="53" t="s">
        <v>5362</v>
      </c>
      <c r="K642" s="53" t="s">
        <v>5299</v>
      </c>
      <c r="L642" s="54" t="s">
        <v>5269</v>
      </c>
      <c r="M642" s="58" t="s">
        <v>3480</v>
      </c>
      <c r="N642" s="58" t="s">
        <v>5363</v>
      </c>
      <c r="O642" s="59" t="s">
        <v>5364</v>
      </c>
      <c r="P642" s="58"/>
      <c r="Q642" s="59">
        <v>91001</v>
      </c>
      <c r="R642" s="59" t="s">
        <v>2467</v>
      </c>
      <c r="S642" s="60">
        <v>38736</v>
      </c>
      <c r="T642" s="58">
        <v>7268</v>
      </c>
      <c r="U642" s="61"/>
      <c r="V642" s="62"/>
      <c r="W642" s="61"/>
      <c r="X642" s="61"/>
      <c r="Y642" s="61"/>
      <c r="Z642" s="63"/>
      <c r="AA642" s="52"/>
      <c r="AB642" s="52"/>
      <c r="AC642" s="52"/>
      <c r="AD642" s="52"/>
      <c r="AE642" s="52"/>
      <c r="AF642" s="52"/>
    </row>
    <row r="643" spans="1:32" s="34" customFormat="1" ht="44.25" hidden="1" customHeight="1" x14ac:dyDescent="0.2">
      <c r="A643" s="56" t="s">
        <v>3481</v>
      </c>
      <c r="B643" s="53">
        <v>690504006</v>
      </c>
      <c r="C643" s="53" t="s">
        <v>2436</v>
      </c>
      <c r="D643" s="57" t="s">
        <v>2451</v>
      </c>
      <c r="E643" s="53" t="s">
        <v>26</v>
      </c>
      <c r="F643" s="57" t="s">
        <v>2452</v>
      </c>
      <c r="G643" s="57" t="s">
        <v>28</v>
      </c>
      <c r="H643" s="53"/>
      <c r="I643" s="53"/>
      <c r="J643" s="53" t="s">
        <v>8393</v>
      </c>
      <c r="K643" s="53" t="s">
        <v>3482</v>
      </c>
      <c r="L643" s="54" t="s">
        <v>535</v>
      </c>
      <c r="M643" s="58" t="s">
        <v>3483</v>
      </c>
      <c r="N643" s="58" t="s">
        <v>8394</v>
      </c>
      <c r="O643" s="59" t="s">
        <v>8395</v>
      </c>
      <c r="P643" s="58"/>
      <c r="Q643" s="59">
        <v>91001</v>
      </c>
      <c r="R643" s="59" t="s">
        <v>2455</v>
      </c>
      <c r="S643" s="60">
        <v>40884</v>
      </c>
      <c r="T643" s="58">
        <v>7460</v>
      </c>
      <c r="U643" s="61"/>
      <c r="V643" s="62"/>
      <c r="W643" s="61"/>
      <c r="X643" s="61"/>
      <c r="Y643" s="61"/>
      <c r="Z643" s="63"/>
      <c r="AA643" s="52"/>
      <c r="AB643" s="52"/>
      <c r="AC643" s="52"/>
      <c r="AD643" s="52"/>
      <c r="AE643" s="52"/>
      <c r="AF643" s="52"/>
    </row>
    <row r="644" spans="1:32" s="34" customFormat="1" ht="44.25" hidden="1" customHeight="1" x14ac:dyDescent="0.2">
      <c r="A644" s="56" t="s">
        <v>7591</v>
      </c>
      <c r="B644" s="53">
        <v>605110207</v>
      </c>
      <c r="C644" s="53"/>
      <c r="D644" s="57" t="s">
        <v>6532</v>
      </c>
      <c r="E644" s="53" t="s">
        <v>1462</v>
      </c>
      <c r="F644" s="57" t="s">
        <v>6533</v>
      </c>
      <c r="G644" s="57" t="s">
        <v>28</v>
      </c>
      <c r="H644" s="53" t="s">
        <v>28</v>
      </c>
      <c r="I644" s="53" t="s">
        <v>28</v>
      </c>
      <c r="J644" s="53" t="s">
        <v>6534</v>
      </c>
      <c r="K644" s="53" t="s">
        <v>6535</v>
      </c>
      <c r="L644" s="54" t="s">
        <v>770</v>
      </c>
      <c r="M644" s="58" t="s">
        <v>1579</v>
      </c>
      <c r="N644" s="58" t="s">
        <v>6536</v>
      </c>
      <c r="O644" s="59" t="s">
        <v>6537</v>
      </c>
      <c r="P644" s="58"/>
      <c r="Q644" s="59">
        <v>91001</v>
      </c>
      <c r="R644" s="59" t="s">
        <v>526</v>
      </c>
      <c r="S644" s="60">
        <v>44294</v>
      </c>
      <c r="T644" s="58">
        <v>7729</v>
      </c>
      <c r="U644" s="61"/>
      <c r="V644" s="62"/>
      <c r="W644" s="61"/>
      <c r="X644" s="61"/>
      <c r="Y644" s="61"/>
      <c r="Z644" s="63"/>
      <c r="AA644" s="52"/>
      <c r="AB644" s="52"/>
      <c r="AC644" s="52"/>
      <c r="AD644" s="52"/>
      <c r="AE644" s="52"/>
      <c r="AF644" s="52"/>
    </row>
    <row r="645" spans="1:32" s="34" customFormat="1" ht="44.25" hidden="1" customHeight="1" x14ac:dyDescent="0.2">
      <c r="A645" s="56" t="s">
        <v>7592</v>
      </c>
      <c r="B645" s="53">
        <v>700175006</v>
      </c>
      <c r="C645" s="53" t="s">
        <v>49</v>
      </c>
      <c r="D645" s="57" t="s">
        <v>3484</v>
      </c>
      <c r="E645" s="53" t="s">
        <v>8446</v>
      </c>
      <c r="F645" s="57" t="s">
        <v>3485</v>
      </c>
      <c r="G645" s="57" t="s">
        <v>8447</v>
      </c>
      <c r="H645" s="53" t="s">
        <v>1354</v>
      </c>
      <c r="I645" s="53" t="s">
        <v>6071</v>
      </c>
      <c r="J645" s="53" t="s">
        <v>8448</v>
      </c>
      <c r="K645" s="53" t="s">
        <v>3486</v>
      </c>
      <c r="L645" s="54" t="s">
        <v>47</v>
      </c>
      <c r="M645" s="58" t="s">
        <v>1229</v>
      </c>
      <c r="N645" s="58" t="s">
        <v>3488</v>
      </c>
      <c r="O645" s="59" t="s">
        <v>3487</v>
      </c>
      <c r="P645" s="58"/>
      <c r="Q645" s="59" t="s">
        <v>83</v>
      </c>
      <c r="R645" s="59" t="s">
        <v>8396</v>
      </c>
      <c r="S645" s="60">
        <v>37970</v>
      </c>
      <c r="T645" s="58">
        <v>1950</v>
      </c>
      <c r="U645" s="61"/>
      <c r="V645" s="62"/>
      <c r="W645" s="61"/>
      <c r="X645" s="61"/>
      <c r="Y645" s="61"/>
      <c r="Z645" s="63"/>
      <c r="AA645" s="52"/>
      <c r="AB645" s="52"/>
      <c r="AC645" s="52"/>
      <c r="AD645" s="52"/>
      <c r="AE645" s="52"/>
      <c r="AF645" s="52"/>
    </row>
    <row r="646" spans="1:32" s="34" customFormat="1" ht="44.25" hidden="1" customHeight="1" x14ac:dyDescent="0.2">
      <c r="A646" s="56" t="s">
        <v>3489</v>
      </c>
      <c r="B646" s="53">
        <v>700659003</v>
      </c>
      <c r="C646" s="53" t="s">
        <v>3490</v>
      </c>
      <c r="D646" s="57" t="s">
        <v>3491</v>
      </c>
      <c r="E646" s="53" t="s">
        <v>3492</v>
      </c>
      <c r="F646" s="57" t="s">
        <v>3493</v>
      </c>
      <c r="G646" s="57" t="s">
        <v>3494</v>
      </c>
      <c r="H646" s="53" t="s">
        <v>1419</v>
      </c>
      <c r="I646" s="53" t="s">
        <v>3495</v>
      </c>
      <c r="J646" s="53" t="s">
        <v>3496</v>
      </c>
      <c r="K646" s="53" t="s">
        <v>3497</v>
      </c>
      <c r="L646" s="54" t="s">
        <v>47</v>
      </c>
      <c r="M646" s="58" t="s">
        <v>1215</v>
      </c>
      <c r="N646" s="58"/>
      <c r="O646" s="59"/>
      <c r="P646" s="58"/>
      <c r="Q646" s="59">
        <v>93401</v>
      </c>
      <c r="R646" s="59" t="s">
        <v>5260</v>
      </c>
      <c r="S646" s="60">
        <v>38659</v>
      </c>
      <c r="T646" s="58">
        <v>7213</v>
      </c>
      <c r="U646" s="61"/>
      <c r="V646" s="62"/>
      <c r="W646" s="61"/>
      <c r="X646" s="61"/>
      <c r="Y646" s="61"/>
      <c r="Z646" s="63"/>
      <c r="AA646" s="52"/>
      <c r="AB646" s="52"/>
      <c r="AC646" s="52"/>
      <c r="AD646" s="52"/>
      <c r="AE646" s="52"/>
      <c r="AF646" s="52"/>
    </row>
    <row r="647" spans="1:32" s="34" customFormat="1" ht="44.25" hidden="1" customHeight="1" x14ac:dyDescent="0.2">
      <c r="A647" s="56" t="s">
        <v>3498</v>
      </c>
      <c r="B647" s="53">
        <v>700700003</v>
      </c>
      <c r="C647" s="53" t="s">
        <v>49</v>
      </c>
      <c r="D647" s="57" t="s">
        <v>3499</v>
      </c>
      <c r="E647" s="53" t="s">
        <v>7950</v>
      </c>
      <c r="F647" s="57" t="s">
        <v>3500</v>
      </c>
      <c r="G647" s="57" t="s">
        <v>7951</v>
      </c>
      <c r="H647" s="53" t="s">
        <v>90</v>
      </c>
      <c r="I647" s="53" t="s">
        <v>7952</v>
      </c>
      <c r="J647" s="53" t="s">
        <v>5862</v>
      </c>
      <c r="K647" s="53" t="s">
        <v>5314</v>
      </c>
      <c r="L647" s="54" t="s">
        <v>5267</v>
      </c>
      <c r="M647" s="58" t="s">
        <v>3503</v>
      </c>
      <c r="N647" s="58" t="s">
        <v>3502</v>
      </c>
      <c r="O647" s="59" t="s">
        <v>3501</v>
      </c>
      <c r="P647" s="58"/>
      <c r="Q647" s="59" t="s">
        <v>3504</v>
      </c>
      <c r="R647" s="59" t="s">
        <v>7953</v>
      </c>
      <c r="S647" s="60">
        <v>37970</v>
      </c>
      <c r="T647" s="58">
        <v>150</v>
      </c>
      <c r="U647" s="61"/>
      <c r="V647" s="62"/>
      <c r="W647" s="61"/>
      <c r="X647" s="61"/>
      <c r="Y647" s="61"/>
      <c r="Z647" s="63"/>
      <c r="AA647" s="52"/>
      <c r="AB647" s="52"/>
      <c r="AC647" s="52"/>
      <c r="AD647" s="52"/>
      <c r="AE647" s="52"/>
      <c r="AF647" s="52"/>
    </row>
    <row r="648" spans="1:32" s="34" customFormat="1" ht="44.25" hidden="1" customHeight="1" x14ac:dyDescent="0.2">
      <c r="A648" s="56" t="s">
        <v>7593</v>
      </c>
      <c r="B648" s="53">
        <v>702753007</v>
      </c>
      <c r="C648" s="53" t="s">
        <v>72</v>
      </c>
      <c r="D648" s="57" t="s">
        <v>3505</v>
      </c>
      <c r="E648" s="53" t="s">
        <v>3506</v>
      </c>
      <c r="F648" s="57" t="s">
        <v>3507</v>
      </c>
      <c r="G648" s="57" t="s">
        <v>3508</v>
      </c>
      <c r="H648" s="53" t="s">
        <v>3509</v>
      </c>
      <c r="I648" s="53" t="s">
        <v>3510</v>
      </c>
      <c r="J648" s="53" t="s">
        <v>3511</v>
      </c>
      <c r="K648" s="53" t="s">
        <v>3512</v>
      </c>
      <c r="L648" s="54" t="s">
        <v>5267</v>
      </c>
      <c r="M648" s="58" t="s">
        <v>956</v>
      </c>
      <c r="N648" s="58"/>
      <c r="O648" s="59"/>
      <c r="P648" s="58"/>
      <c r="Q648" s="59" t="s">
        <v>365</v>
      </c>
      <c r="R648" s="59" t="s">
        <v>3513</v>
      </c>
      <c r="S648" s="60">
        <v>37970</v>
      </c>
      <c r="T648" s="58">
        <v>5000</v>
      </c>
      <c r="U648" s="61"/>
      <c r="V648" s="62"/>
      <c r="W648" s="61"/>
      <c r="X648" s="61"/>
      <c r="Y648" s="61"/>
      <c r="Z648" s="63"/>
      <c r="AA648" s="52"/>
      <c r="AB648" s="52"/>
      <c r="AC648" s="52"/>
      <c r="AD648" s="52"/>
      <c r="AE648" s="52"/>
      <c r="AF648" s="52"/>
    </row>
    <row r="649" spans="1:32" s="34" customFormat="1" ht="44.25" hidden="1" customHeight="1" x14ac:dyDescent="0.2">
      <c r="A649" s="56" t="s">
        <v>7594</v>
      </c>
      <c r="B649" s="53" t="s">
        <v>8328</v>
      </c>
      <c r="C649" s="53" t="s">
        <v>3514</v>
      </c>
      <c r="D649" s="57" t="s">
        <v>3515</v>
      </c>
      <c r="E649" s="53" t="s">
        <v>3516</v>
      </c>
      <c r="F649" s="57" t="s">
        <v>3517</v>
      </c>
      <c r="G649" s="57" t="s">
        <v>3518</v>
      </c>
      <c r="H649" s="53" t="s">
        <v>1419</v>
      </c>
      <c r="I649" s="53" t="s">
        <v>3519</v>
      </c>
      <c r="J649" s="53" t="s">
        <v>3520</v>
      </c>
      <c r="K649" s="53" t="s">
        <v>3521</v>
      </c>
      <c r="L649" s="54" t="s">
        <v>47</v>
      </c>
      <c r="M649" s="58" t="s">
        <v>3523</v>
      </c>
      <c r="N649" s="58" t="s">
        <v>3522</v>
      </c>
      <c r="O649" s="59"/>
      <c r="P649" s="58"/>
      <c r="Q649" s="59">
        <v>93401</v>
      </c>
      <c r="R649" s="59" t="s">
        <v>3524</v>
      </c>
      <c r="S649" s="60">
        <v>38384</v>
      </c>
      <c r="T649" s="58">
        <v>7153</v>
      </c>
      <c r="U649" s="61"/>
      <c r="V649" s="62"/>
      <c r="W649" s="61"/>
      <c r="X649" s="61"/>
      <c r="Y649" s="61"/>
      <c r="Z649" s="63"/>
      <c r="AA649" s="52"/>
      <c r="AB649" s="52"/>
      <c r="AC649" s="52"/>
      <c r="AD649" s="52"/>
      <c r="AE649" s="52"/>
      <c r="AF649" s="52"/>
    </row>
    <row r="650" spans="1:32" s="34" customFormat="1" ht="44.25" hidden="1" customHeight="1" x14ac:dyDescent="0.2">
      <c r="A650" s="56" t="s">
        <v>3525</v>
      </c>
      <c r="B650" s="53" t="s">
        <v>8329</v>
      </c>
      <c r="C650" s="53" t="s">
        <v>3526</v>
      </c>
      <c r="D650" s="57" t="s">
        <v>3527</v>
      </c>
      <c r="E650" s="53" t="s">
        <v>3528</v>
      </c>
      <c r="F650" s="57" t="s">
        <v>3529</v>
      </c>
      <c r="G650" s="57" t="s">
        <v>3530</v>
      </c>
      <c r="H650" s="53" t="s">
        <v>601</v>
      </c>
      <c r="I650" s="53" t="s">
        <v>3531</v>
      </c>
      <c r="J650" s="53" t="s">
        <v>3532</v>
      </c>
      <c r="K650" s="53" t="s">
        <v>3533</v>
      </c>
      <c r="L650" s="54" t="s">
        <v>47</v>
      </c>
      <c r="M650" s="58" t="s">
        <v>3534</v>
      </c>
      <c r="N650" s="58"/>
      <c r="O650" s="59"/>
      <c r="P650" s="58"/>
      <c r="Q650" s="59">
        <v>93401</v>
      </c>
      <c r="R650" s="59" t="s">
        <v>3535</v>
      </c>
      <c r="S650" s="60">
        <v>39240</v>
      </c>
      <c r="T650" s="58">
        <v>7358</v>
      </c>
      <c r="U650" s="61"/>
      <c r="V650" s="62"/>
      <c r="W650" s="61"/>
      <c r="X650" s="61"/>
      <c r="Y650" s="61"/>
      <c r="Z650" s="63"/>
      <c r="AA650" s="52"/>
      <c r="AB650" s="52"/>
      <c r="AC650" s="52"/>
      <c r="AD650" s="52"/>
      <c r="AE650" s="52"/>
      <c r="AF650" s="52"/>
    </row>
    <row r="651" spans="1:32" s="34" customFormat="1" ht="44.25" hidden="1" customHeight="1" x14ac:dyDescent="0.2">
      <c r="A651" s="56" t="s">
        <v>3536</v>
      </c>
      <c r="B651" s="53" t="s">
        <v>8330</v>
      </c>
      <c r="C651" s="53" t="s">
        <v>72</v>
      </c>
      <c r="D651" s="57" t="s">
        <v>3537</v>
      </c>
      <c r="E651" s="53" t="s">
        <v>5660</v>
      </c>
      <c r="F651" s="57" t="s">
        <v>3538</v>
      </c>
      <c r="G651" s="57" t="s">
        <v>5661</v>
      </c>
      <c r="H651" s="53" t="s">
        <v>3539</v>
      </c>
      <c r="I651" s="53" t="s">
        <v>3540</v>
      </c>
      <c r="J651" s="53" t="s">
        <v>3541</v>
      </c>
      <c r="K651" s="53" t="s">
        <v>3542</v>
      </c>
      <c r="L651" s="54" t="s">
        <v>47</v>
      </c>
      <c r="M651" s="58" t="s">
        <v>1848</v>
      </c>
      <c r="N651" s="58" t="s">
        <v>3543</v>
      </c>
      <c r="O651" s="59"/>
      <c r="P651" s="58"/>
      <c r="Q651" s="59" t="s">
        <v>448</v>
      </c>
      <c r="R651" s="59" t="s">
        <v>5669</v>
      </c>
      <c r="S651" s="60">
        <v>39275</v>
      </c>
      <c r="T651" s="58">
        <v>7363</v>
      </c>
      <c r="U651" s="61"/>
      <c r="V651" s="62"/>
      <c r="W651" s="61"/>
      <c r="X651" s="61"/>
      <c r="Y651" s="61"/>
      <c r="Z651" s="63"/>
      <c r="AA651" s="52"/>
      <c r="AB651" s="52"/>
      <c r="AC651" s="52"/>
      <c r="AD651" s="52"/>
      <c r="AE651" s="52"/>
      <c r="AF651" s="52"/>
    </row>
    <row r="652" spans="1:32" s="34" customFormat="1" ht="44.25" hidden="1" customHeight="1" x14ac:dyDescent="0.2">
      <c r="A652" s="56" t="s">
        <v>7595</v>
      </c>
      <c r="B652" s="53">
        <v>825652000</v>
      </c>
      <c r="C652" s="53" t="s">
        <v>1038</v>
      </c>
      <c r="D652" s="57" t="s">
        <v>3544</v>
      </c>
      <c r="E652" s="53" t="s">
        <v>7596</v>
      </c>
      <c r="F652" s="57" t="s">
        <v>3545</v>
      </c>
      <c r="G652" s="57" t="s">
        <v>7597</v>
      </c>
      <c r="H652" s="53" t="s">
        <v>3546</v>
      </c>
      <c r="I652" s="53" t="s">
        <v>7598</v>
      </c>
      <c r="J652" s="53" t="s">
        <v>7599</v>
      </c>
      <c r="K652" s="53" t="s">
        <v>3547</v>
      </c>
      <c r="L652" s="54" t="s">
        <v>47</v>
      </c>
      <c r="M652" s="58" t="s">
        <v>2013</v>
      </c>
      <c r="N652" s="58" t="s">
        <v>7600</v>
      </c>
      <c r="O652" s="59" t="s">
        <v>6238</v>
      </c>
      <c r="P652" s="58"/>
      <c r="Q652" s="59" t="s">
        <v>1043</v>
      </c>
      <c r="R652" s="59" t="s">
        <v>7601</v>
      </c>
      <c r="S652" s="60">
        <v>37970</v>
      </c>
      <c r="T652" s="58">
        <v>7067</v>
      </c>
      <c r="U652" s="61"/>
      <c r="V652" s="62"/>
      <c r="W652" s="61"/>
      <c r="X652" s="61"/>
      <c r="Y652" s="61"/>
      <c r="Z652" s="63"/>
      <c r="AA652" s="52"/>
      <c r="AB652" s="52"/>
      <c r="AC652" s="52"/>
      <c r="AD652" s="52"/>
      <c r="AE652" s="52"/>
      <c r="AF652" s="52"/>
    </row>
    <row r="653" spans="1:32" s="34" customFormat="1" ht="44.25" hidden="1" customHeight="1" x14ac:dyDescent="0.2">
      <c r="A653" s="56" t="s">
        <v>7602</v>
      </c>
      <c r="B653" s="53">
        <v>700160718</v>
      </c>
      <c r="C653" s="53" t="s">
        <v>139</v>
      </c>
      <c r="D653" s="57" t="s">
        <v>3548</v>
      </c>
      <c r="E653" s="53" t="s">
        <v>26</v>
      </c>
      <c r="F653" s="57" t="s">
        <v>3549</v>
      </c>
      <c r="G653" s="57" t="s">
        <v>28</v>
      </c>
      <c r="H653" s="53"/>
      <c r="I653" s="53"/>
      <c r="J653" s="53" t="s">
        <v>3550</v>
      </c>
      <c r="K653" s="53" t="s">
        <v>3551</v>
      </c>
      <c r="L653" s="54" t="s">
        <v>47</v>
      </c>
      <c r="M653" s="58" t="s">
        <v>1215</v>
      </c>
      <c r="N653" s="58"/>
      <c r="O653" s="59"/>
      <c r="P653" s="58"/>
      <c r="Q653" s="59">
        <v>93910</v>
      </c>
      <c r="R653" s="59" t="s">
        <v>3552</v>
      </c>
      <c r="S653" s="60">
        <v>37970</v>
      </c>
      <c r="T653" s="58">
        <v>5450</v>
      </c>
      <c r="U653" s="61"/>
      <c r="V653" s="62"/>
      <c r="W653" s="61"/>
      <c r="X653" s="61"/>
      <c r="Y653" s="61"/>
      <c r="Z653" s="63"/>
      <c r="AA653" s="52"/>
      <c r="AB653" s="52"/>
      <c r="AC653" s="52"/>
      <c r="AD653" s="52"/>
      <c r="AE653" s="52"/>
      <c r="AF653" s="52"/>
    </row>
    <row r="654" spans="1:32" s="34" customFormat="1" ht="44.25" hidden="1" customHeight="1" x14ac:dyDescent="0.2">
      <c r="A654" s="56" t="s">
        <v>7603</v>
      </c>
      <c r="B654" s="53">
        <v>823898002</v>
      </c>
      <c r="C654" s="53" t="s">
        <v>72</v>
      </c>
      <c r="D654" s="57" t="s">
        <v>3553</v>
      </c>
      <c r="E654" s="53" t="s">
        <v>3554</v>
      </c>
      <c r="F654" s="57" t="s">
        <v>3555</v>
      </c>
      <c r="G654" s="57" t="s">
        <v>3556</v>
      </c>
      <c r="H654" s="53" t="s">
        <v>168</v>
      </c>
      <c r="I654" s="53" t="s">
        <v>8537</v>
      </c>
      <c r="J654" s="53" t="s">
        <v>3557</v>
      </c>
      <c r="K654" s="53" t="s">
        <v>3558</v>
      </c>
      <c r="L654" s="54" t="s">
        <v>535</v>
      </c>
      <c r="M654" s="58" t="s">
        <v>392</v>
      </c>
      <c r="N654" s="58"/>
      <c r="O654" s="59"/>
      <c r="P654" s="58"/>
      <c r="Q654" s="59" t="s">
        <v>365</v>
      </c>
      <c r="R654" s="59" t="s">
        <v>3559</v>
      </c>
      <c r="S654" s="60">
        <v>37970</v>
      </c>
      <c r="T654" s="58">
        <v>5500</v>
      </c>
      <c r="U654" s="61"/>
      <c r="V654" s="62"/>
      <c r="W654" s="61"/>
      <c r="X654" s="61"/>
      <c r="Y654" s="61"/>
      <c r="Z654" s="63"/>
      <c r="AA654" s="52"/>
      <c r="AB654" s="52"/>
      <c r="AC654" s="52"/>
      <c r="AD654" s="52"/>
      <c r="AE654" s="52"/>
      <c r="AF654" s="52"/>
    </row>
    <row r="655" spans="1:32" s="34" customFormat="1" ht="44.25" hidden="1" customHeight="1" x14ac:dyDescent="0.2">
      <c r="A655" s="56" t="s">
        <v>6602</v>
      </c>
      <c r="B655" s="53" t="s">
        <v>8331</v>
      </c>
      <c r="C655" s="53" t="s">
        <v>72</v>
      </c>
      <c r="D655" s="57" t="s">
        <v>3560</v>
      </c>
      <c r="E655" s="53" t="s">
        <v>7604</v>
      </c>
      <c r="F655" s="57" t="s">
        <v>3561</v>
      </c>
      <c r="G655" s="57" t="s">
        <v>6160</v>
      </c>
      <c r="H655" s="53" t="s">
        <v>3562</v>
      </c>
      <c r="I655" s="53" t="s">
        <v>6161</v>
      </c>
      <c r="J655" s="53" t="s">
        <v>6162</v>
      </c>
      <c r="K655" s="53" t="s">
        <v>3563</v>
      </c>
      <c r="L655" s="54" t="s">
        <v>47</v>
      </c>
      <c r="M655" s="58" t="s">
        <v>2957</v>
      </c>
      <c r="N655" s="58" t="s">
        <v>3564</v>
      </c>
      <c r="O655" s="59" t="s">
        <v>5645</v>
      </c>
      <c r="P655" s="58"/>
      <c r="Q655" s="59" t="s">
        <v>365</v>
      </c>
      <c r="R655" s="59" t="s">
        <v>7605</v>
      </c>
      <c r="S655" s="60">
        <v>37970</v>
      </c>
      <c r="T655" s="58">
        <v>6897</v>
      </c>
      <c r="U655" s="61"/>
      <c r="V655" s="62"/>
      <c r="W655" s="61"/>
      <c r="X655" s="61"/>
      <c r="Y655" s="61"/>
      <c r="Z655" s="63"/>
      <c r="AA655" s="52"/>
      <c r="AB655" s="52"/>
      <c r="AC655" s="52"/>
      <c r="AD655" s="52"/>
      <c r="AE655" s="52"/>
      <c r="AF655" s="52"/>
    </row>
    <row r="656" spans="1:32" s="34" customFormat="1" ht="44.25" hidden="1" customHeight="1" x14ac:dyDescent="0.2">
      <c r="A656" s="56" t="s">
        <v>7606</v>
      </c>
      <c r="B656" s="53">
        <v>821382009</v>
      </c>
      <c r="C656" s="53" t="s">
        <v>72</v>
      </c>
      <c r="D656" s="57" t="s">
        <v>3565</v>
      </c>
      <c r="E656" s="53" t="s">
        <v>3566</v>
      </c>
      <c r="F656" s="57" t="s">
        <v>3567</v>
      </c>
      <c r="G656" s="57" t="s">
        <v>3568</v>
      </c>
      <c r="H656" s="53" t="s">
        <v>168</v>
      </c>
      <c r="I656" s="53" t="s">
        <v>3569</v>
      </c>
      <c r="J656" s="53" t="s">
        <v>3570</v>
      </c>
      <c r="K656" s="53" t="s">
        <v>3571</v>
      </c>
      <c r="L656" s="54" t="s">
        <v>306</v>
      </c>
      <c r="M656" s="58" t="s">
        <v>951</v>
      </c>
      <c r="N656" s="58"/>
      <c r="O656" s="59"/>
      <c r="P656" s="58"/>
      <c r="Q656" s="59" t="s">
        <v>83</v>
      </c>
      <c r="R656" s="59" t="s">
        <v>3572</v>
      </c>
      <c r="S656" s="60">
        <v>37970</v>
      </c>
      <c r="T656" s="58">
        <v>6936</v>
      </c>
      <c r="U656" s="61"/>
      <c r="V656" s="62"/>
      <c r="W656" s="61"/>
      <c r="X656" s="61"/>
      <c r="Y656" s="61"/>
      <c r="Z656" s="63"/>
      <c r="AA656" s="52"/>
      <c r="AB656" s="52"/>
      <c r="AC656" s="52"/>
      <c r="AD656" s="52"/>
      <c r="AE656" s="52"/>
      <c r="AF656" s="52"/>
    </row>
    <row r="657" spans="1:32" s="34" customFormat="1" ht="44.25" hidden="1" customHeight="1" x14ac:dyDescent="0.2">
      <c r="A657" s="56" t="s">
        <v>7607</v>
      </c>
      <c r="B657" s="53">
        <v>700229106</v>
      </c>
      <c r="C657" s="53" t="s">
        <v>72</v>
      </c>
      <c r="D657" s="57" t="s">
        <v>3573</v>
      </c>
      <c r="E657" s="53" t="s">
        <v>3574</v>
      </c>
      <c r="F657" s="57" t="s">
        <v>3575</v>
      </c>
      <c r="G657" s="57" t="s">
        <v>3576</v>
      </c>
      <c r="H657" s="53" t="s">
        <v>3577</v>
      </c>
      <c r="I657" s="53" t="s">
        <v>3578</v>
      </c>
      <c r="J657" s="53" t="s">
        <v>3579</v>
      </c>
      <c r="K657" s="53" t="s">
        <v>3580</v>
      </c>
      <c r="L657" s="54" t="s">
        <v>47</v>
      </c>
      <c r="M657" s="58" t="s">
        <v>1444</v>
      </c>
      <c r="N657" s="58"/>
      <c r="O657" s="59"/>
      <c r="P657" s="58"/>
      <c r="Q657" s="59" t="s">
        <v>365</v>
      </c>
      <c r="R657" s="59" t="s">
        <v>3581</v>
      </c>
      <c r="S657" s="60">
        <v>37970</v>
      </c>
      <c r="T657" s="58">
        <v>7046</v>
      </c>
      <c r="U657" s="61"/>
      <c r="V657" s="62"/>
      <c r="W657" s="61"/>
      <c r="X657" s="61"/>
      <c r="Y657" s="61"/>
      <c r="Z657" s="63"/>
      <c r="AA657" s="52"/>
      <c r="AB657" s="52"/>
      <c r="AC657" s="52"/>
      <c r="AD657" s="52"/>
      <c r="AE657" s="52"/>
      <c r="AF657" s="52"/>
    </row>
    <row r="658" spans="1:32" s="34" customFormat="1" ht="44.25" hidden="1" customHeight="1" x14ac:dyDescent="0.2">
      <c r="A658" s="56" t="s">
        <v>7608</v>
      </c>
      <c r="B658" s="53">
        <v>609010002</v>
      </c>
      <c r="C658" s="53" t="s">
        <v>3582</v>
      </c>
      <c r="D658" s="57" t="s">
        <v>3583</v>
      </c>
      <c r="E658" s="53" t="s">
        <v>26</v>
      </c>
      <c r="F658" s="57" t="s">
        <v>3584</v>
      </c>
      <c r="G658" s="57" t="s">
        <v>28</v>
      </c>
      <c r="H658" s="53"/>
      <c r="I658" s="53"/>
      <c r="J658" s="53" t="s">
        <v>8397</v>
      </c>
      <c r="K658" s="53" t="s">
        <v>3585</v>
      </c>
      <c r="L658" s="54" t="s">
        <v>47</v>
      </c>
      <c r="M658" s="58" t="s">
        <v>620</v>
      </c>
      <c r="N658" s="58" t="s">
        <v>3586</v>
      </c>
      <c r="O658" s="59"/>
      <c r="P658" s="58"/>
      <c r="Q658" s="59">
        <v>91001</v>
      </c>
      <c r="R658" s="59" t="s">
        <v>3587</v>
      </c>
      <c r="S658" s="60">
        <v>38450</v>
      </c>
      <c r="T658" s="58">
        <v>7164</v>
      </c>
      <c r="U658" s="61"/>
      <c r="V658" s="62"/>
      <c r="W658" s="61"/>
      <c r="X658" s="61"/>
      <c r="Y658" s="61"/>
      <c r="Z658" s="63"/>
      <c r="AA658" s="52"/>
      <c r="AB658" s="52"/>
      <c r="AC658" s="52"/>
      <c r="AD658" s="52"/>
      <c r="AE658" s="52"/>
      <c r="AF658" s="52"/>
    </row>
    <row r="659" spans="1:32" s="34" customFormat="1" ht="44.25" customHeight="1" x14ac:dyDescent="0.2">
      <c r="A659" s="56" t="s">
        <v>7609</v>
      </c>
      <c r="B659" s="6">
        <v>713189006</v>
      </c>
      <c r="C659" s="53" t="s">
        <v>515</v>
      </c>
      <c r="D659" s="57" t="s">
        <v>3588</v>
      </c>
      <c r="E659" s="53" t="s">
        <v>5305</v>
      </c>
      <c r="F659" s="57" t="s">
        <v>4964</v>
      </c>
      <c r="G659" s="57" t="s">
        <v>8449</v>
      </c>
      <c r="H659" s="53" t="s">
        <v>3589</v>
      </c>
      <c r="I659" s="53" t="s">
        <v>8450</v>
      </c>
      <c r="J659" s="53" t="s">
        <v>6538</v>
      </c>
      <c r="K659" s="53" t="s">
        <v>6539</v>
      </c>
      <c r="L659" s="54" t="s">
        <v>306</v>
      </c>
      <c r="M659" s="58" t="s">
        <v>1495</v>
      </c>
      <c r="N659" s="58" t="s">
        <v>6540</v>
      </c>
      <c r="O659" s="59" t="s">
        <v>6232</v>
      </c>
      <c r="P659" s="58"/>
      <c r="Q659" s="59">
        <v>93910</v>
      </c>
      <c r="R659" s="59" t="s">
        <v>8398</v>
      </c>
      <c r="S659" s="60">
        <v>37970</v>
      </c>
      <c r="T659" s="58">
        <v>6911</v>
      </c>
      <c r="U659" s="61"/>
      <c r="V659" s="62"/>
      <c r="W659" s="61"/>
      <c r="X659" s="61"/>
      <c r="Y659" s="61"/>
      <c r="Z659" s="63"/>
      <c r="AA659" s="52"/>
      <c r="AB659" s="52"/>
      <c r="AC659" s="52"/>
      <c r="AD659" s="52"/>
      <c r="AE659" s="52"/>
      <c r="AF659" s="52"/>
    </row>
    <row r="660" spans="1:32" s="34" customFormat="1" ht="44.25" hidden="1" customHeight="1" x14ac:dyDescent="0.2">
      <c r="A660" s="56" t="s">
        <v>7610</v>
      </c>
      <c r="B660" s="53">
        <v>650263170</v>
      </c>
      <c r="C660" s="53" t="s">
        <v>3590</v>
      </c>
      <c r="D660" s="57" t="s">
        <v>3591</v>
      </c>
      <c r="E660" s="53" t="s">
        <v>3592</v>
      </c>
      <c r="F660" s="57" t="s">
        <v>3593</v>
      </c>
      <c r="G660" s="57" t="s">
        <v>3594</v>
      </c>
      <c r="H660" s="53" t="s">
        <v>3595</v>
      </c>
      <c r="I660" s="53" t="s">
        <v>3596</v>
      </c>
      <c r="J660" s="53" t="s">
        <v>3597</v>
      </c>
      <c r="K660" s="53" t="s">
        <v>3598</v>
      </c>
      <c r="L660" s="54" t="s">
        <v>5267</v>
      </c>
      <c r="M660" s="58" t="s">
        <v>3599</v>
      </c>
      <c r="N660" s="58"/>
      <c r="O660" s="59"/>
      <c r="P660" s="58"/>
      <c r="Q660" s="59" t="s">
        <v>365</v>
      </c>
      <c r="R660" s="59" t="s">
        <v>3600</v>
      </c>
      <c r="S660" s="60">
        <v>40463</v>
      </c>
      <c r="T660" s="58">
        <v>7433</v>
      </c>
      <c r="U660" s="61"/>
      <c r="V660" s="62"/>
      <c r="W660" s="61"/>
      <c r="X660" s="61"/>
      <c r="Y660" s="61"/>
      <c r="Z660" s="63"/>
      <c r="AA660" s="52"/>
      <c r="AB660" s="52"/>
      <c r="AC660" s="52"/>
      <c r="AD660" s="52"/>
      <c r="AE660" s="52"/>
      <c r="AF660" s="52"/>
    </row>
    <row r="661" spans="1:32" s="34" customFormat="1" ht="44.25" hidden="1" customHeight="1" x14ac:dyDescent="0.2">
      <c r="A661" s="56" t="s">
        <v>7611</v>
      </c>
      <c r="B661" s="53">
        <v>754811005</v>
      </c>
      <c r="C661" s="53" t="s">
        <v>3601</v>
      </c>
      <c r="D661" s="57" t="s">
        <v>3602</v>
      </c>
      <c r="E661" s="53" t="s">
        <v>3603</v>
      </c>
      <c r="F661" s="57" t="s">
        <v>3604</v>
      </c>
      <c r="G661" s="57" t="s">
        <v>3605</v>
      </c>
      <c r="H661" s="53" t="s">
        <v>3606</v>
      </c>
      <c r="I661" s="53" t="s">
        <v>3607</v>
      </c>
      <c r="J661" s="53" t="s">
        <v>3608</v>
      </c>
      <c r="K661" s="53" t="s">
        <v>3610</v>
      </c>
      <c r="L661" s="54" t="s">
        <v>5273</v>
      </c>
      <c r="M661" s="58" t="s">
        <v>3612</v>
      </c>
      <c r="N661" s="58" t="s">
        <v>3611</v>
      </c>
      <c r="O661" s="59" t="s">
        <v>3609</v>
      </c>
      <c r="P661" s="58"/>
      <c r="Q661" s="59" t="s">
        <v>45</v>
      </c>
      <c r="R661" s="59" t="s">
        <v>3613</v>
      </c>
      <c r="S661" s="60">
        <v>41540</v>
      </c>
      <c r="T661" s="58">
        <v>7486</v>
      </c>
      <c r="U661" s="61"/>
      <c r="V661" s="62"/>
      <c r="W661" s="61"/>
      <c r="X661" s="61"/>
      <c r="Y661" s="61"/>
      <c r="Z661" s="63"/>
      <c r="AA661" s="52"/>
      <c r="AB661" s="52"/>
      <c r="AC661" s="52"/>
      <c r="AD661" s="52"/>
      <c r="AE661" s="52"/>
      <c r="AF661" s="52"/>
    </row>
    <row r="662" spans="1:32" s="34" customFormat="1" ht="44.25" hidden="1" customHeight="1" x14ac:dyDescent="0.2">
      <c r="A662" s="56" t="s">
        <v>7612</v>
      </c>
      <c r="B662" s="53">
        <v>650251105</v>
      </c>
      <c r="C662" s="53" t="s">
        <v>3590</v>
      </c>
      <c r="D662" s="57" t="s">
        <v>3614</v>
      </c>
      <c r="E662" s="53" t="s">
        <v>3615</v>
      </c>
      <c r="F662" s="57" t="s">
        <v>3616</v>
      </c>
      <c r="G662" s="57" t="s">
        <v>3617</v>
      </c>
      <c r="H662" s="53" t="s">
        <v>3618</v>
      </c>
      <c r="I662" s="53" t="s">
        <v>3619</v>
      </c>
      <c r="J662" s="53" t="s">
        <v>3620</v>
      </c>
      <c r="K662" s="53" t="s">
        <v>3622</v>
      </c>
      <c r="L662" s="54" t="s">
        <v>47</v>
      </c>
      <c r="M662" s="58" t="s">
        <v>3624</v>
      </c>
      <c r="N662" s="58" t="s">
        <v>3623</v>
      </c>
      <c r="O662" s="59" t="s">
        <v>3621</v>
      </c>
      <c r="P662" s="58"/>
      <c r="Q662" s="59" t="s">
        <v>365</v>
      </c>
      <c r="R662" s="59" t="s">
        <v>5212</v>
      </c>
      <c r="S662" s="60">
        <v>39897</v>
      </c>
      <c r="T662" s="58">
        <v>7410</v>
      </c>
      <c r="U662" s="61"/>
      <c r="V662" s="62"/>
      <c r="W662" s="61"/>
      <c r="X662" s="61"/>
      <c r="Y662" s="61"/>
      <c r="Z662" s="63"/>
      <c r="AA662" s="52"/>
      <c r="AB662" s="52"/>
      <c r="AC662" s="52"/>
      <c r="AD662" s="52"/>
      <c r="AE662" s="52"/>
      <c r="AF662" s="52"/>
    </row>
    <row r="663" spans="1:32" s="34" customFormat="1" ht="44.25" hidden="1" customHeight="1" x14ac:dyDescent="0.2">
      <c r="A663" s="56" t="s">
        <v>7613</v>
      </c>
      <c r="B663" s="53">
        <v>657662402</v>
      </c>
      <c r="C663" s="53" t="s">
        <v>3625</v>
      </c>
      <c r="D663" s="57" t="s">
        <v>3626</v>
      </c>
      <c r="E663" s="53" t="s">
        <v>3627</v>
      </c>
      <c r="F663" s="57" t="s">
        <v>3628</v>
      </c>
      <c r="G663" s="57" t="s">
        <v>3629</v>
      </c>
      <c r="H663" s="53" t="s">
        <v>1664</v>
      </c>
      <c r="I663" s="53" t="s">
        <v>3630</v>
      </c>
      <c r="J663" s="53" t="s">
        <v>3631</v>
      </c>
      <c r="K663" s="53" t="s">
        <v>3632</v>
      </c>
      <c r="L663" s="54" t="s">
        <v>535</v>
      </c>
      <c r="M663" s="58" t="s">
        <v>3634</v>
      </c>
      <c r="N663" s="58" t="s">
        <v>3633</v>
      </c>
      <c r="O663" s="59"/>
      <c r="P663" s="58"/>
      <c r="Q663" s="59">
        <v>93401</v>
      </c>
      <c r="R663" s="59" t="s">
        <v>3635</v>
      </c>
      <c r="S663" s="60">
        <v>39328</v>
      </c>
      <c r="T663" s="58">
        <v>7372</v>
      </c>
      <c r="U663" s="61"/>
      <c r="V663" s="62"/>
      <c r="W663" s="61"/>
      <c r="X663" s="61"/>
      <c r="Y663" s="61"/>
      <c r="Z663" s="63"/>
      <c r="AA663" s="52"/>
      <c r="AB663" s="52"/>
      <c r="AC663" s="52"/>
      <c r="AD663" s="52"/>
      <c r="AE663" s="52"/>
      <c r="AF663" s="52"/>
    </row>
    <row r="664" spans="1:32" s="34" customFormat="1" ht="44.25" hidden="1" customHeight="1" x14ac:dyDescent="0.2">
      <c r="A664" s="56" t="s">
        <v>7614</v>
      </c>
      <c r="B664" s="53">
        <v>657478903</v>
      </c>
      <c r="C664" s="53" t="s">
        <v>3636</v>
      </c>
      <c r="D664" s="57" t="s">
        <v>3637</v>
      </c>
      <c r="E664" s="53" t="s">
        <v>3638</v>
      </c>
      <c r="F664" s="57" t="s">
        <v>3639</v>
      </c>
      <c r="G664" s="57" t="s">
        <v>3640</v>
      </c>
      <c r="H664" s="53" t="s">
        <v>3641</v>
      </c>
      <c r="I664" s="53" t="s">
        <v>3642</v>
      </c>
      <c r="J664" s="53" t="s">
        <v>3643</v>
      </c>
      <c r="K664" s="53" t="s">
        <v>3644</v>
      </c>
      <c r="L664" s="54" t="s">
        <v>5267</v>
      </c>
      <c r="M664" s="58" t="s">
        <v>3646</v>
      </c>
      <c r="N664" s="58" t="s">
        <v>3645</v>
      </c>
      <c r="O664" s="59"/>
      <c r="P664" s="58"/>
      <c r="Q664" s="59" t="s">
        <v>365</v>
      </c>
      <c r="R664" s="59" t="s">
        <v>3647</v>
      </c>
      <c r="S664" s="60">
        <v>39636</v>
      </c>
      <c r="T664" s="58">
        <v>7400</v>
      </c>
      <c r="U664" s="61"/>
      <c r="V664" s="62"/>
      <c r="W664" s="61"/>
      <c r="X664" s="61"/>
      <c r="Y664" s="61"/>
      <c r="Z664" s="63"/>
      <c r="AA664" s="52"/>
      <c r="AB664" s="52"/>
      <c r="AC664" s="52"/>
      <c r="AD664" s="52"/>
      <c r="AE664" s="52"/>
      <c r="AF664" s="52"/>
    </row>
    <row r="665" spans="1:32" s="34" customFormat="1" ht="44.25" hidden="1" customHeight="1" x14ac:dyDescent="0.2">
      <c r="A665" s="56" t="s">
        <v>7615</v>
      </c>
      <c r="B665" s="53">
        <v>659759004</v>
      </c>
      <c r="C665" s="53" t="s">
        <v>3590</v>
      </c>
      <c r="D665" s="57" t="s">
        <v>3648</v>
      </c>
      <c r="E665" s="53" t="s">
        <v>3649</v>
      </c>
      <c r="F665" s="57" t="s">
        <v>3650</v>
      </c>
      <c r="G665" s="57" t="s">
        <v>3651</v>
      </c>
      <c r="H665" s="53" t="s">
        <v>1366</v>
      </c>
      <c r="I665" s="53" t="s">
        <v>3652</v>
      </c>
      <c r="J665" s="53" t="s">
        <v>3653</v>
      </c>
      <c r="K665" s="53" t="s">
        <v>3654</v>
      </c>
      <c r="L665" s="54" t="s">
        <v>5268</v>
      </c>
      <c r="M665" s="58" t="s">
        <v>3655</v>
      </c>
      <c r="N665" s="58"/>
      <c r="O665" s="59"/>
      <c r="P665" s="58"/>
      <c r="Q665" s="59" t="s">
        <v>365</v>
      </c>
      <c r="R665" s="59" t="s">
        <v>3656</v>
      </c>
      <c r="S665" s="60">
        <v>39695</v>
      </c>
      <c r="T665" s="58">
        <v>7402</v>
      </c>
      <c r="U665" s="61"/>
      <c r="V665" s="62"/>
      <c r="W665" s="61"/>
      <c r="X665" s="61"/>
      <c r="Y665" s="61"/>
      <c r="Z665" s="63"/>
      <c r="AA665" s="52"/>
      <c r="AB665" s="52"/>
      <c r="AC665" s="52"/>
      <c r="AD665" s="52"/>
      <c r="AE665" s="52"/>
      <c r="AF665" s="52"/>
    </row>
    <row r="666" spans="1:32" s="34" customFormat="1" ht="44.25" hidden="1" customHeight="1" x14ac:dyDescent="0.2">
      <c r="A666" s="56" t="s">
        <v>7616</v>
      </c>
      <c r="B666" s="53">
        <v>650363817</v>
      </c>
      <c r="C666" s="53" t="s">
        <v>3601</v>
      </c>
      <c r="D666" s="57" t="s">
        <v>3657</v>
      </c>
      <c r="E666" s="53" t="s">
        <v>3658</v>
      </c>
      <c r="F666" s="57" t="s">
        <v>3659</v>
      </c>
      <c r="G666" s="57" t="s">
        <v>3660</v>
      </c>
      <c r="H666" s="53" t="s">
        <v>3661</v>
      </c>
      <c r="I666" s="53" t="s">
        <v>127</v>
      </c>
      <c r="J666" s="53" t="s">
        <v>3662</v>
      </c>
      <c r="K666" s="53" t="s">
        <v>5300</v>
      </c>
      <c r="L666" s="54" t="s">
        <v>5269</v>
      </c>
      <c r="M666" s="58" t="s">
        <v>3663</v>
      </c>
      <c r="N666" s="58"/>
      <c r="O666" s="59"/>
      <c r="P666" s="58"/>
      <c r="Q666" s="59" t="s">
        <v>45</v>
      </c>
      <c r="R666" s="59" t="s">
        <v>3664</v>
      </c>
      <c r="S666" s="60">
        <v>40809</v>
      </c>
      <c r="T666" s="58">
        <v>7453</v>
      </c>
      <c r="U666" s="61"/>
      <c r="V666" s="62"/>
      <c r="W666" s="61"/>
      <c r="X666" s="61"/>
      <c r="Y666" s="61"/>
      <c r="Z666" s="63"/>
      <c r="AA666" s="52"/>
      <c r="AB666" s="52"/>
      <c r="AC666" s="52"/>
      <c r="AD666" s="52"/>
      <c r="AE666" s="52"/>
      <c r="AF666" s="52"/>
    </row>
    <row r="667" spans="1:32" s="34" customFormat="1" ht="44.25" hidden="1" customHeight="1" x14ac:dyDescent="0.2">
      <c r="A667" s="56" t="s">
        <v>7617</v>
      </c>
      <c r="B667" s="53">
        <v>657208701</v>
      </c>
      <c r="C667" s="53" t="s">
        <v>3636</v>
      </c>
      <c r="D667" s="57" t="s">
        <v>3665</v>
      </c>
      <c r="E667" s="53" t="s">
        <v>3666</v>
      </c>
      <c r="F667" s="57" t="s">
        <v>3667</v>
      </c>
      <c r="G667" s="57" t="s">
        <v>3668</v>
      </c>
      <c r="H667" s="53" t="s">
        <v>626</v>
      </c>
      <c r="I667" s="53" t="s">
        <v>3669</v>
      </c>
      <c r="J667" s="53" t="s">
        <v>3670</v>
      </c>
      <c r="K667" s="53" t="s">
        <v>3672</v>
      </c>
      <c r="L667" s="54" t="s">
        <v>48</v>
      </c>
      <c r="M667" s="58" t="s">
        <v>1229</v>
      </c>
      <c r="N667" s="58" t="s">
        <v>3673</v>
      </c>
      <c r="O667" s="59" t="s">
        <v>3671</v>
      </c>
      <c r="P667" s="58"/>
      <c r="Q667" s="59" t="s">
        <v>365</v>
      </c>
      <c r="R667" s="59" t="s">
        <v>3674</v>
      </c>
      <c r="S667" s="60">
        <v>39303</v>
      </c>
      <c r="T667" s="58">
        <v>7366</v>
      </c>
      <c r="U667" s="61"/>
      <c r="V667" s="62"/>
      <c r="W667" s="61"/>
      <c r="X667" s="61"/>
      <c r="Y667" s="61"/>
      <c r="Z667" s="63"/>
      <c r="AA667" s="52"/>
      <c r="AB667" s="52"/>
      <c r="AC667" s="52"/>
      <c r="AD667" s="52"/>
      <c r="AE667" s="52"/>
      <c r="AF667" s="52"/>
    </row>
    <row r="668" spans="1:32" s="34" customFormat="1" ht="44.25" hidden="1" customHeight="1" x14ac:dyDescent="0.2">
      <c r="A668" s="56" t="s">
        <v>7618</v>
      </c>
      <c r="B668" s="53">
        <v>657351903</v>
      </c>
      <c r="C668" s="53" t="s">
        <v>3625</v>
      </c>
      <c r="D668" s="57" t="s">
        <v>3675</v>
      </c>
      <c r="E668" s="53" t="s">
        <v>3676</v>
      </c>
      <c r="F668" s="57" t="s">
        <v>3677</v>
      </c>
      <c r="G668" s="57" t="s">
        <v>3678</v>
      </c>
      <c r="H668" s="53" t="s">
        <v>1664</v>
      </c>
      <c r="I668" s="53" t="s">
        <v>3679</v>
      </c>
      <c r="J668" s="53" t="s">
        <v>3680</v>
      </c>
      <c r="K668" s="53" t="s">
        <v>3682</v>
      </c>
      <c r="L668" s="54" t="s">
        <v>47</v>
      </c>
      <c r="M668" s="58" t="s">
        <v>620</v>
      </c>
      <c r="N668" s="58" t="s">
        <v>3683</v>
      </c>
      <c r="O668" s="59" t="s">
        <v>3681</v>
      </c>
      <c r="P668" s="58"/>
      <c r="Q668" s="59">
        <v>93401</v>
      </c>
      <c r="R668" s="59" t="s">
        <v>3684</v>
      </c>
      <c r="S668" s="60">
        <v>39289</v>
      </c>
      <c r="T668" s="58">
        <v>7364</v>
      </c>
      <c r="U668" s="61"/>
      <c r="V668" s="62"/>
      <c r="W668" s="61"/>
      <c r="X668" s="61"/>
      <c r="Y668" s="61"/>
      <c r="Z668" s="63"/>
      <c r="AA668" s="52"/>
      <c r="AB668" s="52"/>
      <c r="AC668" s="52"/>
      <c r="AD668" s="52"/>
      <c r="AE668" s="52"/>
      <c r="AF668" s="52"/>
    </row>
    <row r="669" spans="1:32" s="34" customFormat="1" ht="44.25" hidden="1" customHeight="1" x14ac:dyDescent="0.2">
      <c r="A669" s="56" t="s">
        <v>7619</v>
      </c>
      <c r="B669" s="53">
        <v>651989108</v>
      </c>
      <c r="C669" s="53" t="s">
        <v>3636</v>
      </c>
      <c r="D669" s="57" t="s">
        <v>3685</v>
      </c>
      <c r="E669" s="53" t="s">
        <v>3686</v>
      </c>
      <c r="F669" s="57" t="s">
        <v>3687</v>
      </c>
      <c r="G669" s="57" t="s">
        <v>3688</v>
      </c>
      <c r="H669" s="53" t="s">
        <v>168</v>
      </c>
      <c r="I669" s="53" t="s">
        <v>3689</v>
      </c>
      <c r="J669" s="53" t="s">
        <v>3690</v>
      </c>
      <c r="K669" s="53" t="s">
        <v>3691</v>
      </c>
      <c r="L669" s="54" t="s">
        <v>5271</v>
      </c>
      <c r="M669" s="58"/>
      <c r="N669" s="58"/>
      <c r="O669" s="59"/>
      <c r="P669" s="58"/>
      <c r="Q669" s="59" t="s">
        <v>365</v>
      </c>
      <c r="R669" s="59" t="s">
        <v>3692</v>
      </c>
      <c r="S669" s="60">
        <v>37970</v>
      </c>
      <c r="T669" s="58">
        <v>7113</v>
      </c>
      <c r="U669" s="61"/>
      <c r="V669" s="62"/>
      <c r="W669" s="61"/>
      <c r="X669" s="61"/>
      <c r="Y669" s="61"/>
      <c r="Z669" s="63"/>
      <c r="AA669" s="52"/>
      <c r="AB669" s="52"/>
      <c r="AC669" s="52"/>
      <c r="AD669" s="52"/>
      <c r="AE669" s="52"/>
      <c r="AF669" s="52"/>
    </row>
    <row r="670" spans="1:32" s="34" customFormat="1" ht="44.25" hidden="1" customHeight="1" x14ac:dyDescent="0.2">
      <c r="A670" s="56" t="s">
        <v>7620</v>
      </c>
      <c r="B670" s="53">
        <v>742049000</v>
      </c>
      <c r="C670" s="53" t="s">
        <v>3636</v>
      </c>
      <c r="D670" s="57" t="s">
        <v>3693</v>
      </c>
      <c r="E670" s="53" t="s">
        <v>3694</v>
      </c>
      <c r="F670" s="57" t="s">
        <v>3695</v>
      </c>
      <c r="G670" s="57" t="s">
        <v>3696</v>
      </c>
      <c r="H670" s="53" t="s">
        <v>601</v>
      </c>
      <c r="I670" s="53" t="s">
        <v>3697</v>
      </c>
      <c r="J670" s="53" t="s">
        <v>3698</v>
      </c>
      <c r="K670" s="53" t="s">
        <v>3699</v>
      </c>
      <c r="L670" s="54" t="s">
        <v>535</v>
      </c>
      <c r="M670" s="58" t="s">
        <v>3700</v>
      </c>
      <c r="N670" s="58"/>
      <c r="O670" s="59"/>
      <c r="P670" s="58"/>
      <c r="Q670" s="59" t="s">
        <v>365</v>
      </c>
      <c r="R670" s="59" t="s">
        <v>5259</v>
      </c>
      <c r="S670" s="60">
        <v>37970</v>
      </c>
      <c r="T670" s="58">
        <v>6991</v>
      </c>
      <c r="U670" s="61"/>
      <c r="V670" s="62"/>
      <c r="W670" s="61"/>
      <c r="X670" s="61"/>
      <c r="Y670" s="61"/>
      <c r="Z670" s="63"/>
      <c r="AA670" s="52"/>
      <c r="AB670" s="52"/>
      <c r="AC670" s="52"/>
      <c r="AD670" s="52"/>
      <c r="AE670" s="52"/>
      <c r="AF670" s="52"/>
    </row>
    <row r="671" spans="1:32" s="34" customFormat="1" ht="44.25" hidden="1" customHeight="1" x14ac:dyDescent="0.2">
      <c r="A671" s="56" t="s">
        <v>7621</v>
      </c>
      <c r="B671" s="53">
        <v>650882008</v>
      </c>
      <c r="C671" s="53" t="s">
        <v>3636</v>
      </c>
      <c r="D671" s="57" t="s">
        <v>3701</v>
      </c>
      <c r="E671" s="53" t="s">
        <v>3702</v>
      </c>
      <c r="F671" s="57" t="s">
        <v>3703</v>
      </c>
      <c r="G671" s="57" t="s">
        <v>3704</v>
      </c>
      <c r="H671" s="53" t="s">
        <v>1366</v>
      </c>
      <c r="I671" s="53" t="s">
        <v>3705</v>
      </c>
      <c r="J671" s="53" t="s">
        <v>3706</v>
      </c>
      <c r="K671" s="53" t="s">
        <v>3707</v>
      </c>
      <c r="L671" s="54" t="s">
        <v>535</v>
      </c>
      <c r="M671" s="58" t="s">
        <v>3708</v>
      </c>
      <c r="N671" s="58"/>
      <c r="O671" s="59"/>
      <c r="P671" s="58"/>
      <c r="Q671" s="59" t="s">
        <v>365</v>
      </c>
      <c r="R671" s="59" t="s">
        <v>3709</v>
      </c>
      <c r="S671" s="60">
        <v>38159</v>
      </c>
      <c r="T671" s="58">
        <v>7126</v>
      </c>
      <c r="U671" s="61"/>
      <c r="V671" s="62"/>
      <c r="W671" s="61"/>
      <c r="X671" s="61"/>
      <c r="Y671" s="61"/>
      <c r="Z671" s="63"/>
      <c r="AA671" s="52"/>
      <c r="AB671" s="52"/>
      <c r="AC671" s="52"/>
      <c r="AD671" s="52"/>
      <c r="AE671" s="52"/>
      <c r="AF671" s="52"/>
    </row>
    <row r="672" spans="1:32" s="34" customFormat="1" ht="44.25" hidden="1" customHeight="1" x14ac:dyDescent="0.2">
      <c r="A672" s="56" t="s">
        <v>7622</v>
      </c>
      <c r="B672" s="53">
        <v>740263005</v>
      </c>
      <c r="C672" s="53" t="s">
        <v>3636</v>
      </c>
      <c r="D672" s="57" t="s">
        <v>3711</v>
      </c>
      <c r="E672" s="53" t="s">
        <v>3712</v>
      </c>
      <c r="F672" s="57" t="s">
        <v>3710</v>
      </c>
      <c r="G672" s="57" t="s">
        <v>3713</v>
      </c>
      <c r="H672" s="53" t="s">
        <v>112</v>
      </c>
      <c r="I672" s="53" t="s">
        <v>3714</v>
      </c>
      <c r="J672" s="53" t="s">
        <v>3715</v>
      </c>
      <c r="K672" s="53" t="s">
        <v>3716</v>
      </c>
      <c r="L672" s="54" t="s">
        <v>535</v>
      </c>
      <c r="M672" s="58" t="s">
        <v>3717</v>
      </c>
      <c r="N672" s="58"/>
      <c r="O672" s="59"/>
      <c r="P672" s="58"/>
      <c r="Q672" s="59" t="s">
        <v>365</v>
      </c>
      <c r="R672" s="59" t="s">
        <v>3718</v>
      </c>
      <c r="S672" s="60">
        <v>37970</v>
      </c>
      <c r="T672" s="58">
        <v>6977</v>
      </c>
      <c r="U672" s="61"/>
      <c r="V672" s="62"/>
      <c r="W672" s="61"/>
      <c r="X672" s="61"/>
      <c r="Y672" s="61"/>
      <c r="Z672" s="63"/>
      <c r="AA672" s="52"/>
      <c r="AB672" s="52"/>
      <c r="AC672" s="52"/>
      <c r="AD672" s="52"/>
      <c r="AE672" s="52"/>
      <c r="AF672" s="52"/>
    </row>
    <row r="673" spans="1:32" s="34" customFormat="1" ht="44.25" hidden="1" customHeight="1" x14ac:dyDescent="0.2">
      <c r="A673" s="56" t="s">
        <v>7623</v>
      </c>
      <c r="B673" s="53">
        <v>728623004</v>
      </c>
      <c r="C673" s="53" t="s">
        <v>3636</v>
      </c>
      <c r="D673" s="57" t="s">
        <v>3720</v>
      </c>
      <c r="E673" s="53" t="s">
        <v>8538</v>
      </c>
      <c r="F673" s="57" t="s">
        <v>3719</v>
      </c>
      <c r="G673" s="57" t="s">
        <v>8539</v>
      </c>
      <c r="H673" s="53" t="s">
        <v>1419</v>
      </c>
      <c r="I673" s="53" t="s">
        <v>6218</v>
      </c>
      <c r="J673" s="53" t="s">
        <v>3721</v>
      </c>
      <c r="K673" s="53" t="s">
        <v>3722</v>
      </c>
      <c r="L673" s="54" t="s">
        <v>535</v>
      </c>
      <c r="M673" s="58" t="s">
        <v>3299</v>
      </c>
      <c r="N673" s="58" t="s">
        <v>3723</v>
      </c>
      <c r="O673" s="59"/>
      <c r="P673" s="58"/>
      <c r="Q673" s="59" t="s">
        <v>365</v>
      </c>
      <c r="R673" s="59" t="s">
        <v>8540</v>
      </c>
      <c r="S673" s="60">
        <v>37970</v>
      </c>
      <c r="T673" s="58">
        <v>6931</v>
      </c>
      <c r="U673" s="61"/>
      <c r="V673" s="62"/>
      <c r="W673" s="61"/>
      <c r="X673" s="61"/>
      <c r="Y673" s="61"/>
      <c r="Z673" s="63"/>
      <c r="AA673" s="52"/>
      <c r="AB673" s="52"/>
      <c r="AC673" s="52"/>
      <c r="AD673" s="52"/>
      <c r="AE673" s="52"/>
      <c r="AF673" s="52"/>
    </row>
    <row r="674" spans="1:32" s="34" customFormat="1" ht="44.25" hidden="1" customHeight="1" x14ac:dyDescent="0.2">
      <c r="A674" s="56" t="s">
        <v>7624</v>
      </c>
      <c r="B674" s="53">
        <v>656176903</v>
      </c>
      <c r="C674" s="53" t="s">
        <v>3625</v>
      </c>
      <c r="D674" s="57" t="s">
        <v>3724</v>
      </c>
      <c r="E674" s="53" t="s">
        <v>8399</v>
      </c>
      <c r="F674" s="57" t="s">
        <v>3725</v>
      </c>
      <c r="G674" s="57" t="s">
        <v>8400</v>
      </c>
      <c r="H674" s="53" t="s">
        <v>8401</v>
      </c>
      <c r="I674" s="53" t="s">
        <v>8402</v>
      </c>
      <c r="J674" s="53" t="s">
        <v>8403</v>
      </c>
      <c r="K674" s="53" t="s">
        <v>3727</v>
      </c>
      <c r="L674" s="54" t="s">
        <v>535</v>
      </c>
      <c r="M674" s="58" t="s">
        <v>3299</v>
      </c>
      <c r="N674" s="58" t="s">
        <v>5403</v>
      </c>
      <c r="O674" s="59" t="s">
        <v>3726</v>
      </c>
      <c r="P674" s="58"/>
      <c r="Q674" s="59">
        <v>93401</v>
      </c>
      <c r="R674" s="59" t="s">
        <v>8404</v>
      </c>
      <c r="S674" s="60">
        <v>38936</v>
      </c>
      <c r="T674" s="58">
        <v>7331</v>
      </c>
      <c r="U674" s="61"/>
      <c r="V674" s="62"/>
      <c r="W674" s="61"/>
      <c r="X674" s="61"/>
      <c r="Y674" s="61"/>
      <c r="Z674" s="63"/>
      <c r="AA674" s="52"/>
      <c r="AB674" s="52"/>
      <c r="AC674" s="52"/>
      <c r="AD674" s="52"/>
      <c r="AE674" s="52"/>
      <c r="AF674" s="52"/>
    </row>
    <row r="675" spans="1:32" s="34" customFormat="1" ht="44.25" hidden="1" customHeight="1" x14ac:dyDescent="0.2">
      <c r="A675" s="56" t="s">
        <v>7625</v>
      </c>
      <c r="B675" s="53">
        <v>659940302</v>
      </c>
      <c r="C675" s="53" t="s">
        <v>3601</v>
      </c>
      <c r="D675" s="57" t="s">
        <v>3728</v>
      </c>
      <c r="E675" s="53" t="s">
        <v>3729</v>
      </c>
      <c r="F675" s="57" t="s">
        <v>3730</v>
      </c>
      <c r="G675" s="57" t="s">
        <v>3731</v>
      </c>
      <c r="H675" s="53" t="s">
        <v>1555</v>
      </c>
      <c r="I675" s="53" t="s">
        <v>3732</v>
      </c>
      <c r="J675" s="53" t="s">
        <v>3733</v>
      </c>
      <c r="K675" s="53" t="s">
        <v>3734</v>
      </c>
      <c r="L675" s="54" t="s">
        <v>535</v>
      </c>
      <c r="M675" s="58" t="s">
        <v>3735</v>
      </c>
      <c r="N675" s="58"/>
      <c r="O675" s="59"/>
      <c r="P675" s="58"/>
      <c r="Q675" s="59" t="s">
        <v>45</v>
      </c>
      <c r="R675" s="59" t="s">
        <v>3664</v>
      </c>
      <c r="S675" s="60">
        <v>40728</v>
      </c>
      <c r="T675" s="58">
        <v>7443</v>
      </c>
      <c r="U675" s="61"/>
      <c r="V675" s="62"/>
      <c r="W675" s="61"/>
      <c r="X675" s="61"/>
      <c r="Y675" s="61"/>
      <c r="Z675" s="63"/>
      <c r="AA675" s="52"/>
      <c r="AB675" s="52"/>
      <c r="AC675" s="52"/>
      <c r="AD675" s="52"/>
      <c r="AE675" s="52"/>
      <c r="AF675" s="52"/>
    </row>
    <row r="676" spans="1:32" s="34" customFormat="1" ht="44.25" hidden="1" customHeight="1" x14ac:dyDescent="0.2">
      <c r="A676" s="56" t="s">
        <v>7626</v>
      </c>
      <c r="B676" s="53">
        <v>652115705</v>
      </c>
      <c r="C676" s="53" t="s">
        <v>3636</v>
      </c>
      <c r="D676" s="57" t="s">
        <v>3736</v>
      </c>
      <c r="E676" s="53" t="s">
        <v>6391</v>
      </c>
      <c r="F676" s="57" t="s">
        <v>3737</v>
      </c>
      <c r="G676" s="57" t="s">
        <v>6392</v>
      </c>
      <c r="H676" s="53" t="s">
        <v>168</v>
      </c>
      <c r="I676" s="53" t="s">
        <v>6393</v>
      </c>
      <c r="J676" s="53" t="s">
        <v>3738</v>
      </c>
      <c r="K676" s="53" t="s">
        <v>3739</v>
      </c>
      <c r="L676" s="54" t="s">
        <v>306</v>
      </c>
      <c r="M676" s="58" t="s">
        <v>3360</v>
      </c>
      <c r="N676" s="58" t="s">
        <v>3740</v>
      </c>
      <c r="O676" s="59"/>
      <c r="P676" s="58"/>
      <c r="Q676" s="59" t="s">
        <v>365</v>
      </c>
      <c r="R676" s="59" t="s">
        <v>5917</v>
      </c>
      <c r="S676" s="60">
        <v>38228</v>
      </c>
      <c r="T676" s="58">
        <v>7146</v>
      </c>
      <c r="U676" s="61"/>
      <c r="V676" s="62"/>
      <c r="W676" s="61"/>
      <c r="X676" s="61"/>
      <c r="Y676" s="61"/>
      <c r="Z676" s="63"/>
      <c r="AA676" s="52"/>
      <c r="AB676" s="52"/>
      <c r="AC676" s="52"/>
      <c r="AD676" s="52"/>
      <c r="AE676" s="52"/>
      <c r="AF676" s="52"/>
    </row>
    <row r="677" spans="1:32" s="34" customFormat="1" ht="44.25" hidden="1" customHeight="1" x14ac:dyDescent="0.2">
      <c r="A677" s="56" t="s">
        <v>7627</v>
      </c>
      <c r="B677" s="53">
        <v>759894200</v>
      </c>
      <c r="C677" s="53" t="s">
        <v>3590</v>
      </c>
      <c r="D677" s="57" t="s">
        <v>3741</v>
      </c>
      <c r="E677" s="53" t="s">
        <v>3742</v>
      </c>
      <c r="F677" s="57" t="s">
        <v>3743</v>
      </c>
      <c r="G677" s="57" t="s">
        <v>3744</v>
      </c>
      <c r="H677" s="53" t="s">
        <v>3745</v>
      </c>
      <c r="I677" s="53" t="s">
        <v>3746</v>
      </c>
      <c r="J677" s="53" t="s">
        <v>3747</v>
      </c>
      <c r="K677" s="53" t="s">
        <v>3750</v>
      </c>
      <c r="L677" s="54" t="s">
        <v>47</v>
      </c>
      <c r="M677" s="58" t="s">
        <v>3751</v>
      </c>
      <c r="N677" s="58" t="s">
        <v>3749</v>
      </c>
      <c r="O677" s="59" t="s">
        <v>3748</v>
      </c>
      <c r="P677" s="58"/>
      <c r="Q677" s="59" t="s">
        <v>45</v>
      </c>
      <c r="R677" s="59" t="s">
        <v>3752</v>
      </c>
      <c r="S677" s="60">
        <v>38610</v>
      </c>
      <c r="T677" s="58">
        <v>7191</v>
      </c>
      <c r="U677" s="61"/>
      <c r="V677" s="62"/>
      <c r="W677" s="61"/>
      <c r="X677" s="61"/>
      <c r="Y677" s="61"/>
      <c r="Z677" s="63"/>
      <c r="AA677" s="52"/>
      <c r="AB677" s="52"/>
      <c r="AC677" s="52"/>
      <c r="AD677" s="52"/>
      <c r="AE677" s="52"/>
      <c r="AF677" s="52"/>
    </row>
    <row r="678" spans="1:32" s="34" customFormat="1" ht="44.25" hidden="1" customHeight="1" x14ac:dyDescent="0.2">
      <c r="A678" s="56" t="s">
        <v>7628</v>
      </c>
      <c r="B678" s="53">
        <v>656702605</v>
      </c>
      <c r="C678" s="53" t="s">
        <v>3625</v>
      </c>
      <c r="D678" s="57" t="s">
        <v>3753</v>
      </c>
      <c r="E678" s="53" t="s">
        <v>3754</v>
      </c>
      <c r="F678" s="57" t="s">
        <v>3755</v>
      </c>
      <c r="G678" s="57" t="s">
        <v>3756</v>
      </c>
      <c r="H678" s="53" t="s">
        <v>3757</v>
      </c>
      <c r="I678" s="53" t="s">
        <v>3758</v>
      </c>
      <c r="J678" s="53" t="s">
        <v>3759</v>
      </c>
      <c r="K678" s="53" t="s">
        <v>3761</v>
      </c>
      <c r="L678" s="54" t="s">
        <v>535</v>
      </c>
      <c r="M678" s="58" t="s">
        <v>2651</v>
      </c>
      <c r="N678" s="58" t="s">
        <v>3762</v>
      </c>
      <c r="O678" s="59" t="s">
        <v>3760</v>
      </c>
      <c r="P678" s="58"/>
      <c r="Q678" s="59">
        <v>93401</v>
      </c>
      <c r="R678" s="59" t="s">
        <v>3763</v>
      </c>
      <c r="S678" s="60">
        <v>39212</v>
      </c>
      <c r="T678" s="58">
        <v>7357</v>
      </c>
      <c r="U678" s="61"/>
      <c r="V678" s="62"/>
      <c r="W678" s="61"/>
      <c r="X678" s="61"/>
      <c r="Y678" s="61"/>
      <c r="Z678" s="63"/>
      <c r="AA678" s="52"/>
      <c r="AB678" s="52"/>
      <c r="AC678" s="52"/>
      <c r="AD678" s="52"/>
      <c r="AE678" s="52"/>
      <c r="AF678" s="52"/>
    </row>
    <row r="679" spans="1:32" s="34" customFormat="1" ht="44.25" hidden="1" customHeight="1" x14ac:dyDescent="0.2">
      <c r="A679" s="56" t="s">
        <v>7629</v>
      </c>
      <c r="B679" s="53">
        <v>733958006</v>
      </c>
      <c r="C679" s="53" t="s">
        <v>3590</v>
      </c>
      <c r="D679" s="57" t="s">
        <v>3764</v>
      </c>
      <c r="E679" s="53" t="s">
        <v>3765</v>
      </c>
      <c r="F679" s="57" t="s">
        <v>3766</v>
      </c>
      <c r="G679" s="57" t="s">
        <v>3767</v>
      </c>
      <c r="H679" s="53" t="s">
        <v>123</v>
      </c>
      <c r="I679" s="53" t="s">
        <v>3768</v>
      </c>
      <c r="J679" s="53" t="s">
        <v>3769</v>
      </c>
      <c r="K679" s="53" t="s">
        <v>3770</v>
      </c>
      <c r="L679" s="54" t="s">
        <v>535</v>
      </c>
      <c r="M679" s="58" t="s">
        <v>3299</v>
      </c>
      <c r="N679" s="58"/>
      <c r="O679" s="59"/>
      <c r="P679" s="58"/>
      <c r="Q679" s="59" t="s">
        <v>365</v>
      </c>
      <c r="R679" s="59" t="s">
        <v>3771</v>
      </c>
      <c r="S679" s="60">
        <v>37970</v>
      </c>
      <c r="T679" s="58">
        <v>6956</v>
      </c>
      <c r="U679" s="61"/>
      <c r="V679" s="62"/>
      <c r="W679" s="61"/>
      <c r="X679" s="61"/>
      <c r="Y679" s="61"/>
      <c r="Z679" s="63"/>
      <c r="AA679" s="52"/>
      <c r="AB679" s="52"/>
      <c r="AC679" s="52"/>
      <c r="AD679" s="52"/>
      <c r="AE679" s="52"/>
      <c r="AF679" s="52"/>
    </row>
    <row r="680" spans="1:32" s="34" customFormat="1" ht="44.25" hidden="1" customHeight="1" x14ac:dyDescent="0.2">
      <c r="A680" s="56" t="s">
        <v>7630</v>
      </c>
      <c r="B680" s="53">
        <v>659660806</v>
      </c>
      <c r="C680" s="53" t="s">
        <v>3590</v>
      </c>
      <c r="D680" s="57" t="s">
        <v>3772</v>
      </c>
      <c r="E680" s="53" t="s">
        <v>3773</v>
      </c>
      <c r="F680" s="57" t="s">
        <v>3774</v>
      </c>
      <c r="G680" s="57" t="s">
        <v>3775</v>
      </c>
      <c r="H680" s="53" t="s">
        <v>3618</v>
      </c>
      <c r="I680" s="53" t="s">
        <v>3776</v>
      </c>
      <c r="J680" s="53" t="s">
        <v>3777</v>
      </c>
      <c r="K680" s="53" t="s">
        <v>3778</v>
      </c>
      <c r="L680" s="54" t="s">
        <v>5268</v>
      </c>
      <c r="M680" s="58" t="s">
        <v>58</v>
      </c>
      <c r="N680" s="58"/>
      <c r="O680" s="59"/>
      <c r="P680" s="58"/>
      <c r="Q680" s="59" t="s">
        <v>365</v>
      </c>
      <c r="R680" s="59" t="s">
        <v>3779</v>
      </c>
      <c r="S680" s="60">
        <v>40032</v>
      </c>
      <c r="T680" s="58">
        <v>7416</v>
      </c>
      <c r="U680" s="61"/>
      <c r="V680" s="62"/>
      <c r="W680" s="61"/>
      <c r="X680" s="61"/>
      <c r="Y680" s="61"/>
      <c r="Z680" s="63"/>
      <c r="AA680" s="52"/>
      <c r="AB680" s="52"/>
      <c r="AC680" s="52"/>
      <c r="AD680" s="52"/>
      <c r="AE680" s="52"/>
      <c r="AF680" s="52"/>
    </row>
    <row r="681" spans="1:32" s="34" customFormat="1" ht="44.25" hidden="1" customHeight="1" x14ac:dyDescent="0.2">
      <c r="A681" s="56" t="s">
        <v>7631</v>
      </c>
      <c r="B681" s="53">
        <v>655691103</v>
      </c>
      <c r="C681" s="53" t="s">
        <v>3780</v>
      </c>
      <c r="D681" s="57" t="s">
        <v>3781</v>
      </c>
      <c r="E681" s="53" t="s">
        <v>3782</v>
      </c>
      <c r="F681" s="57" t="s">
        <v>3783</v>
      </c>
      <c r="G681" s="57" t="s">
        <v>3784</v>
      </c>
      <c r="H681" s="53" t="s">
        <v>1664</v>
      </c>
      <c r="I681" s="53" t="s">
        <v>3785</v>
      </c>
      <c r="J681" s="53" t="s">
        <v>8541</v>
      </c>
      <c r="K681" s="53" t="s">
        <v>3786</v>
      </c>
      <c r="L681" s="54" t="s">
        <v>535</v>
      </c>
      <c r="M681" s="58"/>
      <c r="N681" s="58" t="s">
        <v>3787</v>
      </c>
      <c r="O681" s="59"/>
      <c r="P681" s="58"/>
      <c r="Q681" s="59">
        <v>93401</v>
      </c>
      <c r="R681" s="59" t="s">
        <v>3788</v>
      </c>
      <c r="S681" s="60">
        <v>38915</v>
      </c>
      <c r="T681" s="58">
        <v>7330</v>
      </c>
      <c r="U681" s="61"/>
      <c r="V681" s="62"/>
      <c r="W681" s="61"/>
      <c r="X681" s="61"/>
      <c r="Y681" s="61"/>
      <c r="Z681" s="63"/>
      <c r="AA681" s="52"/>
      <c r="AB681" s="52"/>
      <c r="AC681" s="52"/>
      <c r="AD681" s="52"/>
      <c r="AE681" s="52"/>
      <c r="AF681" s="52"/>
    </row>
    <row r="682" spans="1:32" s="34" customFormat="1" ht="44.25" hidden="1" customHeight="1" x14ac:dyDescent="0.2">
      <c r="A682" s="56" t="s">
        <v>7632</v>
      </c>
      <c r="B682" s="53">
        <v>655097503</v>
      </c>
      <c r="C682" s="53" t="s">
        <v>3590</v>
      </c>
      <c r="D682" s="57" t="s">
        <v>3789</v>
      </c>
      <c r="E682" s="53" t="s">
        <v>3790</v>
      </c>
      <c r="F682" s="57" t="s">
        <v>3791</v>
      </c>
      <c r="G682" s="57" t="s">
        <v>3792</v>
      </c>
      <c r="H682" s="53" t="s">
        <v>3793</v>
      </c>
      <c r="I682" s="53" t="s">
        <v>3794</v>
      </c>
      <c r="J682" s="53" t="s">
        <v>3795</v>
      </c>
      <c r="K682" s="53" t="s">
        <v>3796</v>
      </c>
      <c r="L682" s="54" t="s">
        <v>47</v>
      </c>
      <c r="M682" s="58" t="s">
        <v>572</v>
      </c>
      <c r="N682" s="58" t="s">
        <v>3797</v>
      </c>
      <c r="O682" s="59"/>
      <c r="P682" s="58"/>
      <c r="Q682" s="59" t="s">
        <v>45</v>
      </c>
      <c r="R682" s="59" t="s">
        <v>3798</v>
      </c>
      <c r="S682" s="60">
        <v>38617</v>
      </c>
      <c r="T682" s="58">
        <v>7192</v>
      </c>
      <c r="U682" s="61"/>
      <c r="V682" s="62"/>
      <c r="W682" s="61"/>
      <c r="X682" s="61"/>
      <c r="Y682" s="61"/>
      <c r="Z682" s="63"/>
      <c r="AA682" s="52"/>
      <c r="AB682" s="52"/>
      <c r="AC682" s="52"/>
      <c r="AD682" s="52"/>
      <c r="AE682" s="52"/>
      <c r="AF682" s="52"/>
    </row>
    <row r="683" spans="1:32" s="34" customFormat="1" ht="44.25" hidden="1" customHeight="1" x14ac:dyDescent="0.2">
      <c r="A683" s="56" t="s">
        <v>3799</v>
      </c>
      <c r="B683" s="53">
        <v>658880209</v>
      </c>
      <c r="C683" s="53" t="s">
        <v>1349</v>
      </c>
      <c r="D683" s="57" t="s">
        <v>3800</v>
      </c>
      <c r="E683" s="53" t="s">
        <v>3801</v>
      </c>
      <c r="F683" s="57" t="s">
        <v>3802</v>
      </c>
      <c r="G683" s="57" t="s">
        <v>3803</v>
      </c>
      <c r="H683" s="53" t="s">
        <v>3804</v>
      </c>
      <c r="I683" s="53" t="s">
        <v>3804</v>
      </c>
      <c r="J683" s="53" t="s">
        <v>3805</v>
      </c>
      <c r="K683" s="53" t="s">
        <v>3807</v>
      </c>
      <c r="L683" s="54" t="s">
        <v>47</v>
      </c>
      <c r="M683" s="58" t="s">
        <v>3809</v>
      </c>
      <c r="N683" s="58" t="s">
        <v>3808</v>
      </c>
      <c r="O683" s="59" t="s">
        <v>3806</v>
      </c>
      <c r="P683" s="58"/>
      <c r="Q683" s="59" t="s">
        <v>83</v>
      </c>
      <c r="R683" s="59" t="s">
        <v>3810</v>
      </c>
      <c r="S683" s="60">
        <v>39713</v>
      </c>
      <c r="T683" s="58">
        <v>7404</v>
      </c>
      <c r="U683" s="61"/>
      <c r="V683" s="62"/>
      <c r="W683" s="61"/>
      <c r="X683" s="61"/>
      <c r="Y683" s="61"/>
      <c r="Z683" s="63"/>
      <c r="AA683" s="52"/>
      <c r="AB683" s="52"/>
      <c r="AC683" s="52"/>
      <c r="AD683" s="52"/>
      <c r="AE683" s="52"/>
      <c r="AF683" s="52"/>
    </row>
    <row r="684" spans="1:32" s="34" customFormat="1" ht="44.25" hidden="1" customHeight="1" x14ac:dyDescent="0.2">
      <c r="A684" s="56" t="s">
        <v>7633</v>
      </c>
      <c r="B684" s="53">
        <v>718283000</v>
      </c>
      <c r="C684" s="53" t="s">
        <v>3601</v>
      </c>
      <c r="D684" s="57" t="s">
        <v>3811</v>
      </c>
      <c r="E684" s="53" t="s">
        <v>3812</v>
      </c>
      <c r="F684" s="57" t="s">
        <v>3813</v>
      </c>
      <c r="G684" s="57" t="s">
        <v>6016</v>
      </c>
      <c r="H684" s="53" t="s">
        <v>3814</v>
      </c>
      <c r="I684" s="53" t="s">
        <v>6017</v>
      </c>
      <c r="J684" s="53" t="s">
        <v>6018</v>
      </c>
      <c r="K684" s="53" t="s">
        <v>3816</v>
      </c>
      <c r="L684" s="54" t="s">
        <v>47</v>
      </c>
      <c r="M684" s="58" t="s">
        <v>3818</v>
      </c>
      <c r="N684" s="58" t="s">
        <v>3817</v>
      </c>
      <c r="O684" s="59" t="s">
        <v>3815</v>
      </c>
      <c r="P684" s="58"/>
      <c r="Q684" s="59" t="s">
        <v>45</v>
      </c>
      <c r="R684" s="59" t="s">
        <v>3819</v>
      </c>
      <c r="S684" s="60">
        <v>37119</v>
      </c>
      <c r="T684" s="58">
        <v>7449</v>
      </c>
      <c r="U684" s="61"/>
      <c r="V684" s="62"/>
      <c r="W684" s="61"/>
      <c r="X684" s="61"/>
      <c r="Y684" s="61"/>
      <c r="Z684" s="63"/>
      <c r="AA684" s="52"/>
      <c r="AB684" s="52"/>
      <c r="AC684" s="52"/>
      <c r="AD684" s="52"/>
      <c r="AE684" s="52"/>
      <c r="AF684" s="52"/>
    </row>
    <row r="685" spans="1:32" s="34" customFormat="1" ht="44.25" hidden="1" customHeight="1" x14ac:dyDescent="0.2">
      <c r="A685" s="56" t="s">
        <v>7634</v>
      </c>
      <c r="B685" s="53">
        <v>657699209</v>
      </c>
      <c r="C685" s="53" t="s">
        <v>3601</v>
      </c>
      <c r="D685" s="57" t="s">
        <v>3820</v>
      </c>
      <c r="E685" s="53" t="s">
        <v>3821</v>
      </c>
      <c r="F685" s="57" t="s">
        <v>3822</v>
      </c>
      <c r="G685" s="57" t="s">
        <v>3823</v>
      </c>
      <c r="H685" s="53" t="s">
        <v>3824</v>
      </c>
      <c r="I685" s="53" t="s">
        <v>3825</v>
      </c>
      <c r="J685" s="53" t="s">
        <v>3826</v>
      </c>
      <c r="K685" s="53" t="s">
        <v>3827</v>
      </c>
      <c r="L685" s="54" t="s">
        <v>535</v>
      </c>
      <c r="M685" s="58" t="s">
        <v>678</v>
      </c>
      <c r="N685" s="58" t="s">
        <v>3828</v>
      </c>
      <c r="O685" s="59"/>
      <c r="P685" s="58"/>
      <c r="Q685" s="59" t="s">
        <v>45</v>
      </c>
      <c r="R685" s="59" t="s">
        <v>679</v>
      </c>
      <c r="S685" s="60">
        <v>41288</v>
      </c>
      <c r="T685" s="58">
        <v>7469</v>
      </c>
      <c r="U685" s="61"/>
      <c r="V685" s="62"/>
      <c r="W685" s="61"/>
      <c r="X685" s="61"/>
      <c r="Y685" s="61"/>
      <c r="Z685" s="63"/>
      <c r="AA685" s="52"/>
      <c r="AB685" s="52"/>
      <c r="AC685" s="52"/>
      <c r="AD685" s="52"/>
      <c r="AE685" s="52"/>
      <c r="AF685" s="52"/>
    </row>
    <row r="686" spans="1:32" s="34" customFormat="1" ht="44.25" hidden="1" customHeight="1" x14ac:dyDescent="0.2">
      <c r="A686" s="56" t="s">
        <v>7635</v>
      </c>
      <c r="B686" s="53">
        <v>653173105</v>
      </c>
      <c r="C686" s="53" t="s">
        <v>3636</v>
      </c>
      <c r="D686" s="57" t="s">
        <v>3829</v>
      </c>
      <c r="E686" s="53" t="s">
        <v>3830</v>
      </c>
      <c r="F686" s="57" t="s">
        <v>3831</v>
      </c>
      <c r="G686" s="57" t="s">
        <v>3832</v>
      </c>
      <c r="H686" s="53" t="s">
        <v>3833</v>
      </c>
      <c r="I686" s="53" t="s">
        <v>3834</v>
      </c>
      <c r="J686" s="53" t="s">
        <v>3835</v>
      </c>
      <c r="K686" s="53" t="s">
        <v>3836</v>
      </c>
      <c r="L686" s="54" t="s">
        <v>535</v>
      </c>
      <c r="M686" s="58" t="s">
        <v>3837</v>
      </c>
      <c r="N686" s="58"/>
      <c r="O686" s="59"/>
      <c r="P686" s="58"/>
      <c r="Q686" s="59" t="s">
        <v>1091</v>
      </c>
      <c r="R686" s="59" t="s">
        <v>5255</v>
      </c>
      <c r="S686" s="60">
        <v>41493</v>
      </c>
      <c r="T686" s="58">
        <v>7332</v>
      </c>
      <c r="U686" s="61"/>
      <c r="V686" s="62"/>
      <c r="W686" s="61"/>
      <c r="X686" s="61"/>
      <c r="Y686" s="61"/>
      <c r="Z686" s="63"/>
      <c r="AA686" s="52"/>
      <c r="AB686" s="52"/>
      <c r="AC686" s="52"/>
      <c r="AD686" s="52"/>
      <c r="AE686" s="52"/>
      <c r="AF686" s="52"/>
    </row>
    <row r="687" spans="1:32" s="34" customFormat="1" ht="44.25" hidden="1" customHeight="1" x14ac:dyDescent="0.2">
      <c r="A687" s="56" t="s">
        <v>7636</v>
      </c>
      <c r="B687" s="53">
        <v>732191003</v>
      </c>
      <c r="C687" s="53" t="s">
        <v>3636</v>
      </c>
      <c r="D687" s="57" t="s">
        <v>3838</v>
      </c>
      <c r="E687" s="53" t="s">
        <v>3839</v>
      </c>
      <c r="F687" s="57" t="s">
        <v>3840</v>
      </c>
      <c r="G687" s="57" t="s">
        <v>3841</v>
      </c>
      <c r="H687" s="53" t="s">
        <v>63</v>
      </c>
      <c r="I687" s="53" t="s">
        <v>3842</v>
      </c>
      <c r="J687" s="53" t="s">
        <v>3843</v>
      </c>
      <c r="K687" s="53" t="s">
        <v>3844</v>
      </c>
      <c r="L687" s="54" t="s">
        <v>535</v>
      </c>
      <c r="M687" s="58" t="s">
        <v>678</v>
      </c>
      <c r="N687" s="58"/>
      <c r="O687" s="59"/>
      <c r="P687" s="58"/>
      <c r="Q687" s="59" t="s">
        <v>365</v>
      </c>
      <c r="R687" s="59" t="s">
        <v>3845</v>
      </c>
      <c r="S687" s="60">
        <v>37970</v>
      </c>
      <c r="T687" s="58">
        <v>7026</v>
      </c>
      <c r="U687" s="61"/>
      <c r="V687" s="62"/>
      <c r="W687" s="61"/>
      <c r="X687" s="61"/>
      <c r="Y687" s="61"/>
      <c r="Z687" s="63"/>
      <c r="AA687" s="52"/>
      <c r="AB687" s="52"/>
      <c r="AC687" s="52"/>
      <c r="AD687" s="52"/>
      <c r="AE687" s="52"/>
      <c r="AF687" s="52"/>
    </row>
    <row r="688" spans="1:32" s="34" customFormat="1" ht="44.25" hidden="1" customHeight="1" x14ac:dyDescent="0.2">
      <c r="A688" s="56" t="s">
        <v>7637</v>
      </c>
      <c r="B688" s="53">
        <v>654851603</v>
      </c>
      <c r="C688" s="53" t="s">
        <v>3636</v>
      </c>
      <c r="D688" s="57" t="s">
        <v>3846</v>
      </c>
      <c r="E688" s="53" t="s">
        <v>3847</v>
      </c>
      <c r="F688" s="57" t="s">
        <v>3848</v>
      </c>
      <c r="G688" s="57" t="s">
        <v>3849</v>
      </c>
      <c r="H688" s="53" t="s">
        <v>3850</v>
      </c>
      <c r="I688" s="53" t="s">
        <v>3851</v>
      </c>
      <c r="J688" s="53" t="s">
        <v>3852</v>
      </c>
      <c r="K688" s="53" t="s">
        <v>3853</v>
      </c>
      <c r="L688" s="54" t="s">
        <v>5268</v>
      </c>
      <c r="M688" s="58" t="s">
        <v>3854</v>
      </c>
      <c r="N688" s="58"/>
      <c r="O688" s="59"/>
      <c r="P688" s="58"/>
      <c r="Q688" s="59" t="s">
        <v>365</v>
      </c>
      <c r="R688" s="59" t="s">
        <v>3855</v>
      </c>
      <c r="S688" s="60">
        <v>38503</v>
      </c>
      <c r="T688" s="58">
        <v>7171</v>
      </c>
      <c r="U688" s="61"/>
      <c r="V688" s="62"/>
      <c r="W688" s="61"/>
      <c r="X688" s="61"/>
      <c r="Y688" s="61"/>
      <c r="Z688" s="63"/>
      <c r="AA688" s="52"/>
      <c r="AB688" s="52"/>
      <c r="AC688" s="52"/>
      <c r="AD688" s="52"/>
      <c r="AE688" s="52"/>
      <c r="AF688" s="52"/>
    </row>
    <row r="689" spans="1:32" s="34" customFormat="1" ht="44.25" hidden="1" customHeight="1" x14ac:dyDescent="0.2">
      <c r="A689" s="56" t="s">
        <v>7638</v>
      </c>
      <c r="B689" s="53">
        <v>757565005</v>
      </c>
      <c r="C689" s="53" t="s">
        <v>3590</v>
      </c>
      <c r="D689" s="57" t="s">
        <v>3910</v>
      </c>
      <c r="E689" s="53" t="s">
        <v>3911</v>
      </c>
      <c r="F689" s="57" t="s">
        <v>3912</v>
      </c>
      <c r="G689" s="57" t="s">
        <v>3913</v>
      </c>
      <c r="H689" s="53" t="s">
        <v>123</v>
      </c>
      <c r="I689" s="53" t="s">
        <v>3914</v>
      </c>
      <c r="J689" s="53" t="s">
        <v>3915</v>
      </c>
      <c r="K689" s="53" t="s">
        <v>3916</v>
      </c>
      <c r="L689" s="54" t="s">
        <v>47</v>
      </c>
      <c r="M689" s="58" t="s">
        <v>572</v>
      </c>
      <c r="N689" s="58"/>
      <c r="O689" s="59"/>
      <c r="P689" s="58"/>
      <c r="Q689" s="59" t="s">
        <v>365</v>
      </c>
      <c r="R689" s="59" t="s">
        <v>3917</v>
      </c>
      <c r="S689" s="60">
        <v>38715</v>
      </c>
      <c r="T689" s="58">
        <v>7241</v>
      </c>
      <c r="U689" s="61"/>
      <c r="V689" s="62"/>
      <c r="W689" s="61"/>
      <c r="X689" s="61"/>
      <c r="Y689" s="61"/>
      <c r="Z689" s="63"/>
      <c r="AA689" s="52"/>
      <c r="AB689" s="52"/>
      <c r="AC689" s="52"/>
      <c r="AD689" s="52"/>
      <c r="AE689" s="52"/>
      <c r="AF689" s="52"/>
    </row>
    <row r="690" spans="1:32" s="34" customFormat="1" ht="44.25" hidden="1" customHeight="1" x14ac:dyDescent="0.2">
      <c r="A690" s="56" t="s">
        <v>7639</v>
      </c>
      <c r="B690" s="53">
        <v>728421002</v>
      </c>
      <c r="C690" s="53" t="s">
        <v>3636</v>
      </c>
      <c r="D690" s="57" t="s">
        <v>3856</v>
      </c>
      <c r="E690" s="53" t="s">
        <v>3857</v>
      </c>
      <c r="F690" s="57" t="s">
        <v>3858</v>
      </c>
      <c r="G690" s="57" t="s">
        <v>3859</v>
      </c>
      <c r="H690" s="53" t="s">
        <v>1366</v>
      </c>
      <c r="I690" s="53" t="s">
        <v>3860</v>
      </c>
      <c r="J690" s="53" t="s">
        <v>3861</v>
      </c>
      <c r="K690" s="53" t="s">
        <v>3862</v>
      </c>
      <c r="L690" s="54" t="s">
        <v>535</v>
      </c>
      <c r="M690" s="58" t="s">
        <v>2389</v>
      </c>
      <c r="N690" s="58"/>
      <c r="O690" s="59"/>
      <c r="P690" s="58"/>
      <c r="Q690" s="59" t="s">
        <v>365</v>
      </c>
      <c r="R690" s="59" t="s">
        <v>3863</v>
      </c>
      <c r="S690" s="60">
        <v>37970</v>
      </c>
      <c r="T690" s="58">
        <v>6939</v>
      </c>
      <c r="U690" s="61"/>
      <c r="V690" s="62"/>
      <c r="W690" s="61"/>
      <c r="X690" s="61"/>
      <c r="Y690" s="61"/>
      <c r="Z690" s="63"/>
      <c r="AA690" s="52"/>
      <c r="AB690" s="52"/>
      <c r="AC690" s="52"/>
      <c r="AD690" s="52"/>
      <c r="AE690" s="52"/>
      <c r="AF690" s="52"/>
    </row>
    <row r="691" spans="1:32" s="34" customFormat="1" ht="44.25" hidden="1" customHeight="1" x14ac:dyDescent="0.2">
      <c r="A691" s="56" t="s">
        <v>7640</v>
      </c>
      <c r="B691" s="53">
        <v>754998008</v>
      </c>
      <c r="C691" s="53" t="s">
        <v>3636</v>
      </c>
      <c r="D691" s="57" t="s">
        <v>3864</v>
      </c>
      <c r="E691" s="53" t="s">
        <v>3865</v>
      </c>
      <c r="F691" s="57" t="s">
        <v>3866</v>
      </c>
      <c r="G691" s="57" t="s">
        <v>3867</v>
      </c>
      <c r="H691" s="53" t="s">
        <v>3868</v>
      </c>
      <c r="I691" s="53" t="s">
        <v>3869</v>
      </c>
      <c r="J691" s="53" t="s">
        <v>3870</v>
      </c>
      <c r="K691" s="53" t="s">
        <v>3871</v>
      </c>
      <c r="L691" s="54" t="s">
        <v>535</v>
      </c>
      <c r="M691" s="58" t="s">
        <v>184</v>
      </c>
      <c r="N691" s="58"/>
      <c r="O691" s="59"/>
      <c r="P691" s="58"/>
      <c r="Q691" s="59" t="s">
        <v>365</v>
      </c>
      <c r="R691" s="59" t="s">
        <v>3845</v>
      </c>
      <c r="S691" s="60">
        <v>37970</v>
      </c>
      <c r="T691" s="58">
        <v>7043</v>
      </c>
      <c r="U691" s="61"/>
      <c r="V691" s="62"/>
      <c r="W691" s="61"/>
      <c r="X691" s="61"/>
      <c r="Y691" s="61"/>
      <c r="Z691" s="63"/>
      <c r="AA691" s="52"/>
      <c r="AB691" s="52"/>
      <c r="AC691" s="52"/>
      <c r="AD691" s="52"/>
      <c r="AE691" s="52"/>
      <c r="AF691" s="52"/>
    </row>
    <row r="692" spans="1:32" s="34" customFormat="1" ht="44.25" hidden="1" customHeight="1" x14ac:dyDescent="0.2">
      <c r="A692" s="56" t="s">
        <v>7641</v>
      </c>
      <c r="B692" s="53">
        <v>655994203</v>
      </c>
      <c r="C692" s="53" t="s">
        <v>3625</v>
      </c>
      <c r="D692" s="57" t="s">
        <v>3872</v>
      </c>
      <c r="E692" s="53" t="s">
        <v>3873</v>
      </c>
      <c r="F692" s="57" t="s">
        <v>3874</v>
      </c>
      <c r="G692" s="57" t="s">
        <v>3875</v>
      </c>
      <c r="H692" s="53" t="s">
        <v>1664</v>
      </c>
      <c r="I692" s="53" t="s">
        <v>3876</v>
      </c>
      <c r="J692" s="53" t="s">
        <v>3877</v>
      </c>
      <c r="K692" s="53" t="s">
        <v>3878</v>
      </c>
      <c r="L692" s="54" t="s">
        <v>47</v>
      </c>
      <c r="M692" s="58" t="s">
        <v>2277</v>
      </c>
      <c r="N692" s="58"/>
      <c r="O692" s="59"/>
      <c r="P692" s="58"/>
      <c r="Q692" s="59">
        <v>93401</v>
      </c>
      <c r="R692" s="59" t="s">
        <v>3879</v>
      </c>
      <c r="S692" s="60">
        <v>38860</v>
      </c>
      <c r="T692" s="58">
        <v>7321</v>
      </c>
      <c r="U692" s="61"/>
      <c r="V692" s="62"/>
      <c r="W692" s="61"/>
      <c r="X692" s="61"/>
      <c r="Y692" s="61"/>
      <c r="Z692" s="63"/>
      <c r="AA692" s="52"/>
      <c r="AB692" s="52"/>
      <c r="AC692" s="52"/>
      <c r="AD692" s="52"/>
      <c r="AE692" s="52"/>
      <c r="AF692" s="52"/>
    </row>
    <row r="693" spans="1:32" s="34" customFormat="1" ht="44.25" hidden="1" customHeight="1" x14ac:dyDescent="0.2">
      <c r="A693" s="56" t="s">
        <v>3880</v>
      </c>
      <c r="B693" s="53">
        <v>653583001</v>
      </c>
      <c r="C693" s="53" t="s">
        <v>3636</v>
      </c>
      <c r="D693" s="57" t="s">
        <v>3881</v>
      </c>
      <c r="E693" s="53" t="s">
        <v>3882</v>
      </c>
      <c r="F693" s="57" t="s">
        <v>3883</v>
      </c>
      <c r="G693" s="57" t="s">
        <v>3884</v>
      </c>
      <c r="H693" s="53" t="s">
        <v>3885</v>
      </c>
      <c r="I693" s="53" t="s">
        <v>3886</v>
      </c>
      <c r="J693" s="53" t="s">
        <v>3887</v>
      </c>
      <c r="K693" s="53" t="s">
        <v>3889</v>
      </c>
      <c r="L693" s="54" t="s">
        <v>5272</v>
      </c>
      <c r="M693" s="58" t="s">
        <v>869</v>
      </c>
      <c r="N693" s="58" t="s">
        <v>3890</v>
      </c>
      <c r="O693" s="59" t="s">
        <v>3888</v>
      </c>
      <c r="P693" s="58"/>
      <c r="Q693" s="59" t="s">
        <v>365</v>
      </c>
      <c r="R693" s="59" t="s">
        <v>3891</v>
      </c>
      <c r="S693" s="60">
        <v>39693</v>
      </c>
      <c r="T693" s="58">
        <v>7401</v>
      </c>
      <c r="U693" s="61"/>
      <c r="V693" s="62"/>
      <c r="W693" s="61"/>
      <c r="X693" s="61"/>
      <c r="Y693" s="61"/>
      <c r="Z693" s="63"/>
      <c r="AA693" s="52"/>
      <c r="AB693" s="52"/>
      <c r="AC693" s="52"/>
      <c r="AD693" s="52"/>
      <c r="AE693" s="52"/>
      <c r="AF693" s="52"/>
    </row>
    <row r="694" spans="1:32" s="34" customFormat="1" ht="44.25" hidden="1" customHeight="1" x14ac:dyDescent="0.2">
      <c r="A694" s="56" t="s">
        <v>7642</v>
      </c>
      <c r="B694" s="53">
        <v>652167306</v>
      </c>
      <c r="C694" s="53" t="s">
        <v>3590</v>
      </c>
      <c r="D694" s="57" t="s">
        <v>3892</v>
      </c>
      <c r="E694" s="53" t="s">
        <v>3893</v>
      </c>
      <c r="F694" s="57" t="s">
        <v>3894</v>
      </c>
      <c r="G694" s="57" t="s">
        <v>3895</v>
      </c>
      <c r="H694" s="53" t="s">
        <v>123</v>
      </c>
      <c r="I694" s="53" t="s">
        <v>123</v>
      </c>
      <c r="J694" s="53" t="s">
        <v>3896</v>
      </c>
      <c r="K694" s="53" t="s">
        <v>3897</v>
      </c>
      <c r="L694" s="54" t="s">
        <v>47</v>
      </c>
      <c r="M694" s="58" t="s">
        <v>3898</v>
      </c>
      <c r="N694" s="58"/>
      <c r="O694" s="59"/>
      <c r="P694" s="58"/>
      <c r="Q694" s="59" t="s">
        <v>365</v>
      </c>
      <c r="R694" s="59" t="s">
        <v>3899</v>
      </c>
      <c r="S694" s="60">
        <v>38713</v>
      </c>
      <c r="T694" s="58">
        <v>7238</v>
      </c>
      <c r="U694" s="61"/>
      <c r="V694" s="62"/>
      <c r="W694" s="61"/>
      <c r="X694" s="61"/>
      <c r="Y694" s="61"/>
      <c r="Z694" s="63"/>
      <c r="AA694" s="52"/>
      <c r="AB694" s="52"/>
      <c r="AC694" s="52"/>
      <c r="AD694" s="52"/>
      <c r="AE694" s="52"/>
      <c r="AF694" s="52"/>
    </row>
    <row r="695" spans="1:32" s="34" customFormat="1" ht="44.25" hidden="1" customHeight="1" x14ac:dyDescent="0.2">
      <c r="A695" s="56" t="s">
        <v>7643</v>
      </c>
      <c r="B695" s="53">
        <v>745445004</v>
      </c>
      <c r="C695" s="53" t="s">
        <v>3636</v>
      </c>
      <c r="D695" s="57" t="s">
        <v>3900</v>
      </c>
      <c r="E695" s="53" t="s">
        <v>3901</v>
      </c>
      <c r="F695" s="57" t="s">
        <v>3902</v>
      </c>
      <c r="G695" s="57" t="s">
        <v>3903</v>
      </c>
      <c r="H695" s="53" t="s">
        <v>3905</v>
      </c>
      <c r="I695" s="53"/>
      <c r="J695" s="53" t="s">
        <v>3906</v>
      </c>
      <c r="K695" s="53" t="s">
        <v>3904</v>
      </c>
      <c r="L695" s="54" t="s">
        <v>535</v>
      </c>
      <c r="M695" s="58" t="s">
        <v>392</v>
      </c>
      <c r="N695" s="58" t="s">
        <v>3907</v>
      </c>
      <c r="O695" s="59" t="s">
        <v>3908</v>
      </c>
      <c r="P695" s="58"/>
      <c r="Q695" s="59" t="s">
        <v>1043</v>
      </c>
      <c r="R695" s="59" t="s">
        <v>3909</v>
      </c>
      <c r="S695" s="60">
        <v>38159</v>
      </c>
      <c r="T695" s="58">
        <v>7131</v>
      </c>
      <c r="U695" s="61"/>
      <c r="V695" s="62"/>
      <c r="W695" s="61"/>
      <c r="X695" s="61"/>
      <c r="Y695" s="61"/>
      <c r="Z695" s="63"/>
      <c r="AA695" s="52"/>
      <c r="AB695" s="52"/>
      <c r="AC695" s="52"/>
      <c r="AD695" s="52"/>
      <c r="AE695" s="52"/>
      <c r="AF695" s="52"/>
    </row>
    <row r="696" spans="1:32" s="34" customFormat="1" ht="44.25" hidden="1" customHeight="1" x14ac:dyDescent="0.2">
      <c r="A696" s="56" t="s">
        <v>7644</v>
      </c>
      <c r="B696" s="53" t="s">
        <v>8332</v>
      </c>
      <c r="C696" s="53" t="s">
        <v>3636</v>
      </c>
      <c r="D696" s="57" t="s">
        <v>3918</v>
      </c>
      <c r="E696" s="53" t="s">
        <v>3919</v>
      </c>
      <c r="F696" s="57" t="s">
        <v>3920</v>
      </c>
      <c r="G696" s="57" t="s">
        <v>3921</v>
      </c>
      <c r="H696" s="53" t="s">
        <v>3577</v>
      </c>
      <c r="I696" s="53" t="s">
        <v>3922</v>
      </c>
      <c r="J696" s="53" t="s">
        <v>3923</v>
      </c>
      <c r="K696" s="53" t="s">
        <v>3924</v>
      </c>
      <c r="L696" s="54" t="s">
        <v>47</v>
      </c>
      <c r="M696" s="58" t="s">
        <v>729</v>
      </c>
      <c r="N696" s="58"/>
      <c r="O696" s="59"/>
      <c r="P696" s="58"/>
      <c r="Q696" s="59" t="s">
        <v>365</v>
      </c>
      <c r="R696" s="59" t="s">
        <v>3925</v>
      </c>
      <c r="S696" s="60">
        <v>37970</v>
      </c>
      <c r="T696" s="58">
        <v>7119</v>
      </c>
      <c r="U696" s="61"/>
      <c r="V696" s="62"/>
      <c r="W696" s="61"/>
      <c r="X696" s="61"/>
      <c r="Y696" s="61"/>
      <c r="Z696" s="63"/>
      <c r="AA696" s="52"/>
      <c r="AB696" s="52"/>
      <c r="AC696" s="52"/>
      <c r="AD696" s="52"/>
      <c r="AE696" s="52"/>
      <c r="AF696" s="52"/>
    </row>
    <row r="697" spans="1:32" s="34" customFormat="1" ht="44.25" hidden="1" customHeight="1" x14ac:dyDescent="0.2">
      <c r="A697" s="56" t="s">
        <v>7645</v>
      </c>
      <c r="B697" s="53">
        <v>751175000</v>
      </c>
      <c r="C697" s="53" t="s">
        <v>3590</v>
      </c>
      <c r="D697" s="57" t="s">
        <v>3926</v>
      </c>
      <c r="E697" s="53" t="s">
        <v>3927</v>
      </c>
      <c r="F697" s="57" t="s">
        <v>3928</v>
      </c>
      <c r="G697" s="57" t="s">
        <v>3929</v>
      </c>
      <c r="H697" s="53" t="s">
        <v>3930</v>
      </c>
      <c r="I697" s="53" t="s">
        <v>3931</v>
      </c>
      <c r="J697" s="53" t="s">
        <v>3932</v>
      </c>
      <c r="K697" s="53" t="s">
        <v>3933</v>
      </c>
      <c r="L697" s="54" t="s">
        <v>47</v>
      </c>
      <c r="M697" s="58" t="s">
        <v>2957</v>
      </c>
      <c r="N697" s="58"/>
      <c r="O697" s="59"/>
      <c r="P697" s="58"/>
      <c r="Q697" s="59" t="s">
        <v>549</v>
      </c>
      <c r="R697" s="59" t="s">
        <v>3934</v>
      </c>
      <c r="S697" s="60">
        <v>40485</v>
      </c>
      <c r="T697" s="58">
        <v>7434</v>
      </c>
      <c r="U697" s="61"/>
      <c r="V697" s="62"/>
      <c r="W697" s="61"/>
      <c r="X697" s="61"/>
      <c r="Y697" s="61"/>
      <c r="Z697" s="63"/>
      <c r="AA697" s="52"/>
      <c r="AB697" s="52"/>
      <c r="AC697" s="52"/>
      <c r="AD697" s="52"/>
      <c r="AE697" s="52"/>
      <c r="AF697" s="52"/>
    </row>
    <row r="698" spans="1:32" s="34" customFormat="1" ht="44.25" hidden="1" customHeight="1" x14ac:dyDescent="0.2">
      <c r="A698" s="56" t="s">
        <v>7646</v>
      </c>
      <c r="B698" s="53">
        <v>737523004</v>
      </c>
      <c r="C698" s="53" t="s">
        <v>3590</v>
      </c>
      <c r="D698" s="57" t="s">
        <v>3935</v>
      </c>
      <c r="E698" s="53" t="s">
        <v>3936</v>
      </c>
      <c r="F698" s="57" t="s">
        <v>3937</v>
      </c>
      <c r="G698" s="57" t="s">
        <v>3938</v>
      </c>
      <c r="H698" s="53" t="s">
        <v>3577</v>
      </c>
      <c r="I698" s="53" t="s">
        <v>3939</v>
      </c>
      <c r="J698" s="53" t="s">
        <v>3940</v>
      </c>
      <c r="K698" s="53" t="s">
        <v>3941</v>
      </c>
      <c r="L698" s="54" t="s">
        <v>47</v>
      </c>
      <c r="M698" s="58" t="s">
        <v>3257</v>
      </c>
      <c r="N698" s="58" t="s">
        <v>3942</v>
      </c>
      <c r="O698" s="59"/>
      <c r="P698" s="58"/>
      <c r="Q698" s="59" t="s">
        <v>83</v>
      </c>
      <c r="R698" s="59" t="s">
        <v>3943</v>
      </c>
      <c r="S698" s="60">
        <v>37970</v>
      </c>
      <c r="T698" s="58">
        <v>7122</v>
      </c>
      <c r="U698" s="61"/>
      <c r="V698" s="62"/>
      <c r="W698" s="61"/>
      <c r="X698" s="61"/>
      <c r="Y698" s="61"/>
      <c r="Z698" s="63"/>
      <c r="AA698" s="52"/>
      <c r="AB698" s="52"/>
      <c r="AC698" s="52"/>
      <c r="AD698" s="52"/>
      <c r="AE698" s="52"/>
      <c r="AF698" s="52"/>
    </row>
    <row r="699" spans="1:32" s="34" customFormat="1" ht="44.25" hidden="1" customHeight="1" x14ac:dyDescent="0.2">
      <c r="A699" s="56" t="s">
        <v>3944</v>
      </c>
      <c r="B699" s="53">
        <v>650199650</v>
      </c>
      <c r="C699" s="53" t="s">
        <v>3945</v>
      </c>
      <c r="D699" s="57" t="s">
        <v>3946</v>
      </c>
      <c r="E699" s="53" t="s">
        <v>3947</v>
      </c>
      <c r="F699" s="57" t="s">
        <v>3948</v>
      </c>
      <c r="G699" s="57" t="s">
        <v>3949</v>
      </c>
      <c r="H699" s="53" t="s">
        <v>824</v>
      </c>
      <c r="I699" s="53" t="s">
        <v>3950</v>
      </c>
      <c r="J699" s="53" t="s">
        <v>3951</v>
      </c>
      <c r="K699" s="53" t="s">
        <v>3953</v>
      </c>
      <c r="L699" s="54" t="s">
        <v>535</v>
      </c>
      <c r="M699" s="58" t="s">
        <v>3955</v>
      </c>
      <c r="N699" s="58" t="s">
        <v>3954</v>
      </c>
      <c r="O699" s="59" t="s">
        <v>3952</v>
      </c>
      <c r="P699" s="58"/>
      <c r="Q699" s="59">
        <v>93401</v>
      </c>
      <c r="R699" s="59" t="s">
        <v>3956</v>
      </c>
      <c r="S699" s="60">
        <v>42762</v>
      </c>
      <c r="T699" s="58">
        <v>7625</v>
      </c>
      <c r="U699" s="61"/>
      <c r="V699" s="62"/>
      <c r="W699" s="61"/>
      <c r="X699" s="61"/>
      <c r="Y699" s="61"/>
      <c r="Z699" s="63"/>
      <c r="AA699" s="52"/>
      <c r="AB699" s="52"/>
      <c r="AC699" s="52"/>
      <c r="AD699" s="52"/>
      <c r="AE699" s="52"/>
      <c r="AF699" s="52"/>
    </row>
    <row r="700" spans="1:32" s="34" customFormat="1" ht="44.25" hidden="1" customHeight="1" x14ac:dyDescent="0.2">
      <c r="A700" s="56" t="s">
        <v>7647</v>
      </c>
      <c r="B700" s="53">
        <v>747168008</v>
      </c>
      <c r="C700" s="53" t="s">
        <v>3957</v>
      </c>
      <c r="D700" s="57" t="s">
        <v>3958</v>
      </c>
      <c r="E700" s="53" t="s">
        <v>7648</v>
      </c>
      <c r="F700" s="57" t="s">
        <v>3959</v>
      </c>
      <c r="G700" s="57" t="s">
        <v>7649</v>
      </c>
      <c r="H700" s="53" t="s">
        <v>1526</v>
      </c>
      <c r="I700" s="53" t="s">
        <v>6394</v>
      </c>
      <c r="J700" s="53" t="s">
        <v>3960</v>
      </c>
      <c r="K700" s="53" t="s">
        <v>3961</v>
      </c>
      <c r="L700" s="54" t="s">
        <v>535</v>
      </c>
      <c r="M700" s="58" t="s">
        <v>3962</v>
      </c>
      <c r="N700" s="58" t="s">
        <v>7650</v>
      </c>
      <c r="O700" s="59" t="s">
        <v>7651</v>
      </c>
      <c r="P700" s="58"/>
      <c r="Q700" s="59" t="s">
        <v>1043</v>
      </c>
      <c r="R700" s="59" t="s">
        <v>7167</v>
      </c>
      <c r="S700" s="60">
        <v>37970</v>
      </c>
      <c r="T700" s="58">
        <v>7010</v>
      </c>
      <c r="U700" s="61"/>
      <c r="V700" s="62"/>
      <c r="W700" s="61"/>
      <c r="X700" s="61"/>
      <c r="Y700" s="61"/>
      <c r="Z700" s="63"/>
      <c r="AA700" s="52"/>
      <c r="AB700" s="52"/>
      <c r="AC700" s="52"/>
      <c r="AD700" s="52"/>
      <c r="AE700" s="52"/>
      <c r="AF700" s="52"/>
    </row>
    <row r="701" spans="1:32" s="34" customFormat="1" ht="44.25" hidden="1" customHeight="1" x14ac:dyDescent="0.2">
      <c r="A701" s="56" t="s">
        <v>7652</v>
      </c>
      <c r="B701" s="53" t="s">
        <v>8333</v>
      </c>
      <c r="C701" s="53" t="s">
        <v>3963</v>
      </c>
      <c r="D701" s="57" t="s">
        <v>3964</v>
      </c>
      <c r="E701" s="53" t="s">
        <v>6211</v>
      </c>
      <c r="F701" s="57" t="s">
        <v>3965</v>
      </c>
      <c r="G701" s="57" t="s">
        <v>6212</v>
      </c>
      <c r="H701" s="53" t="s">
        <v>3966</v>
      </c>
      <c r="I701" s="53" t="s">
        <v>6223</v>
      </c>
      <c r="J701" s="53" t="s">
        <v>6213</v>
      </c>
      <c r="K701" s="53" t="s">
        <v>3967</v>
      </c>
      <c r="L701" s="54" t="s">
        <v>5307</v>
      </c>
      <c r="M701" s="58" t="s">
        <v>755</v>
      </c>
      <c r="N701" s="58"/>
      <c r="O701" s="59"/>
      <c r="P701" s="58"/>
      <c r="Q701" s="59" t="s">
        <v>1043</v>
      </c>
      <c r="R701" s="59" t="s">
        <v>6215</v>
      </c>
      <c r="S701" s="60">
        <v>38607</v>
      </c>
      <c r="T701" s="58">
        <v>7190</v>
      </c>
      <c r="U701" s="61"/>
      <c r="V701" s="62"/>
      <c r="W701" s="61"/>
      <c r="X701" s="61"/>
      <c r="Y701" s="61"/>
      <c r="Z701" s="63"/>
      <c r="AA701" s="52"/>
      <c r="AB701" s="52"/>
      <c r="AC701" s="52"/>
      <c r="AD701" s="52"/>
      <c r="AE701" s="52"/>
      <c r="AF701" s="52"/>
    </row>
    <row r="702" spans="1:32" s="34" customFormat="1" ht="44.25" hidden="1" customHeight="1" x14ac:dyDescent="0.2">
      <c r="A702" s="56" t="s">
        <v>7653</v>
      </c>
      <c r="B702" s="53" t="s">
        <v>8334</v>
      </c>
      <c r="C702" s="53" t="s">
        <v>3636</v>
      </c>
      <c r="D702" s="57" t="s">
        <v>3968</v>
      </c>
      <c r="E702" s="53" t="s">
        <v>3969</v>
      </c>
      <c r="F702" s="57" t="s">
        <v>3970</v>
      </c>
      <c r="G702" s="57" t="s">
        <v>3971</v>
      </c>
      <c r="H702" s="53" t="s">
        <v>1465</v>
      </c>
      <c r="I702" s="53" t="s">
        <v>3972</v>
      </c>
      <c r="J702" s="53" t="s">
        <v>3973</v>
      </c>
      <c r="K702" s="53" t="s">
        <v>3974</v>
      </c>
      <c r="L702" s="54" t="s">
        <v>535</v>
      </c>
      <c r="M702" s="58" t="s">
        <v>392</v>
      </c>
      <c r="N702" s="58" t="s">
        <v>3975</v>
      </c>
      <c r="O702" s="59"/>
      <c r="P702" s="58"/>
      <c r="Q702" s="59" t="s">
        <v>365</v>
      </c>
      <c r="R702" s="59" t="s">
        <v>3976</v>
      </c>
      <c r="S702" s="60">
        <v>37970</v>
      </c>
      <c r="T702" s="58">
        <v>6921</v>
      </c>
      <c r="U702" s="61"/>
      <c r="V702" s="62"/>
      <c r="W702" s="61"/>
      <c r="X702" s="61"/>
      <c r="Y702" s="61"/>
      <c r="Z702" s="63"/>
      <c r="AA702" s="52"/>
      <c r="AB702" s="52"/>
      <c r="AC702" s="52"/>
      <c r="AD702" s="52"/>
      <c r="AE702" s="52"/>
      <c r="AF702" s="52"/>
    </row>
    <row r="703" spans="1:32" s="34" customFormat="1" ht="44.25" hidden="1" customHeight="1" x14ac:dyDescent="0.2">
      <c r="A703" s="56" t="s">
        <v>7654</v>
      </c>
      <c r="B703" s="53">
        <v>650515056</v>
      </c>
      <c r="C703" s="53" t="s">
        <v>3601</v>
      </c>
      <c r="D703" s="57" t="s">
        <v>3977</v>
      </c>
      <c r="E703" s="53" t="s">
        <v>3978</v>
      </c>
      <c r="F703" s="57" t="s">
        <v>3979</v>
      </c>
      <c r="G703" s="57" t="s">
        <v>3980</v>
      </c>
      <c r="H703" s="53" t="s">
        <v>3981</v>
      </c>
      <c r="I703" s="53" t="s">
        <v>3982</v>
      </c>
      <c r="J703" s="53" t="s">
        <v>3983</v>
      </c>
      <c r="K703" s="53" t="s">
        <v>3984</v>
      </c>
      <c r="L703" s="54" t="s">
        <v>5273</v>
      </c>
      <c r="M703" s="58" t="s">
        <v>956</v>
      </c>
      <c r="N703" s="58" t="s">
        <v>3985</v>
      </c>
      <c r="O703" s="59"/>
      <c r="P703" s="58"/>
      <c r="Q703" s="59" t="s">
        <v>45</v>
      </c>
      <c r="R703" s="59" t="s">
        <v>679</v>
      </c>
      <c r="S703" s="60">
        <v>41047</v>
      </c>
      <c r="T703" s="58">
        <v>7464</v>
      </c>
      <c r="U703" s="61"/>
      <c r="V703" s="62"/>
      <c r="W703" s="61"/>
      <c r="X703" s="61"/>
      <c r="Y703" s="61"/>
      <c r="Z703" s="63"/>
      <c r="AA703" s="52"/>
      <c r="AB703" s="52"/>
      <c r="AC703" s="52"/>
      <c r="AD703" s="52"/>
      <c r="AE703" s="52"/>
      <c r="AF703" s="52"/>
    </row>
    <row r="704" spans="1:32" s="34" customFormat="1" ht="44.25" hidden="1" customHeight="1" x14ac:dyDescent="0.2">
      <c r="A704" s="56" t="s">
        <v>7655</v>
      </c>
      <c r="B704" s="53" t="s">
        <v>8335</v>
      </c>
      <c r="C704" s="53" t="s">
        <v>3945</v>
      </c>
      <c r="D704" s="57" t="s">
        <v>3986</v>
      </c>
      <c r="E704" s="53" t="s">
        <v>3987</v>
      </c>
      <c r="F704" s="57" t="s">
        <v>3988</v>
      </c>
      <c r="G704" s="57" t="s">
        <v>3989</v>
      </c>
      <c r="H704" s="53" t="s">
        <v>1777</v>
      </c>
      <c r="I704" s="53" t="s">
        <v>3990</v>
      </c>
      <c r="J704" s="53" t="s">
        <v>3991</v>
      </c>
      <c r="K704" s="53" t="s">
        <v>3993</v>
      </c>
      <c r="L704" s="54" t="s">
        <v>5268</v>
      </c>
      <c r="M704" s="58" t="s">
        <v>3995</v>
      </c>
      <c r="N704" s="58" t="s">
        <v>3994</v>
      </c>
      <c r="O704" s="59" t="s">
        <v>3992</v>
      </c>
      <c r="P704" s="58"/>
      <c r="Q704" s="59">
        <v>93401</v>
      </c>
      <c r="R704" s="59" t="s">
        <v>3956</v>
      </c>
      <c r="S704" s="60">
        <v>43376</v>
      </c>
      <c r="T704" s="58">
        <v>7659</v>
      </c>
      <c r="U704" s="61"/>
      <c r="V704" s="62"/>
      <c r="W704" s="61"/>
      <c r="X704" s="61"/>
      <c r="Y704" s="61"/>
      <c r="Z704" s="63"/>
      <c r="AA704" s="52"/>
      <c r="AB704" s="52"/>
      <c r="AC704" s="52"/>
      <c r="AD704" s="52"/>
      <c r="AE704" s="52"/>
      <c r="AF704" s="52"/>
    </row>
    <row r="705" spans="1:32" s="34" customFormat="1" ht="44.25" hidden="1" customHeight="1" x14ac:dyDescent="0.2">
      <c r="A705" s="56" t="s">
        <v>7656</v>
      </c>
      <c r="B705" s="53" t="s">
        <v>8336</v>
      </c>
      <c r="C705" s="53" t="s">
        <v>3636</v>
      </c>
      <c r="D705" s="57" t="s">
        <v>3996</v>
      </c>
      <c r="E705" s="53" t="s">
        <v>3997</v>
      </c>
      <c r="F705" s="57" t="s">
        <v>3998</v>
      </c>
      <c r="G705" s="57" t="s">
        <v>3999</v>
      </c>
      <c r="H705" s="53" t="s">
        <v>3577</v>
      </c>
      <c r="I705" s="53" t="s">
        <v>4000</v>
      </c>
      <c r="J705" s="53" t="s">
        <v>4001</v>
      </c>
      <c r="K705" s="53" t="s">
        <v>4002</v>
      </c>
      <c r="L705" s="54" t="s">
        <v>535</v>
      </c>
      <c r="M705" s="58" t="s">
        <v>184</v>
      </c>
      <c r="N705" s="58"/>
      <c r="O705" s="59"/>
      <c r="P705" s="58"/>
      <c r="Q705" s="59" t="s">
        <v>365</v>
      </c>
      <c r="R705" s="59" t="s">
        <v>4003</v>
      </c>
      <c r="S705" s="60">
        <v>37970</v>
      </c>
      <c r="T705" s="58">
        <v>7014</v>
      </c>
      <c r="U705" s="61"/>
      <c r="V705" s="62"/>
      <c r="W705" s="61"/>
      <c r="X705" s="61"/>
      <c r="Y705" s="61"/>
      <c r="Z705" s="63"/>
      <c r="AA705" s="52"/>
      <c r="AB705" s="52"/>
      <c r="AC705" s="52"/>
      <c r="AD705" s="52"/>
      <c r="AE705" s="52"/>
      <c r="AF705" s="52"/>
    </row>
    <row r="706" spans="1:32" s="34" customFormat="1" ht="44.25" hidden="1" customHeight="1" x14ac:dyDescent="0.2">
      <c r="A706" s="56" t="s">
        <v>7657</v>
      </c>
      <c r="B706" s="53">
        <v>656859903</v>
      </c>
      <c r="C706" s="53" t="s">
        <v>3636</v>
      </c>
      <c r="D706" s="57" t="s">
        <v>4004</v>
      </c>
      <c r="E706" s="53" t="s">
        <v>4005</v>
      </c>
      <c r="F706" s="57" t="s">
        <v>4006</v>
      </c>
      <c r="G706" s="57" t="s">
        <v>4007</v>
      </c>
      <c r="H706" s="53" t="s">
        <v>626</v>
      </c>
      <c r="I706" s="53" t="s">
        <v>4008</v>
      </c>
      <c r="J706" s="53" t="s">
        <v>4009</v>
      </c>
      <c r="K706" s="53" t="s">
        <v>4011</v>
      </c>
      <c r="L706" s="54" t="s">
        <v>5267</v>
      </c>
      <c r="M706" s="58" t="s">
        <v>4012</v>
      </c>
      <c r="N706" s="58"/>
      <c r="O706" s="59" t="s">
        <v>4010</v>
      </c>
      <c r="P706" s="58"/>
      <c r="Q706" s="59" t="s">
        <v>365</v>
      </c>
      <c r="R706" s="59" t="s">
        <v>4013</v>
      </c>
      <c r="S706" s="60">
        <v>39310</v>
      </c>
      <c r="T706" s="58">
        <v>7368</v>
      </c>
      <c r="U706" s="61"/>
      <c r="V706" s="62"/>
      <c r="W706" s="61"/>
      <c r="X706" s="61"/>
      <c r="Y706" s="61"/>
      <c r="Z706" s="63"/>
      <c r="AA706" s="52"/>
      <c r="AB706" s="52"/>
      <c r="AC706" s="52"/>
      <c r="AD706" s="52"/>
      <c r="AE706" s="52"/>
      <c r="AF706" s="52"/>
    </row>
    <row r="707" spans="1:32" s="34" customFormat="1" ht="44.25" hidden="1" customHeight="1" x14ac:dyDescent="0.2">
      <c r="A707" s="56" t="s">
        <v>7658</v>
      </c>
      <c r="B707" s="53">
        <v>650058909</v>
      </c>
      <c r="C707" s="53" t="s">
        <v>72</v>
      </c>
      <c r="D707" s="57" t="s">
        <v>4014</v>
      </c>
      <c r="E707" s="53" t="s">
        <v>5646</v>
      </c>
      <c r="F707" s="57" t="s">
        <v>4015</v>
      </c>
      <c r="G707" s="57" t="s">
        <v>5647</v>
      </c>
      <c r="H707" s="53" t="s">
        <v>601</v>
      </c>
      <c r="I707" s="53" t="s">
        <v>4016</v>
      </c>
      <c r="J707" s="53" t="s">
        <v>5648</v>
      </c>
      <c r="K707" s="53" t="s">
        <v>4017</v>
      </c>
      <c r="L707" s="54" t="s">
        <v>5268</v>
      </c>
      <c r="M707" s="58" t="s">
        <v>1668</v>
      </c>
      <c r="N707" s="58" t="s">
        <v>4018</v>
      </c>
      <c r="O707" s="59" t="s">
        <v>4019</v>
      </c>
      <c r="P707" s="58"/>
      <c r="Q707" s="59"/>
      <c r="R707" s="59" t="s">
        <v>5666</v>
      </c>
      <c r="S707" s="60">
        <v>40819</v>
      </c>
      <c r="T707" s="58">
        <v>7455</v>
      </c>
      <c r="U707" s="61"/>
      <c r="V707" s="62"/>
      <c r="W707" s="61"/>
      <c r="X707" s="61"/>
      <c r="Y707" s="61"/>
      <c r="Z707" s="63"/>
      <c r="AA707" s="52"/>
      <c r="AB707" s="52"/>
      <c r="AC707" s="52"/>
      <c r="AD707" s="52"/>
      <c r="AE707" s="52"/>
      <c r="AF707" s="52"/>
    </row>
    <row r="708" spans="1:32" s="34" customFormat="1" ht="44.25" hidden="1" customHeight="1" x14ac:dyDescent="0.2">
      <c r="A708" s="56" t="s">
        <v>7659</v>
      </c>
      <c r="B708" s="53">
        <v>651121620</v>
      </c>
      <c r="C708" s="53" t="s">
        <v>72</v>
      </c>
      <c r="D708" s="57" t="s">
        <v>4020</v>
      </c>
      <c r="E708" s="53" t="s">
        <v>4021</v>
      </c>
      <c r="F708" s="57" t="s">
        <v>4022</v>
      </c>
      <c r="G708" s="57" t="s">
        <v>4023</v>
      </c>
      <c r="H708" s="53" t="s">
        <v>824</v>
      </c>
      <c r="I708" s="53" t="s">
        <v>4024</v>
      </c>
      <c r="J708" s="53" t="s">
        <v>4025</v>
      </c>
      <c r="K708" s="53" t="s">
        <v>4026</v>
      </c>
      <c r="L708" s="54" t="s">
        <v>535</v>
      </c>
      <c r="M708" s="58" t="s">
        <v>4027</v>
      </c>
      <c r="N708" s="58" t="s">
        <v>4028</v>
      </c>
      <c r="O708" s="59" t="s">
        <v>4029</v>
      </c>
      <c r="P708" s="58"/>
      <c r="Q708" s="59" t="s">
        <v>597</v>
      </c>
      <c r="R708" s="59" t="s">
        <v>736</v>
      </c>
      <c r="S708" s="60">
        <v>43299</v>
      </c>
      <c r="T708" s="58">
        <v>7651</v>
      </c>
      <c r="U708" s="61"/>
      <c r="V708" s="62"/>
      <c r="W708" s="61"/>
      <c r="X708" s="61"/>
      <c r="Y708" s="61"/>
      <c r="Z708" s="63"/>
      <c r="AA708" s="52"/>
      <c r="AB708" s="52"/>
      <c r="AC708" s="52"/>
      <c r="AD708" s="52"/>
      <c r="AE708" s="52"/>
      <c r="AF708" s="52"/>
    </row>
    <row r="709" spans="1:32" s="34" customFormat="1" ht="44.25" hidden="1" customHeight="1" x14ac:dyDescent="0.2">
      <c r="A709" s="56" t="s">
        <v>7660</v>
      </c>
      <c r="B709" s="53">
        <v>655778705</v>
      </c>
      <c r="C709" s="53" t="s">
        <v>4030</v>
      </c>
      <c r="D709" s="57" t="s">
        <v>4031</v>
      </c>
      <c r="E709" s="53" t="s">
        <v>7661</v>
      </c>
      <c r="F709" s="57" t="s">
        <v>4032</v>
      </c>
      <c r="G709" s="57" t="s">
        <v>7662</v>
      </c>
      <c r="H709" s="53" t="s">
        <v>601</v>
      </c>
      <c r="I709" s="53" t="s">
        <v>7663</v>
      </c>
      <c r="J709" s="53" t="s">
        <v>4033</v>
      </c>
      <c r="K709" s="53" t="s">
        <v>4035</v>
      </c>
      <c r="L709" s="54" t="s">
        <v>535</v>
      </c>
      <c r="M709" s="58" t="s">
        <v>1156</v>
      </c>
      <c r="N709" s="58" t="s">
        <v>4036</v>
      </c>
      <c r="O709" s="59" t="s">
        <v>4034</v>
      </c>
      <c r="P709" s="58"/>
      <c r="Q709" s="59" t="s">
        <v>83</v>
      </c>
      <c r="R709" s="59" t="s">
        <v>8405</v>
      </c>
      <c r="S709" s="60">
        <v>39308</v>
      </c>
      <c r="T709" s="58">
        <v>7367</v>
      </c>
      <c r="U709" s="61"/>
      <c r="V709" s="62"/>
      <c r="W709" s="61"/>
      <c r="X709" s="61"/>
      <c r="Y709" s="61"/>
      <c r="Z709" s="63"/>
      <c r="AA709" s="52"/>
      <c r="AB709" s="52"/>
      <c r="AC709" s="52"/>
      <c r="AD709" s="52"/>
      <c r="AE709" s="52"/>
      <c r="AF709" s="52"/>
    </row>
    <row r="710" spans="1:32" s="34" customFormat="1" ht="44.25" hidden="1" customHeight="1" x14ac:dyDescent="0.2">
      <c r="A710" s="56" t="s">
        <v>7664</v>
      </c>
      <c r="B710" s="53">
        <v>650480546</v>
      </c>
      <c r="C710" s="53" t="s">
        <v>353</v>
      </c>
      <c r="D710" s="57" t="s">
        <v>4037</v>
      </c>
      <c r="E710" s="53" t="s">
        <v>4038</v>
      </c>
      <c r="F710" s="57" t="s">
        <v>5223</v>
      </c>
      <c r="G710" s="57" t="s">
        <v>4040</v>
      </c>
      <c r="H710" s="53" t="s">
        <v>704</v>
      </c>
      <c r="I710" s="53" t="s">
        <v>4041</v>
      </c>
      <c r="J710" s="53" t="s">
        <v>4042</v>
      </c>
      <c r="K710" s="53" t="s">
        <v>4044</v>
      </c>
      <c r="L710" s="54" t="s">
        <v>306</v>
      </c>
      <c r="M710" s="58"/>
      <c r="N710" s="58" t="s">
        <v>4045</v>
      </c>
      <c r="O710" s="59" t="s">
        <v>4043</v>
      </c>
      <c r="P710" s="58"/>
      <c r="Q710" s="59" t="s">
        <v>365</v>
      </c>
      <c r="R710" s="59" t="s">
        <v>4047</v>
      </c>
      <c r="S710" s="60">
        <v>41949</v>
      </c>
      <c r="T710" s="58">
        <v>7516</v>
      </c>
      <c r="U710" s="61"/>
      <c r="V710" s="62"/>
      <c r="W710" s="61"/>
      <c r="X710" s="61"/>
      <c r="Y710" s="61"/>
      <c r="Z710" s="63"/>
      <c r="AA710" s="52"/>
      <c r="AB710" s="52"/>
      <c r="AC710" s="52"/>
      <c r="AD710" s="52"/>
      <c r="AE710" s="52"/>
      <c r="AF710" s="52"/>
    </row>
    <row r="711" spans="1:32" s="34" customFormat="1" ht="44.25" hidden="1" customHeight="1" x14ac:dyDescent="0.2">
      <c r="A711" s="56" t="s">
        <v>7665</v>
      </c>
      <c r="B711" s="53">
        <v>650602749</v>
      </c>
      <c r="C711" s="53" t="s">
        <v>353</v>
      </c>
      <c r="D711" s="57" t="s">
        <v>4048</v>
      </c>
      <c r="E711" s="53" t="s">
        <v>5980</v>
      </c>
      <c r="F711" s="57" t="s">
        <v>5224</v>
      </c>
      <c r="G711" s="57" t="s">
        <v>5983</v>
      </c>
      <c r="H711" s="53" t="s">
        <v>5984</v>
      </c>
      <c r="I711" s="53" t="s">
        <v>5985</v>
      </c>
      <c r="J711" s="53" t="s">
        <v>4050</v>
      </c>
      <c r="K711" s="53" t="s">
        <v>4051</v>
      </c>
      <c r="L711" s="54" t="s">
        <v>47</v>
      </c>
      <c r="M711" s="58" t="s">
        <v>943</v>
      </c>
      <c r="N711" s="58" t="s">
        <v>5981</v>
      </c>
      <c r="O711" s="59" t="s">
        <v>5982</v>
      </c>
      <c r="P711" s="58"/>
      <c r="Q711" s="59" t="s">
        <v>365</v>
      </c>
      <c r="R711" s="59" t="s">
        <v>5986</v>
      </c>
      <c r="S711" s="60">
        <v>41975</v>
      </c>
      <c r="T711" s="58">
        <v>7518</v>
      </c>
      <c r="U711" s="61"/>
      <c r="V711" s="62"/>
      <c r="W711" s="61"/>
      <c r="X711" s="61"/>
      <c r="Y711" s="61"/>
      <c r="Z711" s="63"/>
      <c r="AA711" s="52"/>
      <c r="AB711" s="52"/>
      <c r="AC711" s="52"/>
      <c r="AD711" s="52"/>
      <c r="AE711" s="52"/>
      <c r="AF711" s="52"/>
    </row>
    <row r="712" spans="1:32" s="34" customFormat="1" ht="44.25" hidden="1" customHeight="1" x14ac:dyDescent="0.2">
      <c r="A712" s="56" t="s">
        <v>7666</v>
      </c>
      <c r="B712" s="53">
        <v>650837746</v>
      </c>
      <c r="C712" s="53"/>
      <c r="D712" s="57" t="s">
        <v>6541</v>
      </c>
      <c r="E712" s="53" t="s">
        <v>7667</v>
      </c>
      <c r="F712" s="57" t="s">
        <v>5881</v>
      </c>
      <c r="G712" s="57" t="s">
        <v>5882</v>
      </c>
      <c r="H712" s="53" t="s">
        <v>5543</v>
      </c>
      <c r="I712" s="53" t="s">
        <v>6131</v>
      </c>
      <c r="J712" s="53" t="s">
        <v>5883</v>
      </c>
      <c r="K712" s="53" t="s">
        <v>6542</v>
      </c>
      <c r="L712" s="54" t="s">
        <v>5272</v>
      </c>
      <c r="M712" s="58" t="s">
        <v>1137</v>
      </c>
      <c r="N712" s="58" t="s">
        <v>5884</v>
      </c>
      <c r="O712" s="59" t="s">
        <v>5885</v>
      </c>
      <c r="P712" s="58"/>
      <c r="Q712" s="59">
        <v>93401</v>
      </c>
      <c r="R712" s="59" t="s">
        <v>7668</v>
      </c>
      <c r="S712" s="60">
        <v>43990</v>
      </c>
      <c r="T712" s="58">
        <v>7706</v>
      </c>
      <c r="U712" s="61"/>
      <c r="V712" s="62"/>
      <c r="W712" s="61"/>
      <c r="X712" s="61"/>
      <c r="Y712" s="61"/>
      <c r="Z712" s="63"/>
      <c r="AA712" s="52"/>
      <c r="AB712" s="52"/>
      <c r="AC712" s="52"/>
      <c r="AD712" s="52"/>
      <c r="AE712" s="52"/>
      <c r="AF712" s="52"/>
    </row>
    <row r="713" spans="1:32" s="34" customFormat="1" ht="44.25" hidden="1" customHeight="1" x14ac:dyDescent="0.2">
      <c r="A713" s="56" t="s">
        <v>7669</v>
      </c>
      <c r="B713" s="53">
        <v>659396904</v>
      </c>
      <c r="C713" s="53" t="s">
        <v>502</v>
      </c>
      <c r="D713" s="57" t="s">
        <v>4052</v>
      </c>
      <c r="E713" s="53" t="s">
        <v>4053</v>
      </c>
      <c r="F713" s="57" t="s">
        <v>4054</v>
      </c>
      <c r="G713" s="57" t="s">
        <v>4055</v>
      </c>
      <c r="H713" s="53" t="s">
        <v>174</v>
      </c>
      <c r="I713" s="53" t="s">
        <v>4056</v>
      </c>
      <c r="J713" s="53" t="s">
        <v>4057</v>
      </c>
      <c r="K713" s="53" t="s">
        <v>4059</v>
      </c>
      <c r="L713" s="54" t="s">
        <v>5271</v>
      </c>
      <c r="M713" s="58" t="s">
        <v>2376</v>
      </c>
      <c r="N713" s="58"/>
      <c r="O713" s="59" t="s">
        <v>4058</v>
      </c>
      <c r="P713" s="58"/>
      <c r="Q713" s="59" t="s">
        <v>365</v>
      </c>
      <c r="R713" s="59" t="s">
        <v>4060</v>
      </c>
      <c r="S713" s="60">
        <v>40197</v>
      </c>
      <c r="T713" s="58">
        <v>7422</v>
      </c>
      <c r="U713" s="61"/>
      <c r="V713" s="62"/>
      <c r="W713" s="61"/>
      <c r="X713" s="61"/>
      <c r="Y713" s="61"/>
      <c r="Z713" s="63"/>
      <c r="AA713" s="52"/>
      <c r="AB713" s="52"/>
      <c r="AC713" s="52"/>
      <c r="AD713" s="52"/>
      <c r="AE713" s="52"/>
      <c r="AF713" s="52"/>
    </row>
    <row r="714" spans="1:32" s="34" customFormat="1" ht="44.25" hidden="1" customHeight="1" x14ac:dyDescent="0.2">
      <c r="A714" s="56" t="s">
        <v>7670</v>
      </c>
      <c r="B714" s="53">
        <v>650345320</v>
      </c>
      <c r="C714" s="53" t="s">
        <v>72</v>
      </c>
      <c r="D714" s="57" t="s">
        <v>4061</v>
      </c>
      <c r="E714" s="53" t="s">
        <v>4062</v>
      </c>
      <c r="F714" s="57" t="s">
        <v>4063</v>
      </c>
      <c r="G714" s="57" t="s">
        <v>4064</v>
      </c>
      <c r="H714" s="53" t="s">
        <v>2061</v>
      </c>
      <c r="I714" s="53"/>
      <c r="J714" s="53" t="s">
        <v>4065</v>
      </c>
      <c r="K714" s="53" t="s">
        <v>4067</v>
      </c>
      <c r="L714" s="54" t="s">
        <v>306</v>
      </c>
      <c r="M714" s="58" t="s">
        <v>951</v>
      </c>
      <c r="N714" s="58" t="s">
        <v>4068</v>
      </c>
      <c r="O714" s="59" t="s">
        <v>4066</v>
      </c>
      <c r="P714" s="58"/>
      <c r="Q714" s="59"/>
      <c r="R714" s="59" t="s">
        <v>4069</v>
      </c>
      <c r="S714" s="60">
        <v>40696</v>
      </c>
      <c r="T714" s="58">
        <v>7442</v>
      </c>
      <c r="U714" s="61"/>
      <c r="V714" s="62"/>
      <c r="W714" s="61"/>
      <c r="X714" s="61"/>
      <c r="Y714" s="61"/>
      <c r="Z714" s="63"/>
      <c r="AA714" s="52"/>
      <c r="AB714" s="52"/>
      <c r="AC714" s="52"/>
      <c r="AD714" s="52"/>
      <c r="AE714" s="52"/>
      <c r="AF714" s="52"/>
    </row>
    <row r="715" spans="1:32" s="34" customFormat="1" ht="44.25" hidden="1" customHeight="1" x14ac:dyDescent="0.2">
      <c r="A715" s="56" t="s">
        <v>7671</v>
      </c>
      <c r="B715" s="53" t="s">
        <v>8337</v>
      </c>
      <c r="C715" s="53" t="s">
        <v>1038</v>
      </c>
      <c r="D715" s="57" t="s">
        <v>4070</v>
      </c>
      <c r="E715" s="53" t="s">
        <v>4071</v>
      </c>
      <c r="F715" s="57" t="s">
        <v>4072</v>
      </c>
      <c r="G715" s="57" t="s">
        <v>4073</v>
      </c>
      <c r="H715" s="53" t="s">
        <v>4074</v>
      </c>
      <c r="I715" s="53" t="s">
        <v>4075</v>
      </c>
      <c r="J715" s="53" t="s">
        <v>4076</v>
      </c>
      <c r="K715" s="53" t="s">
        <v>4077</v>
      </c>
      <c r="L715" s="54" t="s">
        <v>47</v>
      </c>
      <c r="M715" s="58" t="s">
        <v>729</v>
      </c>
      <c r="N715" s="58" t="s">
        <v>4078</v>
      </c>
      <c r="O715" s="59"/>
      <c r="P715" s="58"/>
      <c r="Q715" s="59" t="s">
        <v>1043</v>
      </c>
      <c r="R715" s="59" t="s">
        <v>4079</v>
      </c>
      <c r="S715" s="60">
        <v>40674</v>
      </c>
      <c r="T715" s="58">
        <v>7440</v>
      </c>
      <c r="U715" s="61"/>
      <c r="V715" s="62"/>
      <c r="W715" s="61"/>
      <c r="X715" s="61"/>
      <c r="Y715" s="61"/>
      <c r="Z715" s="63"/>
      <c r="AA715" s="52"/>
      <c r="AB715" s="52"/>
      <c r="AC715" s="52"/>
      <c r="AD715" s="52"/>
      <c r="AE715" s="52"/>
      <c r="AF715" s="52"/>
    </row>
    <row r="716" spans="1:32" s="34" customFormat="1" ht="44.25" hidden="1" customHeight="1" x14ac:dyDescent="0.2">
      <c r="A716" s="56" t="s">
        <v>7672</v>
      </c>
      <c r="B716" s="53">
        <v>651185149</v>
      </c>
      <c r="C716" s="53" t="s">
        <v>72</v>
      </c>
      <c r="D716" s="57" t="s">
        <v>4080</v>
      </c>
      <c r="E716" s="53" t="s">
        <v>7673</v>
      </c>
      <c r="F716" s="57" t="s">
        <v>4081</v>
      </c>
      <c r="G716" s="57" t="s">
        <v>4082</v>
      </c>
      <c r="H716" s="53" t="s">
        <v>4083</v>
      </c>
      <c r="I716" s="53" t="s">
        <v>4084</v>
      </c>
      <c r="J716" s="53" t="s">
        <v>4085</v>
      </c>
      <c r="K716" s="53" t="s">
        <v>7674</v>
      </c>
      <c r="L716" s="54" t="s">
        <v>5267</v>
      </c>
      <c r="M716" s="58" t="s">
        <v>1485</v>
      </c>
      <c r="N716" s="58" t="s">
        <v>6027</v>
      </c>
      <c r="O716" s="59" t="s">
        <v>7675</v>
      </c>
      <c r="P716" s="58"/>
      <c r="Q716" s="59" t="s">
        <v>549</v>
      </c>
      <c r="R716" s="59" t="s">
        <v>6468</v>
      </c>
      <c r="S716" s="60">
        <v>42599</v>
      </c>
      <c r="T716" s="58">
        <v>7614</v>
      </c>
      <c r="U716" s="61"/>
      <c r="V716" s="62"/>
      <c r="W716" s="61"/>
      <c r="X716" s="61"/>
      <c r="Y716" s="61"/>
      <c r="Z716" s="63"/>
      <c r="AA716" s="52"/>
      <c r="AB716" s="52"/>
      <c r="AC716" s="52"/>
      <c r="AD716" s="52"/>
      <c r="AE716" s="52"/>
      <c r="AF716" s="52"/>
    </row>
    <row r="717" spans="1:32" s="34" customFormat="1" ht="44.25" hidden="1" customHeight="1" x14ac:dyDescent="0.2">
      <c r="A717" s="56" t="s">
        <v>6075</v>
      </c>
      <c r="B717" s="53">
        <v>651917115</v>
      </c>
      <c r="C717" s="53"/>
      <c r="D717" s="57" t="s">
        <v>6543</v>
      </c>
      <c r="E717" s="53" t="s">
        <v>6077</v>
      </c>
      <c r="F717" s="57" t="s">
        <v>6076</v>
      </c>
      <c r="G717" s="57" t="s">
        <v>6078</v>
      </c>
      <c r="H717" s="53" t="s">
        <v>4049</v>
      </c>
      <c r="I717" s="53" t="s">
        <v>6081</v>
      </c>
      <c r="J717" s="53" t="s">
        <v>6079</v>
      </c>
      <c r="K717" s="53" t="s">
        <v>6080</v>
      </c>
      <c r="L717" s="54" t="s">
        <v>5267</v>
      </c>
      <c r="M717" s="58" t="s">
        <v>1058</v>
      </c>
      <c r="N717" s="58" t="s">
        <v>6082</v>
      </c>
      <c r="O717" s="59" t="s">
        <v>6083</v>
      </c>
      <c r="P717" s="58"/>
      <c r="Q717" s="59" t="s">
        <v>549</v>
      </c>
      <c r="R717" s="59" t="s">
        <v>6084</v>
      </c>
      <c r="S717" s="60">
        <v>44096</v>
      </c>
      <c r="T717" s="58">
        <v>7712</v>
      </c>
      <c r="U717" s="61"/>
      <c r="V717" s="62"/>
      <c r="W717" s="61"/>
      <c r="X717" s="61"/>
      <c r="Y717" s="61"/>
      <c r="Z717" s="63"/>
      <c r="AA717" s="52"/>
      <c r="AB717" s="52"/>
      <c r="AC717" s="52"/>
      <c r="AD717" s="52"/>
      <c r="AE717" s="52"/>
      <c r="AF717" s="52"/>
    </row>
    <row r="718" spans="1:32" s="34" customFormat="1" ht="44.25" hidden="1" customHeight="1" x14ac:dyDescent="0.2">
      <c r="A718" s="56" t="s">
        <v>7676</v>
      </c>
      <c r="B718" s="53">
        <v>650343484</v>
      </c>
      <c r="C718" s="53" t="s">
        <v>72</v>
      </c>
      <c r="D718" s="57" t="s">
        <v>4086</v>
      </c>
      <c r="E718" s="53" t="s">
        <v>4087</v>
      </c>
      <c r="F718" s="57" t="s">
        <v>5223</v>
      </c>
      <c r="G718" s="57" t="s">
        <v>4088</v>
      </c>
      <c r="H718" s="53" t="s">
        <v>4049</v>
      </c>
      <c r="I718" s="53" t="s">
        <v>4089</v>
      </c>
      <c r="J718" s="53" t="s">
        <v>4090</v>
      </c>
      <c r="K718" s="53" t="s">
        <v>4092</v>
      </c>
      <c r="L718" s="54" t="s">
        <v>47</v>
      </c>
      <c r="M718" s="58" t="s">
        <v>620</v>
      </c>
      <c r="N718" s="58" t="s">
        <v>4093</v>
      </c>
      <c r="O718" s="59" t="s">
        <v>4091</v>
      </c>
      <c r="P718" s="58"/>
      <c r="Q718" s="59" t="s">
        <v>365</v>
      </c>
      <c r="R718" s="59" t="s">
        <v>4094</v>
      </c>
      <c r="S718" s="60">
        <v>42052</v>
      </c>
      <c r="T718" s="58">
        <v>7530</v>
      </c>
      <c r="U718" s="61"/>
      <c r="V718" s="62"/>
      <c r="W718" s="61"/>
      <c r="X718" s="61"/>
      <c r="Y718" s="61"/>
      <c r="Z718" s="63"/>
      <c r="AA718" s="52"/>
      <c r="AB718" s="52"/>
      <c r="AC718" s="52"/>
      <c r="AD718" s="52"/>
      <c r="AE718" s="52"/>
      <c r="AF718" s="52"/>
    </row>
    <row r="719" spans="1:32" s="34" customFormat="1" ht="44.25" hidden="1" customHeight="1" x14ac:dyDescent="0.2">
      <c r="A719" s="56" t="s">
        <v>7677</v>
      </c>
      <c r="B719" s="53">
        <v>651822580</v>
      </c>
      <c r="C719" s="53"/>
      <c r="D719" s="57" t="s">
        <v>6544</v>
      </c>
      <c r="E719" s="53" t="s">
        <v>8406</v>
      </c>
      <c r="F719" s="57" t="s">
        <v>5579</v>
      </c>
      <c r="G719" s="57" t="s">
        <v>8407</v>
      </c>
      <c r="H719" s="53" t="s">
        <v>5543</v>
      </c>
      <c r="I719" s="53" t="s">
        <v>6256</v>
      </c>
      <c r="J719" s="53" t="s">
        <v>6257</v>
      </c>
      <c r="K719" s="53" t="s">
        <v>5581</v>
      </c>
      <c r="L719" s="54" t="s">
        <v>535</v>
      </c>
      <c r="M719" s="58" t="s">
        <v>1380</v>
      </c>
      <c r="N719" s="58" t="s">
        <v>5580</v>
      </c>
      <c r="O719" s="59" t="s">
        <v>5582</v>
      </c>
      <c r="P719" s="58"/>
      <c r="Q719" s="59">
        <v>93401</v>
      </c>
      <c r="R719" s="59" t="s">
        <v>8408</v>
      </c>
      <c r="S719" s="60">
        <v>43644</v>
      </c>
      <c r="T719" s="58">
        <v>7683</v>
      </c>
      <c r="U719" s="61"/>
      <c r="V719" s="62"/>
      <c r="W719" s="61"/>
      <c r="X719" s="61"/>
      <c r="Y719" s="61"/>
      <c r="Z719" s="63"/>
      <c r="AA719" s="52"/>
      <c r="AB719" s="52"/>
      <c r="AC719" s="52"/>
      <c r="AD719" s="52"/>
      <c r="AE719" s="52"/>
      <c r="AF719" s="52"/>
    </row>
    <row r="720" spans="1:32" s="34" customFormat="1" ht="44.25" hidden="1" customHeight="1" x14ac:dyDescent="0.2">
      <c r="A720" s="56" t="s">
        <v>7678</v>
      </c>
      <c r="B720" s="53">
        <v>650559592</v>
      </c>
      <c r="C720" s="53" t="s">
        <v>49</v>
      </c>
      <c r="D720" s="57" t="s">
        <v>5195</v>
      </c>
      <c r="E720" s="53" t="s">
        <v>5196</v>
      </c>
      <c r="F720" s="57" t="s">
        <v>4288</v>
      </c>
      <c r="G720" s="57" t="s">
        <v>5197</v>
      </c>
      <c r="H720" s="53" t="s">
        <v>5198</v>
      </c>
      <c r="I720" s="53" t="s">
        <v>5199</v>
      </c>
      <c r="J720" s="53" t="s">
        <v>5200</v>
      </c>
      <c r="K720" s="53" t="s">
        <v>5201</v>
      </c>
      <c r="L720" s="54" t="s">
        <v>535</v>
      </c>
      <c r="M720" s="58" t="s">
        <v>392</v>
      </c>
      <c r="N720" s="58">
        <v>2584644</v>
      </c>
      <c r="O720" s="59" t="s">
        <v>5202</v>
      </c>
      <c r="P720" s="58"/>
      <c r="Q720" s="59" t="s">
        <v>3504</v>
      </c>
      <c r="R720" s="59" t="s">
        <v>5203</v>
      </c>
      <c r="S720" s="60">
        <v>41234</v>
      </c>
      <c r="T720" s="58">
        <v>7468</v>
      </c>
      <c r="U720" s="61"/>
      <c r="V720" s="62"/>
      <c r="W720" s="61"/>
      <c r="X720" s="61"/>
      <c r="Y720" s="61"/>
      <c r="Z720" s="63"/>
      <c r="AA720" s="52"/>
      <c r="AB720" s="52"/>
      <c r="AC720" s="52"/>
      <c r="AD720" s="52"/>
      <c r="AE720" s="52"/>
      <c r="AF720" s="52"/>
    </row>
    <row r="721" spans="1:32" s="34" customFormat="1" ht="44.25" hidden="1" customHeight="1" x14ac:dyDescent="0.2">
      <c r="A721" s="56" t="s">
        <v>7679</v>
      </c>
      <c r="B721" s="53">
        <v>650335368</v>
      </c>
      <c r="C721" s="53" t="s">
        <v>72</v>
      </c>
      <c r="D721" s="57" t="s">
        <v>4095</v>
      </c>
      <c r="E721" s="53" t="s">
        <v>4096</v>
      </c>
      <c r="F721" s="57" t="s">
        <v>4097</v>
      </c>
      <c r="G721" s="57" t="s">
        <v>4098</v>
      </c>
      <c r="H721" s="53" t="s">
        <v>4099</v>
      </c>
      <c r="I721" s="53" t="s">
        <v>4100</v>
      </c>
      <c r="J721" s="53" t="s">
        <v>4101</v>
      </c>
      <c r="K721" s="53" t="s">
        <v>4102</v>
      </c>
      <c r="L721" s="54" t="s">
        <v>47</v>
      </c>
      <c r="M721" s="58" t="s">
        <v>4104</v>
      </c>
      <c r="N721" s="58"/>
      <c r="O721" s="59" t="s">
        <v>4103</v>
      </c>
      <c r="P721" s="58"/>
      <c r="Q721" s="59" t="s">
        <v>4105</v>
      </c>
      <c r="R721" s="59" t="s">
        <v>4106</v>
      </c>
      <c r="S721" s="60">
        <v>40739</v>
      </c>
      <c r="T721" s="58">
        <v>7445</v>
      </c>
      <c r="U721" s="61"/>
      <c r="V721" s="62"/>
      <c r="W721" s="61"/>
      <c r="X721" s="61"/>
      <c r="Y721" s="61"/>
      <c r="Z721" s="63"/>
      <c r="AA721" s="52"/>
      <c r="AB721" s="52"/>
      <c r="AC721" s="52"/>
      <c r="AD721" s="52"/>
      <c r="AE721" s="52"/>
      <c r="AF721" s="52"/>
    </row>
    <row r="722" spans="1:32" s="34" customFormat="1" ht="44.25" hidden="1" customHeight="1" x14ac:dyDescent="0.2">
      <c r="A722" s="56" t="s">
        <v>4107</v>
      </c>
      <c r="B722" s="53">
        <v>651482887</v>
      </c>
      <c r="C722" s="53" t="s">
        <v>4108</v>
      </c>
      <c r="D722" s="57" t="s">
        <v>4109</v>
      </c>
      <c r="E722" s="53" t="s">
        <v>4110</v>
      </c>
      <c r="F722" s="57" t="s">
        <v>4111</v>
      </c>
      <c r="G722" s="57" t="s">
        <v>4112</v>
      </c>
      <c r="H722" s="53" t="s">
        <v>731</v>
      </c>
      <c r="I722" s="53" t="s">
        <v>4113</v>
      </c>
      <c r="J722" s="53" t="s">
        <v>4114</v>
      </c>
      <c r="K722" s="53" t="s">
        <v>4116</v>
      </c>
      <c r="L722" s="54" t="s">
        <v>306</v>
      </c>
      <c r="M722" s="58" t="s">
        <v>4118</v>
      </c>
      <c r="N722" s="58" t="s">
        <v>4115</v>
      </c>
      <c r="O722" s="59" t="s">
        <v>4117</v>
      </c>
      <c r="P722" s="58"/>
      <c r="Q722" s="59">
        <v>93401</v>
      </c>
      <c r="R722" s="59" t="s">
        <v>3956</v>
      </c>
      <c r="S722" s="60">
        <v>43311</v>
      </c>
      <c r="T722" s="58">
        <v>7653</v>
      </c>
      <c r="U722" s="61"/>
      <c r="V722" s="62"/>
      <c r="W722" s="61"/>
      <c r="X722" s="61"/>
      <c r="Y722" s="61"/>
      <c r="Z722" s="63"/>
      <c r="AA722" s="52"/>
      <c r="AB722" s="52"/>
      <c r="AC722" s="52"/>
      <c r="AD722" s="52"/>
      <c r="AE722" s="52"/>
      <c r="AF722" s="52"/>
    </row>
    <row r="723" spans="1:32" s="34" customFormat="1" ht="44.25" hidden="1" customHeight="1" x14ac:dyDescent="0.2">
      <c r="A723" s="56" t="s">
        <v>7680</v>
      </c>
      <c r="B723" s="53">
        <v>650987497</v>
      </c>
      <c r="C723" s="53" t="s">
        <v>353</v>
      </c>
      <c r="D723" s="57" t="s">
        <v>4119</v>
      </c>
      <c r="E723" s="53" t="s">
        <v>4120</v>
      </c>
      <c r="F723" s="57" t="s">
        <v>4121</v>
      </c>
      <c r="G723" s="57" t="s">
        <v>4122</v>
      </c>
      <c r="H723" s="53" t="s">
        <v>4123</v>
      </c>
      <c r="I723" s="53" t="s">
        <v>4124</v>
      </c>
      <c r="J723" s="53" t="s">
        <v>4125</v>
      </c>
      <c r="K723" s="53" t="s">
        <v>4127</v>
      </c>
      <c r="L723" s="54" t="s">
        <v>535</v>
      </c>
      <c r="M723" s="58" t="s">
        <v>4129</v>
      </c>
      <c r="N723" s="58" t="s">
        <v>4128</v>
      </c>
      <c r="O723" s="59" t="s">
        <v>4126</v>
      </c>
      <c r="P723" s="58"/>
      <c r="Q723" s="59" t="s">
        <v>83</v>
      </c>
      <c r="R723" s="59" t="s">
        <v>4130</v>
      </c>
      <c r="S723" s="60">
        <v>42850</v>
      </c>
      <c r="T723" s="58">
        <v>7631</v>
      </c>
      <c r="U723" s="61"/>
      <c r="V723" s="62"/>
      <c r="W723" s="61"/>
      <c r="X723" s="61"/>
      <c r="Y723" s="61"/>
      <c r="Z723" s="63"/>
      <c r="AA723" s="52"/>
      <c r="AB723" s="52"/>
      <c r="AC723" s="52"/>
      <c r="AD723" s="52"/>
      <c r="AE723" s="52"/>
      <c r="AF723" s="52"/>
    </row>
    <row r="724" spans="1:32" s="34" customFormat="1" ht="44.25" hidden="1" customHeight="1" x14ac:dyDescent="0.2">
      <c r="A724" s="56" t="s">
        <v>7681</v>
      </c>
      <c r="B724" s="53">
        <v>759626605</v>
      </c>
      <c r="C724" s="53" t="s">
        <v>502</v>
      </c>
      <c r="D724" s="57" t="s">
        <v>4131</v>
      </c>
      <c r="E724" s="53" t="s">
        <v>4132</v>
      </c>
      <c r="F724" s="57" t="s">
        <v>4054</v>
      </c>
      <c r="G724" s="57" t="s">
        <v>4133</v>
      </c>
      <c r="H724" s="53" t="s">
        <v>168</v>
      </c>
      <c r="I724" s="53" t="s">
        <v>4134</v>
      </c>
      <c r="J724" s="53" t="s">
        <v>4135</v>
      </c>
      <c r="K724" s="53" t="s">
        <v>4137</v>
      </c>
      <c r="L724" s="54" t="s">
        <v>47</v>
      </c>
      <c r="M724" s="58" t="s">
        <v>4139</v>
      </c>
      <c r="N724" s="58" t="s">
        <v>4138</v>
      </c>
      <c r="O724" s="59" t="s">
        <v>4136</v>
      </c>
      <c r="P724" s="58"/>
      <c r="Q724" s="59" t="s">
        <v>1091</v>
      </c>
      <c r="R724" s="59" t="s">
        <v>4140</v>
      </c>
      <c r="S724" s="60">
        <v>40365</v>
      </c>
      <c r="T724" s="58">
        <v>7428</v>
      </c>
      <c r="U724" s="61"/>
      <c r="V724" s="62"/>
      <c r="W724" s="61"/>
      <c r="X724" s="61"/>
      <c r="Y724" s="61"/>
      <c r="Z724" s="63"/>
      <c r="AA724" s="52"/>
      <c r="AB724" s="52"/>
      <c r="AC724" s="52"/>
      <c r="AD724" s="52"/>
      <c r="AE724" s="52"/>
      <c r="AF724" s="52"/>
    </row>
    <row r="725" spans="1:32" s="34" customFormat="1" ht="44.25" hidden="1" customHeight="1" x14ac:dyDescent="0.2">
      <c r="A725" s="56" t="s">
        <v>5853</v>
      </c>
      <c r="B725" s="53">
        <v>651908876</v>
      </c>
      <c r="C725" s="53"/>
      <c r="D725" s="57" t="s">
        <v>6545</v>
      </c>
      <c r="E725" s="53" t="s">
        <v>8542</v>
      </c>
      <c r="F725" s="57" t="s">
        <v>5854</v>
      </c>
      <c r="G725" s="57" t="s">
        <v>8543</v>
      </c>
      <c r="H725" s="53" t="s">
        <v>5855</v>
      </c>
      <c r="I725" s="53" t="s">
        <v>7682</v>
      </c>
      <c r="J725" s="53" t="s">
        <v>7683</v>
      </c>
      <c r="K725" s="53" t="s">
        <v>5856</v>
      </c>
      <c r="L725" s="54" t="s">
        <v>195</v>
      </c>
      <c r="M725" s="58" t="s">
        <v>5857</v>
      </c>
      <c r="N725" s="58" t="s">
        <v>7684</v>
      </c>
      <c r="O725" s="59" t="s">
        <v>5858</v>
      </c>
      <c r="P725" s="58"/>
      <c r="Q725" s="59">
        <v>93401</v>
      </c>
      <c r="R725" s="59" t="s">
        <v>8544</v>
      </c>
      <c r="S725" s="60">
        <v>43934</v>
      </c>
      <c r="T725" s="58">
        <v>7704</v>
      </c>
      <c r="U725" s="61"/>
      <c r="V725" s="62"/>
      <c r="W725" s="61"/>
      <c r="X725" s="61"/>
      <c r="Y725" s="61"/>
      <c r="Z725" s="63"/>
      <c r="AA725" s="52"/>
      <c r="AB725" s="52"/>
      <c r="AC725" s="52"/>
      <c r="AD725" s="52"/>
      <c r="AE725" s="52"/>
      <c r="AF725" s="52"/>
    </row>
    <row r="726" spans="1:32" s="34" customFormat="1" ht="44.25" hidden="1" customHeight="1" x14ac:dyDescent="0.2">
      <c r="A726" s="56" t="s">
        <v>7685</v>
      </c>
      <c r="B726" s="53">
        <v>651203732</v>
      </c>
      <c r="C726" s="53" t="s">
        <v>72</v>
      </c>
      <c r="D726" s="57" t="s">
        <v>5641</v>
      </c>
      <c r="E726" s="53" t="s">
        <v>5642</v>
      </c>
      <c r="F726" s="57" t="s">
        <v>5640</v>
      </c>
      <c r="G726" s="57" t="s">
        <v>5643</v>
      </c>
      <c r="H726" s="53" t="s">
        <v>4781</v>
      </c>
      <c r="I726" s="53" t="s">
        <v>5644</v>
      </c>
      <c r="J726" s="53" t="s">
        <v>4141</v>
      </c>
      <c r="K726" s="53" t="s">
        <v>4142</v>
      </c>
      <c r="L726" s="54" t="s">
        <v>47</v>
      </c>
      <c r="M726" s="58" t="s">
        <v>4143</v>
      </c>
      <c r="N726" s="58">
        <v>56964313880</v>
      </c>
      <c r="O726" s="59" t="s">
        <v>4144</v>
      </c>
      <c r="P726" s="58"/>
      <c r="Q726" s="59" t="s">
        <v>597</v>
      </c>
      <c r="R726" s="59" t="s">
        <v>5665</v>
      </c>
      <c r="S726" s="60">
        <v>43048</v>
      </c>
      <c r="T726" s="58">
        <v>7640</v>
      </c>
      <c r="U726" s="61"/>
      <c r="V726" s="62"/>
      <c r="W726" s="61"/>
      <c r="X726" s="61"/>
      <c r="Y726" s="61"/>
      <c r="Z726" s="63"/>
      <c r="AA726" s="52"/>
      <c r="AB726" s="52"/>
      <c r="AC726" s="52"/>
      <c r="AD726" s="52"/>
      <c r="AE726" s="52"/>
      <c r="AF726" s="52"/>
    </row>
    <row r="727" spans="1:32" s="34" customFormat="1" ht="44.25" hidden="1" customHeight="1" x14ac:dyDescent="0.2">
      <c r="A727" s="56" t="s">
        <v>7686</v>
      </c>
      <c r="B727" s="53">
        <v>651265479</v>
      </c>
      <c r="C727" s="53" t="s">
        <v>72</v>
      </c>
      <c r="D727" s="57" t="s">
        <v>4145</v>
      </c>
      <c r="E727" s="53" t="s">
        <v>4146</v>
      </c>
      <c r="F727" s="57" t="s">
        <v>4147</v>
      </c>
      <c r="G727" s="57" t="s">
        <v>4148</v>
      </c>
      <c r="H727" s="53" t="s">
        <v>4149</v>
      </c>
      <c r="I727" s="53" t="s">
        <v>4150</v>
      </c>
      <c r="J727" s="53" t="s">
        <v>4151</v>
      </c>
      <c r="K727" s="53" t="s">
        <v>4153</v>
      </c>
      <c r="L727" s="54" t="s">
        <v>5273</v>
      </c>
      <c r="M727" s="58" t="s">
        <v>956</v>
      </c>
      <c r="N727" s="58" t="s">
        <v>4154</v>
      </c>
      <c r="O727" s="59" t="s">
        <v>4152</v>
      </c>
      <c r="P727" s="58"/>
      <c r="Q727" s="59" t="s">
        <v>83</v>
      </c>
      <c r="R727" s="59" t="s">
        <v>4155</v>
      </c>
      <c r="S727" s="60">
        <v>42730</v>
      </c>
      <c r="T727" s="58">
        <v>7623</v>
      </c>
      <c r="U727" s="61"/>
      <c r="V727" s="62"/>
      <c r="W727" s="61"/>
      <c r="X727" s="61"/>
      <c r="Y727" s="61"/>
      <c r="Z727" s="63"/>
      <c r="AA727" s="52"/>
      <c r="AB727" s="52"/>
      <c r="AC727" s="52"/>
      <c r="AD727" s="52"/>
      <c r="AE727" s="52"/>
      <c r="AF727" s="52"/>
    </row>
    <row r="728" spans="1:32" s="34" customFormat="1" ht="44.25" hidden="1" customHeight="1" x14ac:dyDescent="0.2">
      <c r="A728" s="56" t="s">
        <v>5924</v>
      </c>
      <c r="B728" s="53">
        <v>651881420</v>
      </c>
      <c r="C728" s="53"/>
      <c r="D728" s="57" t="s">
        <v>6546</v>
      </c>
      <c r="E728" s="53" t="s">
        <v>5926</v>
      </c>
      <c r="F728" s="57" t="s">
        <v>5925</v>
      </c>
      <c r="G728" s="57" t="s">
        <v>5927</v>
      </c>
      <c r="H728" s="53" t="s">
        <v>5543</v>
      </c>
      <c r="I728" s="53" t="s">
        <v>5928</v>
      </c>
      <c r="J728" s="53" t="s">
        <v>5929</v>
      </c>
      <c r="K728" s="53" t="s">
        <v>5930</v>
      </c>
      <c r="L728" s="54" t="s">
        <v>5273</v>
      </c>
      <c r="M728" s="58" t="s">
        <v>5931</v>
      </c>
      <c r="N728" s="58">
        <v>988375686</v>
      </c>
      <c r="O728" s="59" t="s">
        <v>5932</v>
      </c>
      <c r="P728" s="58"/>
      <c r="Q728" s="59">
        <v>93401</v>
      </c>
      <c r="R728" s="59" t="s">
        <v>5933</v>
      </c>
      <c r="S728" s="60">
        <v>44049</v>
      </c>
      <c r="T728" s="58">
        <v>7710</v>
      </c>
      <c r="U728" s="61"/>
      <c r="V728" s="62"/>
      <c r="W728" s="61"/>
      <c r="X728" s="61"/>
      <c r="Y728" s="61"/>
      <c r="Z728" s="63"/>
      <c r="AA728" s="52"/>
      <c r="AB728" s="52"/>
      <c r="AC728" s="52"/>
      <c r="AD728" s="52"/>
      <c r="AE728" s="52"/>
      <c r="AF728" s="52"/>
    </row>
    <row r="729" spans="1:32" s="34" customFormat="1" ht="44.25" hidden="1" customHeight="1" x14ac:dyDescent="0.2">
      <c r="A729" s="56" t="s">
        <v>7687</v>
      </c>
      <c r="B729" s="53">
        <v>737987000</v>
      </c>
      <c r="C729" s="53" t="s">
        <v>72</v>
      </c>
      <c r="D729" s="57" t="s">
        <v>4156</v>
      </c>
      <c r="E729" s="53" t="s">
        <v>4157</v>
      </c>
      <c r="F729" s="57" t="s">
        <v>4158</v>
      </c>
      <c r="G729" s="57" t="s">
        <v>4159</v>
      </c>
      <c r="H729" s="53" t="s">
        <v>4160</v>
      </c>
      <c r="I729" s="53" t="s">
        <v>4161</v>
      </c>
      <c r="J729" s="53" t="s">
        <v>4162</v>
      </c>
      <c r="K729" s="53" t="s">
        <v>4164</v>
      </c>
      <c r="L729" s="54" t="s">
        <v>47</v>
      </c>
      <c r="M729" s="58" t="s">
        <v>4166</v>
      </c>
      <c r="N729" s="58" t="s">
        <v>4165</v>
      </c>
      <c r="O729" s="59" t="s">
        <v>4163</v>
      </c>
      <c r="P729" s="58"/>
      <c r="Q729" s="59" t="s">
        <v>1091</v>
      </c>
      <c r="R729" s="59" t="s">
        <v>4167</v>
      </c>
      <c r="S729" s="60">
        <v>41502</v>
      </c>
      <c r="T729" s="58">
        <v>7484</v>
      </c>
      <c r="U729" s="61"/>
      <c r="V729" s="62"/>
      <c r="W729" s="61"/>
      <c r="X729" s="61"/>
      <c r="Y729" s="61"/>
      <c r="Z729" s="63"/>
      <c r="AA729" s="52"/>
      <c r="AB729" s="52"/>
      <c r="AC729" s="52"/>
      <c r="AD729" s="52"/>
      <c r="AE729" s="52"/>
      <c r="AF729" s="52"/>
    </row>
    <row r="730" spans="1:32" s="34" customFormat="1" ht="44.25" hidden="1" customHeight="1" x14ac:dyDescent="0.2">
      <c r="A730" s="56" t="s">
        <v>7688</v>
      </c>
      <c r="B730" s="53">
        <v>651775035</v>
      </c>
      <c r="C730" s="53"/>
      <c r="D730" s="57" t="s">
        <v>6547</v>
      </c>
      <c r="E730" s="53" t="s">
        <v>5420</v>
      </c>
      <c r="F730" s="57" t="s">
        <v>5421</v>
      </c>
      <c r="G730" s="57" t="s">
        <v>5422</v>
      </c>
      <c r="H730" s="53" t="s">
        <v>1273</v>
      </c>
      <c r="I730" s="53" t="s">
        <v>5423</v>
      </c>
      <c r="J730" s="53" t="s">
        <v>5424</v>
      </c>
      <c r="K730" s="53" t="s">
        <v>5426</v>
      </c>
      <c r="L730" s="54" t="s">
        <v>47</v>
      </c>
      <c r="M730" s="58" t="s">
        <v>620</v>
      </c>
      <c r="N730" s="58" t="s">
        <v>5427</v>
      </c>
      <c r="O730" s="59" t="s">
        <v>5425</v>
      </c>
      <c r="P730" s="58"/>
      <c r="Q730" s="59" t="s">
        <v>83</v>
      </c>
      <c r="R730" s="59" t="s">
        <v>5240</v>
      </c>
      <c r="S730" s="60">
        <v>43626</v>
      </c>
      <c r="T730" s="58">
        <v>7677</v>
      </c>
      <c r="U730" s="61"/>
      <c r="V730" s="62"/>
      <c r="W730" s="61"/>
      <c r="X730" s="61"/>
      <c r="Y730" s="61"/>
      <c r="Z730" s="63"/>
      <c r="AA730" s="52"/>
      <c r="AB730" s="52"/>
      <c r="AC730" s="52"/>
      <c r="AD730" s="52"/>
      <c r="AE730" s="52"/>
      <c r="AF730" s="52"/>
    </row>
    <row r="731" spans="1:32" s="34" customFormat="1" ht="44.25" hidden="1" customHeight="1" x14ac:dyDescent="0.2">
      <c r="A731" s="56" t="s">
        <v>7689</v>
      </c>
      <c r="B731" s="53" t="s">
        <v>8338</v>
      </c>
      <c r="C731" s="53"/>
      <c r="D731" s="57" t="s">
        <v>6548</v>
      </c>
      <c r="E731" s="53" t="s">
        <v>6019</v>
      </c>
      <c r="F731" s="57" t="s">
        <v>5500</v>
      </c>
      <c r="G731" s="57" t="s">
        <v>5501</v>
      </c>
      <c r="H731" s="53" t="s">
        <v>5502</v>
      </c>
      <c r="I731" s="53" t="s">
        <v>5503</v>
      </c>
      <c r="J731" s="53" t="s">
        <v>5504</v>
      </c>
      <c r="K731" s="53" t="s">
        <v>5505</v>
      </c>
      <c r="L731" s="54" t="s">
        <v>5272</v>
      </c>
      <c r="M731" s="58" t="s">
        <v>1137</v>
      </c>
      <c r="N731" s="58">
        <v>91444090</v>
      </c>
      <c r="O731" s="59" t="s">
        <v>5506</v>
      </c>
      <c r="P731" s="58"/>
      <c r="Q731" s="59" t="s">
        <v>83</v>
      </c>
      <c r="R731" s="59" t="s">
        <v>5507</v>
      </c>
      <c r="S731" s="60">
        <v>43627</v>
      </c>
      <c r="T731" s="58">
        <v>7678</v>
      </c>
      <c r="U731" s="61"/>
      <c r="V731" s="62"/>
      <c r="W731" s="61"/>
      <c r="X731" s="61"/>
      <c r="Y731" s="61"/>
      <c r="Z731" s="63"/>
      <c r="AA731" s="52"/>
      <c r="AB731" s="52"/>
      <c r="AC731" s="52"/>
      <c r="AD731" s="52"/>
      <c r="AE731" s="52"/>
      <c r="AF731" s="52"/>
    </row>
    <row r="732" spans="1:32" s="34" customFormat="1" ht="44.25" hidden="1" customHeight="1" x14ac:dyDescent="0.2">
      <c r="A732" s="56" t="s">
        <v>7690</v>
      </c>
      <c r="B732" s="53">
        <v>657376906</v>
      </c>
      <c r="C732" s="53" t="s">
        <v>4168</v>
      </c>
      <c r="D732" s="57" t="s">
        <v>4169</v>
      </c>
      <c r="E732" s="53" t="s">
        <v>4170</v>
      </c>
      <c r="F732" s="57" t="s">
        <v>4171</v>
      </c>
      <c r="G732" s="57" t="s">
        <v>4172</v>
      </c>
      <c r="H732" s="53" t="s">
        <v>4173</v>
      </c>
      <c r="I732" s="53" t="s">
        <v>4174</v>
      </c>
      <c r="J732" s="53" t="s">
        <v>4175</v>
      </c>
      <c r="K732" s="53" t="s">
        <v>4176</v>
      </c>
      <c r="L732" s="54" t="s">
        <v>5267</v>
      </c>
      <c r="M732" s="58" t="s">
        <v>4178</v>
      </c>
      <c r="N732" s="58" t="s">
        <v>4177</v>
      </c>
      <c r="O732" s="59"/>
      <c r="P732" s="58"/>
      <c r="Q732" s="59" t="s">
        <v>83</v>
      </c>
      <c r="R732" s="59" t="s">
        <v>4179</v>
      </c>
      <c r="S732" s="60">
        <v>39588</v>
      </c>
      <c r="T732" s="58">
        <v>7392</v>
      </c>
      <c r="U732" s="61"/>
      <c r="V732" s="62"/>
      <c r="W732" s="61"/>
      <c r="X732" s="61"/>
      <c r="Y732" s="61"/>
      <c r="Z732" s="63"/>
      <c r="AA732" s="52"/>
      <c r="AB732" s="52"/>
      <c r="AC732" s="52"/>
      <c r="AD732" s="52"/>
      <c r="AE732" s="52"/>
      <c r="AF732" s="52"/>
    </row>
    <row r="733" spans="1:32" s="34" customFormat="1" ht="44.25" hidden="1" customHeight="1" x14ac:dyDescent="0.2">
      <c r="A733" s="56" t="s">
        <v>7691</v>
      </c>
      <c r="B733" s="53">
        <v>736521008</v>
      </c>
      <c r="C733" s="53" t="s">
        <v>502</v>
      </c>
      <c r="D733" s="57" t="s">
        <v>4180</v>
      </c>
      <c r="E733" s="53" t="s">
        <v>4181</v>
      </c>
      <c r="F733" s="57" t="s">
        <v>4182</v>
      </c>
      <c r="G733" s="57" t="s">
        <v>4183</v>
      </c>
      <c r="H733" s="53" t="s">
        <v>4184</v>
      </c>
      <c r="I733" s="53" t="s">
        <v>4185</v>
      </c>
      <c r="J733" s="53" t="s">
        <v>4186</v>
      </c>
      <c r="K733" s="53" t="s">
        <v>4187</v>
      </c>
      <c r="L733" s="54" t="s">
        <v>47</v>
      </c>
      <c r="M733" s="58"/>
      <c r="N733" s="58"/>
      <c r="O733" s="59" t="s">
        <v>4188</v>
      </c>
      <c r="P733" s="58"/>
      <c r="Q733" s="59" t="s">
        <v>365</v>
      </c>
      <c r="R733" s="59" t="s">
        <v>4189</v>
      </c>
      <c r="S733" s="60">
        <v>42790</v>
      </c>
      <c r="T733" s="58">
        <v>7628</v>
      </c>
      <c r="U733" s="61"/>
      <c r="V733" s="62"/>
      <c r="W733" s="61"/>
      <c r="X733" s="61"/>
      <c r="Y733" s="61"/>
      <c r="Z733" s="63"/>
      <c r="AA733" s="52"/>
      <c r="AB733" s="52"/>
      <c r="AC733" s="52"/>
      <c r="AD733" s="52"/>
      <c r="AE733" s="52"/>
      <c r="AF733" s="52"/>
    </row>
    <row r="734" spans="1:32" s="34" customFormat="1" ht="44.25" hidden="1" customHeight="1" x14ac:dyDescent="0.2">
      <c r="A734" s="56" t="s">
        <v>5942</v>
      </c>
      <c r="B734" s="53">
        <v>651882338</v>
      </c>
      <c r="C734" s="53"/>
      <c r="D734" s="57" t="s">
        <v>6549</v>
      </c>
      <c r="E734" s="53" t="s">
        <v>5943</v>
      </c>
      <c r="F734" s="57" t="s">
        <v>5944</v>
      </c>
      <c r="G734" s="57" t="s">
        <v>6395</v>
      </c>
      <c r="H734" s="53" t="s">
        <v>5543</v>
      </c>
      <c r="I734" s="53" t="s">
        <v>5945</v>
      </c>
      <c r="J734" s="53" t="s">
        <v>6396</v>
      </c>
      <c r="K734" s="53" t="s">
        <v>5946</v>
      </c>
      <c r="L734" s="54" t="s">
        <v>47</v>
      </c>
      <c r="M734" s="58" t="s">
        <v>3344</v>
      </c>
      <c r="N734" s="58" t="s">
        <v>6397</v>
      </c>
      <c r="O734" s="59" t="s">
        <v>6398</v>
      </c>
      <c r="P734" s="58"/>
      <c r="Q734" s="59">
        <v>93401</v>
      </c>
      <c r="R734" s="59" t="s">
        <v>5812</v>
      </c>
      <c r="S734" s="60">
        <v>44054</v>
      </c>
      <c r="T734" s="58">
        <v>7711</v>
      </c>
      <c r="U734" s="61"/>
      <c r="V734" s="62"/>
      <c r="W734" s="61"/>
      <c r="X734" s="61"/>
      <c r="Y734" s="61"/>
      <c r="Z734" s="63"/>
      <c r="AA734" s="52"/>
      <c r="AB734" s="52"/>
      <c r="AC734" s="52"/>
      <c r="AD734" s="52"/>
      <c r="AE734" s="52"/>
      <c r="AF734" s="52"/>
    </row>
    <row r="735" spans="1:32" s="34" customFormat="1" ht="44.25" hidden="1" customHeight="1" x14ac:dyDescent="0.2">
      <c r="A735" s="56" t="s">
        <v>5569</v>
      </c>
      <c r="B735" s="53">
        <v>651591058</v>
      </c>
      <c r="C735" s="53"/>
      <c r="D735" s="57" t="s">
        <v>6550</v>
      </c>
      <c r="E735" s="53" t="s">
        <v>5570</v>
      </c>
      <c r="F735" s="57" t="s">
        <v>5571</v>
      </c>
      <c r="G735" s="57" t="s">
        <v>5572</v>
      </c>
      <c r="H735" s="53" t="s">
        <v>5543</v>
      </c>
      <c r="I735" s="53" t="s">
        <v>5573</v>
      </c>
      <c r="J735" s="53" t="s">
        <v>5574</v>
      </c>
      <c r="K735" s="53" t="s">
        <v>5576</v>
      </c>
      <c r="L735" s="54" t="s">
        <v>5272</v>
      </c>
      <c r="M735" s="58" t="s">
        <v>2032</v>
      </c>
      <c r="N735" s="58" t="s">
        <v>5575</v>
      </c>
      <c r="O735" s="59" t="s">
        <v>5577</v>
      </c>
      <c r="P735" s="58"/>
      <c r="Q735" s="59">
        <v>93401</v>
      </c>
      <c r="R735" s="59" t="s">
        <v>5578</v>
      </c>
      <c r="S735" s="60">
        <v>43644</v>
      </c>
      <c r="T735" s="58">
        <v>7682</v>
      </c>
      <c r="U735" s="61"/>
      <c r="V735" s="62"/>
      <c r="W735" s="61"/>
      <c r="X735" s="61"/>
      <c r="Y735" s="61"/>
      <c r="Z735" s="63"/>
      <c r="AA735" s="52"/>
      <c r="AB735" s="52"/>
      <c r="AC735" s="52"/>
      <c r="AD735" s="52"/>
      <c r="AE735" s="52"/>
      <c r="AF735" s="52"/>
    </row>
    <row r="736" spans="1:32" s="34" customFormat="1" ht="44.25" hidden="1" customHeight="1" x14ac:dyDescent="0.2">
      <c r="A736" s="56" t="s">
        <v>7692</v>
      </c>
      <c r="B736" s="53">
        <v>653057709</v>
      </c>
      <c r="C736" s="53" t="s">
        <v>72</v>
      </c>
      <c r="D736" s="57" t="s">
        <v>4190</v>
      </c>
      <c r="E736" s="53" t="s">
        <v>5667</v>
      </c>
      <c r="F736" s="57" t="s">
        <v>4191</v>
      </c>
      <c r="G736" s="57" t="s">
        <v>4192</v>
      </c>
      <c r="H736" s="53" t="s">
        <v>4193</v>
      </c>
      <c r="I736" s="53" t="s">
        <v>4194</v>
      </c>
      <c r="J736" s="53" t="s">
        <v>4195</v>
      </c>
      <c r="K736" s="53" t="s">
        <v>5668</v>
      </c>
      <c r="L736" s="54" t="s">
        <v>5268</v>
      </c>
      <c r="M736" s="58" t="s">
        <v>4196</v>
      </c>
      <c r="N736" s="58">
        <v>994420699</v>
      </c>
      <c r="O736" s="59" t="s">
        <v>4197</v>
      </c>
      <c r="P736" s="58"/>
      <c r="Q736" s="59" t="s">
        <v>597</v>
      </c>
      <c r="R736" s="59" t="s">
        <v>1569</v>
      </c>
      <c r="S736" s="60">
        <v>42968</v>
      </c>
      <c r="T736" s="58">
        <v>7633</v>
      </c>
      <c r="U736" s="61"/>
      <c r="V736" s="62"/>
      <c r="W736" s="61"/>
      <c r="X736" s="61"/>
      <c r="Y736" s="61"/>
      <c r="Z736" s="63"/>
      <c r="AA736" s="52"/>
      <c r="AB736" s="52"/>
      <c r="AC736" s="52"/>
      <c r="AD736" s="52"/>
      <c r="AE736" s="52"/>
      <c r="AF736" s="52"/>
    </row>
    <row r="737" spans="1:32" s="34" customFormat="1" ht="44.25" hidden="1" customHeight="1" x14ac:dyDescent="0.2">
      <c r="A737" s="56" t="s">
        <v>7693</v>
      </c>
      <c r="B737" s="53" t="s">
        <v>8339</v>
      </c>
      <c r="C737" s="53" t="s">
        <v>72</v>
      </c>
      <c r="D737" s="57" t="s">
        <v>4198</v>
      </c>
      <c r="E737" s="53" t="s">
        <v>5897</v>
      </c>
      <c r="F737" s="57" t="s">
        <v>4199</v>
      </c>
      <c r="G737" s="57" t="s">
        <v>4200</v>
      </c>
      <c r="H737" s="53" t="s">
        <v>1777</v>
      </c>
      <c r="I737" s="53" t="s">
        <v>5955</v>
      </c>
      <c r="J737" s="53" t="s">
        <v>4201</v>
      </c>
      <c r="K737" s="53" t="s">
        <v>4202</v>
      </c>
      <c r="L737" s="54" t="s">
        <v>306</v>
      </c>
      <c r="M737" s="58" t="s">
        <v>4203</v>
      </c>
      <c r="N737" s="58" t="s">
        <v>4204</v>
      </c>
      <c r="O737" s="59" t="s">
        <v>5898</v>
      </c>
      <c r="P737" s="58"/>
      <c r="Q737" s="59" t="s">
        <v>549</v>
      </c>
      <c r="R737" s="59" t="s">
        <v>7694</v>
      </c>
      <c r="S737" s="60">
        <v>42762</v>
      </c>
      <c r="T737" s="58">
        <v>7626</v>
      </c>
      <c r="U737" s="61"/>
      <c r="V737" s="62"/>
      <c r="W737" s="61"/>
      <c r="X737" s="61"/>
      <c r="Y737" s="61"/>
      <c r="Z737" s="63"/>
      <c r="AA737" s="52"/>
      <c r="AB737" s="52"/>
      <c r="AC737" s="52"/>
      <c r="AD737" s="52"/>
      <c r="AE737" s="52"/>
      <c r="AF737" s="52"/>
    </row>
    <row r="738" spans="1:32" s="34" customFormat="1" ht="44.25" hidden="1" customHeight="1" x14ac:dyDescent="0.2">
      <c r="A738" s="56" t="s">
        <v>5755</v>
      </c>
      <c r="B738" s="53">
        <v>651902215</v>
      </c>
      <c r="C738" s="53"/>
      <c r="D738" s="57" t="s">
        <v>6551</v>
      </c>
      <c r="E738" s="53" t="s">
        <v>6552</v>
      </c>
      <c r="F738" s="57" t="s">
        <v>5756</v>
      </c>
      <c r="G738" s="57" t="s">
        <v>6399</v>
      </c>
      <c r="H738" s="53" t="s">
        <v>1204</v>
      </c>
      <c r="I738" s="53" t="s">
        <v>6400</v>
      </c>
      <c r="J738" s="53" t="s">
        <v>5757</v>
      </c>
      <c r="K738" s="53" t="s">
        <v>5760</v>
      </c>
      <c r="L738" s="54" t="s">
        <v>5269</v>
      </c>
      <c r="M738" s="58" t="s">
        <v>2599</v>
      </c>
      <c r="N738" s="58" t="s">
        <v>5759</v>
      </c>
      <c r="O738" s="59" t="s">
        <v>5758</v>
      </c>
      <c r="P738" s="58"/>
      <c r="Q738" s="59">
        <v>93401</v>
      </c>
      <c r="R738" s="59" t="s">
        <v>6444</v>
      </c>
      <c r="S738" s="60">
        <v>43858</v>
      </c>
      <c r="T738" s="58">
        <v>7696</v>
      </c>
      <c r="U738" s="61"/>
      <c r="V738" s="62"/>
      <c r="W738" s="61"/>
      <c r="X738" s="61"/>
      <c r="Y738" s="61"/>
      <c r="Z738" s="63"/>
      <c r="AA738" s="52"/>
      <c r="AB738" s="52"/>
      <c r="AC738" s="52"/>
      <c r="AD738" s="52"/>
      <c r="AE738" s="52"/>
      <c r="AF738" s="52"/>
    </row>
    <row r="739" spans="1:32" s="34" customFormat="1" ht="44.25" hidden="1" customHeight="1" x14ac:dyDescent="0.2">
      <c r="A739" s="56" t="s">
        <v>7695</v>
      </c>
      <c r="B739" s="53">
        <v>652322301</v>
      </c>
      <c r="C739" s="53" t="s">
        <v>502</v>
      </c>
      <c r="D739" s="57" t="s">
        <v>4205</v>
      </c>
      <c r="E739" s="53" t="s">
        <v>6037</v>
      </c>
      <c r="F739" s="57" t="s">
        <v>4054</v>
      </c>
      <c r="G739" s="57" t="s">
        <v>6038</v>
      </c>
      <c r="H739" s="53" t="s">
        <v>168</v>
      </c>
      <c r="I739" s="53" t="s">
        <v>6039</v>
      </c>
      <c r="J739" s="53" t="s">
        <v>6041</v>
      </c>
      <c r="K739" s="53" t="s">
        <v>4207</v>
      </c>
      <c r="L739" s="54" t="s">
        <v>47</v>
      </c>
      <c r="M739" s="58" t="s">
        <v>4209</v>
      </c>
      <c r="N739" s="58" t="s">
        <v>4208</v>
      </c>
      <c r="O739" s="59" t="s">
        <v>4206</v>
      </c>
      <c r="P739" s="58"/>
      <c r="Q739" s="59" t="s">
        <v>365</v>
      </c>
      <c r="R739" s="59" t="s">
        <v>6040</v>
      </c>
      <c r="S739" s="60">
        <v>40203</v>
      </c>
      <c r="T739" s="58">
        <v>7424</v>
      </c>
      <c r="U739" s="61"/>
      <c r="V739" s="62"/>
      <c r="W739" s="61"/>
      <c r="X739" s="61"/>
      <c r="Y739" s="61"/>
      <c r="Z739" s="63"/>
      <c r="AA739" s="52"/>
      <c r="AB739" s="52"/>
      <c r="AC739" s="52"/>
      <c r="AD739" s="52"/>
      <c r="AE739" s="52"/>
      <c r="AF739" s="52"/>
    </row>
    <row r="740" spans="1:32" s="34" customFormat="1" ht="44.25" hidden="1" customHeight="1" x14ac:dyDescent="0.2">
      <c r="A740" s="56" t="s">
        <v>7696</v>
      </c>
      <c r="B740" s="53">
        <v>651843979</v>
      </c>
      <c r="C740" s="53"/>
      <c r="D740" s="57" t="s">
        <v>6553</v>
      </c>
      <c r="E740" s="53" t="s">
        <v>5821</v>
      </c>
      <c r="F740" s="57" t="s">
        <v>5822</v>
      </c>
      <c r="G740" s="57" t="s">
        <v>5823</v>
      </c>
      <c r="H740" s="53" t="s">
        <v>1354</v>
      </c>
      <c r="I740" s="53" t="s">
        <v>5824</v>
      </c>
      <c r="J740" s="53" t="s">
        <v>5825</v>
      </c>
      <c r="K740" s="53" t="s">
        <v>5826</v>
      </c>
      <c r="L740" s="54" t="s">
        <v>535</v>
      </c>
      <c r="M740" s="58" t="s">
        <v>392</v>
      </c>
      <c r="N740" s="58" t="s">
        <v>5827</v>
      </c>
      <c r="O740" s="59" t="s">
        <v>5828</v>
      </c>
      <c r="P740" s="58"/>
      <c r="Q740" s="59">
        <v>93401</v>
      </c>
      <c r="R740" s="59" t="s">
        <v>5829</v>
      </c>
      <c r="S740" s="60">
        <v>43913</v>
      </c>
      <c r="T740" s="58">
        <v>7701</v>
      </c>
      <c r="U740" s="61"/>
      <c r="V740" s="62"/>
      <c r="W740" s="61"/>
      <c r="X740" s="61"/>
      <c r="Y740" s="61"/>
      <c r="Z740" s="63"/>
      <c r="AA740" s="52"/>
      <c r="AB740" s="52"/>
      <c r="AC740" s="52"/>
      <c r="AD740" s="52"/>
      <c r="AE740" s="52"/>
      <c r="AF740" s="52"/>
    </row>
    <row r="741" spans="1:32" s="34" customFormat="1" ht="44.25" hidden="1" customHeight="1" x14ac:dyDescent="0.2">
      <c r="A741" s="56" t="s">
        <v>7697</v>
      </c>
      <c r="B741" s="53">
        <v>533148689</v>
      </c>
      <c r="C741" s="53" t="s">
        <v>49</v>
      </c>
      <c r="D741" s="57" t="s">
        <v>4210</v>
      </c>
      <c r="E741" s="53" t="s">
        <v>4211</v>
      </c>
      <c r="F741" s="57" t="s">
        <v>4212</v>
      </c>
      <c r="G741" s="57" t="s">
        <v>4213</v>
      </c>
      <c r="H741" s="53" t="s">
        <v>4214</v>
      </c>
      <c r="I741" s="53" t="s">
        <v>4215</v>
      </c>
      <c r="J741" s="53" t="s">
        <v>4216</v>
      </c>
      <c r="K741" s="53" t="s">
        <v>4218</v>
      </c>
      <c r="L741" s="54" t="s">
        <v>47</v>
      </c>
      <c r="M741" s="58" t="s">
        <v>620</v>
      </c>
      <c r="N741" s="58" t="s">
        <v>4219</v>
      </c>
      <c r="O741" s="59" t="s">
        <v>4217</v>
      </c>
      <c r="P741" s="58"/>
      <c r="Q741" s="59" t="s">
        <v>549</v>
      </c>
      <c r="R741" s="59" t="s">
        <v>4220</v>
      </c>
      <c r="S741" s="60">
        <v>40542</v>
      </c>
      <c r="T741" s="58">
        <v>7438</v>
      </c>
      <c r="U741" s="61"/>
      <c r="V741" s="62"/>
      <c r="W741" s="61"/>
      <c r="X741" s="61"/>
      <c r="Y741" s="61"/>
      <c r="Z741" s="63"/>
      <c r="AA741" s="52"/>
      <c r="AB741" s="52"/>
      <c r="AC741" s="52"/>
      <c r="AD741" s="52"/>
      <c r="AE741" s="52"/>
      <c r="AF741" s="52"/>
    </row>
    <row r="742" spans="1:32" s="34" customFormat="1" ht="44.25" hidden="1" customHeight="1" x14ac:dyDescent="0.2">
      <c r="A742" s="56" t="s">
        <v>7698</v>
      </c>
      <c r="B742" s="53" t="s">
        <v>8357</v>
      </c>
      <c r="C742" s="53" t="s">
        <v>72</v>
      </c>
      <c r="D742" s="57" t="s">
        <v>4221</v>
      </c>
      <c r="E742" s="53" t="s">
        <v>4222</v>
      </c>
      <c r="F742" s="57" t="s">
        <v>4223</v>
      </c>
      <c r="G742" s="57" t="s">
        <v>4224</v>
      </c>
      <c r="H742" s="53" t="s">
        <v>4225</v>
      </c>
      <c r="I742" s="53" t="s">
        <v>4226</v>
      </c>
      <c r="J742" s="53" t="s">
        <v>4227</v>
      </c>
      <c r="K742" s="53" t="s">
        <v>4229</v>
      </c>
      <c r="L742" s="54" t="s">
        <v>306</v>
      </c>
      <c r="M742" s="58" t="s">
        <v>4231</v>
      </c>
      <c r="N742" s="58" t="s">
        <v>4230</v>
      </c>
      <c r="O742" s="59" t="s">
        <v>4228</v>
      </c>
      <c r="P742" s="58"/>
      <c r="Q742" s="59" t="s">
        <v>549</v>
      </c>
      <c r="R742" s="59" t="s">
        <v>1948</v>
      </c>
      <c r="S742" s="60">
        <v>42501</v>
      </c>
      <c r="T742" s="58">
        <v>7607</v>
      </c>
      <c r="U742" s="61"/>
      <c r="V742" s="62"/>
      <c r="W742" s="61"/>
      <c r="X742" s="61"/>
      <c r="Y742" s="61"/>
      <c r="Z742" s="63"/>
      <c r="AA742" s="52"/>
      <c r="AB742" s="52"/>
      <c r="AC742" s="52"/>
      <c r="AD742" s="52"/>
      <c r="AE742" s="52"/>
      <c r="AF742" s="52"/>
    </row>
    <row r="743" spans="1:32" s="34" customFormat="1" ht="44.25" hidden="1" customHeight="1" x14ac:dyDescent="0.2">
      <c r="A743" s="56" t="s">
        <v>7699</v>
      </c>
      <c r="B743" s="53">
        <v>533338917</v>
      </c>
      <c r="C743" s="53"/>
      <c r="D743" s="57" t="s">
        <v>6554</v>
      </c>
      <c r="E743" s="53" t="s">
        <v>6555</v>
      </c>
      <c r="F743" s="57" t="s">
        <v>6556</v>
      </c>
      <c r="G743" s="57" t="s">
        <v>6557</v>
      </c>
      <c r="H743" s="53" t="s">
        <v>1354</v>
      </c>
      <c r="I743" s="53" t="s">
        <v>6558</v>
      </c>
      <c r="J743" s="53" t="s">
        <v>6559</v>
      </c>
      <c r="K743" s="53" t="s">
        <v>6560</v>
      </c>
      <c r="L743" s="54" t="s">
        <v>47</v>
      </c>
      <c r="M743" s="58" t="s">
        <v>1947</v>
      </c>
      <c r="N743" s="58">
        <v>56996928535</v>
      </c>
      <c r="O743" s="59" t="s">
        <v>6561</v>
      </c>
      <c r="P743" s="58"/>
      <c r="Q743" s="59" t="s">
        <v>6562</v>
      </c>
      <c r="R743" s="59" t="s">
        <v>6335</v>
      </c>
      <c r="S743" s="60">
        <v>44253</v>
      </c>
      <c r="T743" s="58">
        <v>7725</v>
      </c>
      <c r="U743" s="61"/>
      <c r="V743" s="62"/>
      <c r="W743" s="61"/>
      <c r="X743" s="61"/>
      <c r="Y743" s="61"/>
      <c r="Z743" s="63"/>
      <c r="AA743" s="52"/>
      <c r="AB743" s="52"/>
      <c r="AC743" s="52"/>
      <c r="AD743" s="52"/>
      <c r="AE743" s="52"/>
      <c r="AF743" s="52"/>
    </row>
    <row r="744" spans="1:32" s="34" customFormat="1" ht="44.25" hidden="1" customHeight="1" x14ac:dyDescent="0.2">
      <c r="A744" s="56" t="s">
        <v>7700</v>
      </c>
      <c r="B744" s="53">
        <v>657674206</v>
      </c>
      <c r="C744" s="53" t="s">
        <v>49</v>
      </c>
      <c r="D744" s="57" t="s">
        <v>4232</v>
      </c>
      <c r="E744" s="53" t="s">
        <v>4233</v>
      </c>
      <c r="F744" s="57" t="s">
        <v>4234</v>
      </c>
      <c r="G744" s="57" t="s">
        <v>4235</v>
      </c>
      <c r="H744" s="53" t="s">
        <v>601</v>
      </c>
      <c r="I744" s="53" t="s">
        <v>4236</v>
      </c>
      <c r="J744" s="53" t="s">
        <v>4237</v>
      </c>
      <c r="K744" s="53" t="s">
        <v>4240</v>
      </c>
      <c r="L744" s="54" t="s">
        <v>306</v>
      </c>
      <c r="M744" s="58" t="s">
        <v>2590</v>
      </c>
      <c r="N744" s="58" t="s">
        <v>4239</v>
      </c>
      <c r="O744" s="59" t="s">
        <v>4238</v>
      </c>
      <c r="P744" s="58"/>
      <c r="Q744" s="59" t="s">
        <v>6563</v>
      </c>
      <c r="R744" s="59" t="s">
        <v>4241</v>
      </c>
      <c r="S744" s="60">
        <v>39573</v>
      </c>
      <c r="T744" s="58">
        <v>7389</v>
      </c>
      <c r="U744" s="61"/>
      <c r="V744" s="62"/>
      <c r="W744" s="61"/>
      <c r="X744" s="61"/>
      <c r="Y744" s="61"/>
      <c r="Z744" s="63"/>
      <c r="AA744" s="52"/>
      <c r="AB744" s="52"/>
      <c r="AC744" s="52"/>
      <c r="AD744" s="52"/>
      <c r="AE744" s="52"/>
      <c r="AF744" s="52"/>
    </row>
    <row r="745" spans="1:32" s="34" customFormat="1" ht="44.25" hidden="1" customHeight="1" x14ac:dyDescent="0.2">
      <c r="A745" s="56" t="s">
        <v>7701</v>
      </c>
      <c r="B745" s="53" t="s">
        <v>8340</v>
      </c>
      <c r="C745" s="53" t="s">
        <v>72</v>
      </c>
      <c r="D745" s="57" t="s">
        <v>4247</v>
      </c>
      <c r="E745" s="53" t="s">
        <v>4248</v>
      </c>
      <c r="F745" s="57" t="s">
        <v>4054</v>
      </c>
      <c r="G745" s="57" t="s">
        <v>4249</v>
      </c>
      <c r="H745" s="53" t="s">
        <v>601</v>
      </c>
      <c r="I745" s="53" t="s">
        <v>4250</v>
      </c>
      <c r="J745" s="53" t="s">
        <v>4251</v>
      </c>
      <c r="K745" s="53" t="s">
        <v>4252</v>
      </c>
      <c r="L745" s="54" t="s">
        <v>47</v>
      </c>
      <c r="M745" s="58" t="s">
        <v>4254</v>
      </c>
      <c r="N745" s="58" t="s">
        <v>4253</v>
      </c>
      <c r="O745" s="59"/>
      <c r="P745" s="58"/>
      <c r="Q745" s="59" t="s">
        <v>365</v>
      </c>
      <c r="R745" s="59" t="s">
        <v>4255</v>
      </c>
      <c r="S745" s="60">
        <v>39204</v>
      </c>
      <c r="T745" s="58">
        <v>7353</v>
      </c>
      <c r="U745" s="61"/>
      <c r="V745" s="62"/>
      <c r="W745" s="61"/>
      <c r="X745" s="61"/>
      <c r="Y745" s="61"/>
      <c r="Z745" s="63"/>
      <c r="AA745" s="52"/>
      <c r="AB745" s="52"/>
      <c r="AC745" s="52"/>
      <c r="AD745" s="52"/>
      <c r="AE745" s="52"/>
      <c r="AF745" s="52"/>
    </row>
    <row r="746" spans="1:32" s="34" customFormat="1" ht="44.25" hidden="1" customHeight="1" x14ac:dyDescent="0.2">
      <c r="A746" s="56" t="s">
        <v>7702</v>
      </c>
      <c r="B746" s="53">
        <v>656424702</v>
      </c>
      <c r="C746" s="53" t="s">
        <v>4256</v>
      </c>
      <c r="D746" s="57" t="s">
        <v>4257</v>
      </c>
      <c r="E746" s="53" t="s">
        <v>4258</v>
      </c>
      <c r="F746" s="57" t="s">
        <v>4259</v>
      </c>
      <c r="G746" s="57" t="s">
        <v>4260</v>
      </c>
      <c r="H746" s="53" t="s">
        <v>390</v>
      </c>
      <c r="I746" s="53" t="s">
        <v>4261</v>
      </c>
      <c r="J746" s="53" t="s">
        <v>4262</v>
      </c>
      <c r="K746" s="53" t="s">
        <v>4263</v>
      </c>
      <c r="L746" s="54" t="s">
        <v>47</v>
      </c>
      <c r="M746" s="58" t="s">
        <v>2724</v>
      </c>
      <c r="N746" s="58" t="s">
        <v>4264</v>
      </c>
      <c r="O746" s="59"/>
      <c r="P746" s="58"/>
      <c r="Q746" s="59" t="s">
        <v>365</v>
      </c>
      <c r="R746" s="59" t="s">
        <v>4265</v>
      </c>
      <c r="S746" s="60">
        <v>39198</v>
      </c>
      <c r="T746" s="58">
        <v>7351</v>
      </c>
      <c r="U746" s="61"/>
      <c r="V746" s="62"/>
      <c r="W746" s="61"/>
      <c r="X746" s="61"/>
      <c r="Y746" s="61"/>
      <c r="Z746" s="63"/>
      <c r="AA746" s="52"/>
      <c r="AB746" s="52"/>
      <c r="AC746" s="52"/>
      <c r="AD746" s="52"/>
      <c r="AE746" s="52"/>
      <c r="AF746" s="52"/>
    </row>
    <row r="747" spans="1:32" s="34" customFormat="1" ht="44.25" hidden="1" customHeight="1" x14ac:dyDescent="0.2">
      <c r="A747" s="56" t="s">
        <v>7703</v>
      </c>
      <c r="B747" s="53">
        <v>659351005</v>
      </c>
      <c r="C747" s="53" t="s">
        <v>1349</v>
      </c>
      <c r="D747" s="57" t="s">
        <v>4266</v>
      </c>
      <c r="E747" s="53" t="s">
        <v>4267</v>
      </c>
      <c r="F747" s="57" t="s">
        <v>4054</v>
      </c>
      <c r="G747" s="57" t="s">
        <v>4268</v>
      </c>
      <c r="H747" s="53" t="s">
        <v>601</v>
      </c>
      <c r="I747" s="53" t="s">
        <v>4269</v>
      </c>
      <c r="J747" s="53" t="s">
        <v>4270</v>
      </c>
      <c r="K747" s="53" t="s">
        <v>4271</v>
      </c>
      <c r="L747" s="54" t="s">
        <v>306</v>
      </c>
      <c r="M747" s="58" t="s">
        <v>951</v>
      </c>
      <c r="N747" s="58" t="s">
        <v>4272</v>
      </c>
      <c r="O747" s="59"/>
      <c r="P747" s="58"/>
      <c r="Q747" s="59" t="s">
        <v>365</v>
      </c>
      <c r="R747" s="59" t="s">
        <v>4273</v>
      </c>
      <c r="S747" s="60">
        <v>39812</v>
      </c>
      <c r="T747" s="58">
        <v>7408</v>
      </c>
      <c r="U747" s="61"/>
      <c r="V747" s="62"/>
      <c r="W747" s="61"/>
      <c r="X747" s="61"/>
      <c r="Y747" s="61"/>
      <c r="Z747" s="63"/>
      <c r="AA747" s="52"/>
      <c r="AB747" s="52"/>
      <c r="AC747" s="52"/>
      <c r="AD747" s="52"/>
      <c r="AE747" s="52"/>
      <c r="AF747" s="52"/>
    </row>
    <row r="748" spans="1:32" s="34" customFormat="1" ht="44.25" hidden="1" customHeight="1" x14ac:dyDescent="0.2">
      <c r="A748" s="56" t="s">
        <v>7704</v>
      </c>
      <c r="B748" s="53">
        <v>650776003</v>
      </c>
      <c r="C748" s="53" t="s">
        <v>72</v>
      </c>
      <c r="D748" s="57" t="s">
        <v>4274</v>
      </c>
      <c r="E748" s="53" t="s">
        <v>4275</v>
      </c>
      <c r="F748" s="57" t="s">
        <v>4276</v>
      </c>
      <c r="G748" s="57" t="s">
        <v>4277</v>
      </c>
      <c r="H748" s="53" t="s">
        <v>4278</v>
      </c>
      <c r="I748" s="53" t="s">
        <v>4279</v>
      </c>
      <c r="J748" s="53" t="s">
        <v>4280</v>
      </c>
      <c r="K748" s="53" t="s">
        <v>4282</v>
      </c>
      <c r="L748" s="54" t="s">
        <v>48</v>
      </c>
      <c r="M748" s="58" t="s">
        <v>1229</v>
      </c>
      <c r="N748" s="58" t="s">
        <v>4283</v>
      </c>
      <c r="O748" s="59" t="s">
        <v>4281</v>
      </c>
      <c r="P748" s="58"/>
      <c r="Q748" s="59" t="s">
        <v>4284</v>
      </c>
      <c r="R748" s="59" t="s">
        <v>4285</v>
      </c>
      <c r="S748" s="60">
        <v>42199</v>
      </c>
      <c r="T748" s="58">
        <v>7573</v>
      </c>
      <c r="U748" s="61"/>
      <c r="V748" s="62"/>
      <c r="W748" s="61"/>
      <c r="X748" s="61"/>
      <c r="Y748" s="61"/>
      <c r="Z748" s="63"/>
      <c r="AA748" s="52"/>
      <c r="AB748" s="52"/>
      <c r="AC748" s="52"/>
      <c r="AD748" s="52"/>
      <c r="AE748" s="52"/>
      <c r="AF748" s="52"/>
    </row>
    <row r="749" spans="1:32" s="34" customFormat="1" ht="44.25" hidden="1" customHeight="1" x14ac:dyDescent="0.2">
      <c r="A749" s="56" t="s">
        <v>7705</v>
      </c>
      <c r="B749" s="53" t="s">
        <v>8341</v>
      </c>
      <c r="C749" s="53" t="s">
        <v>49</v>
      </c>
      <c r="D749" s="57" t="s">
        <v>4286</v>
      </c>
      <c r="E749" s="53" t="s">
        <v>4287</v>
      </c>
      <c r="F749" s="57" t="s">
        <v>4288</v>
      </c>
      <c r="G749" s="57" t="s">
        <v>4289</v>
      </c>
      <c r="H749" s="53" t="s">
        <v>4290</v>
      </c>
      <c r="I749" s="53"/>
      <c r="J749" s="53" t="s">
        <v>4291</v>
      </c>
      <c r="K749" s="53" t="s">
        <v>4292</v>
      </c>
      <c r="L749" s="54" t="s">
        <v>5271</v>
      </c>
      <c r="M749" s="58" t="s">
        <v>2376</v>
      </c>
      <c r="N749" s="58"/>
      <c r="O749" s="59"/>
      <c r="P749" s="58"/>
      <c r="Q749" s="59" t="s">
        <v>3504</v>
      </c>
      <c r="R749" s="59" t="s">
        <v>4293</v>
      </c>
      <c r="S749" s="60">
        <v>41575</v>
      </c>
      <c r="T749" s="58">
        <v>7490</v>
      </c>
      <c r="U749" s="61"/>
      <c r="V749" s="62"/>
      <c r="W749" s="61"/>
      <c r="X749" s="61"/>
      <c r="Y749" s="61"/>
      <c r="Z749" s="63"/>
      <c r="AA749" s="52"/>
      <c r="AB749" s="52"/>
      <c r="AC749" s="52"/>
      <c r="AD749" s="52"/>
      <c r="AE749" s="52"/>
      <c r="AF749" s="52"/>
    </row>
    <row r="750" spans="1:32" s="34" customFormat="1" ht="44.25" hidden="1" customHeight="1" x14ac:dyDescent="0.2">
      <c r="A750" s="56" t="s">
        <v>7706</v>
      </c>
      <c r="B750" s="53">
        <v>650789776</v>
      </c>
      <c r="C750" s="53" t="s">
        <v>353</v>
      </c>
      <c r="D750" s="57" t="s">
        <v>4294</v>
      </c>
      <c r="E750" s="53" t="s">
        <v>8545</v>
      </c>
      <c r="F750" s="57" t="s">
        <v>4295</v>
      </c>
      <c r="G750" s="57" t="s">
        <v>8546</v>
      </c>
      <c r="H750" s="53" t="s">
        <v>940</v>
      </c>
      <c r="I750" s="53" t="s">
        <v>8547</v>
      </c>
      <c r="J750" s="53" t="s">
        <v>4296</v>
      </c>
      <c r="K750" s="53" t="s">
        <v>4298</v>
      </c>
      <c r="L750" s="54" t="s">
        <v>535</v>
      </c>
      <c r="M750" s="58" t="s">
        <v>2730</v>
      </c>
      <c r="N750" s="58" t="s">
        <v>4299</v>
      </c>
      <c r="O750" s="59" t="s">
        <v>4297</v>
      </c>
      <c r="P750" s="58"/>
      <c r="Q750" s="59" t="s">
        <v>365</v>
      </c>
      <c r="R750" s="59" t="s">
        <v>8548</v>
      </c>
      <c r="S750" s="60">
        <v>41717</v>
      </c>
      <c r="T750" s="58">
        <v>7498</v>
      </c>
      <c r="U750" s="61"/>
      <c r="V750" s="62"/>
      <c r="W750" s="61"/>
      <c r="X750" s="61"/>
      <c r="Y750" s="61"/>
      <c r="Z750" s="63"/>
      <c r="AA750" s="52"/>
      <c r="AB750" s="52"/>
      <c r="AC750" s="52"/>
      <c r="AD750" s="52"/>
      <c r="AE750" s="52"/>
      <c r="AF750" s="52"/>
    </row>
    <row r="751" spans="1:32" s="34" customFormat="1" ht="44.25" hidden="1" customHeight="1" x14ac:dyDescent="0.2">
      <c r="A751" s="56" t="s">
        <v>7707</v>
      </c>
      <c r="B751" s="53">
        <v>650790448</v>
      </c>
      <c r="C751" s="53" t="s">
        <v>72</v>
      </c>
      <c r="D751" s="57" t="s">
        <v>4300</v>
      </c>
      <c r="E751" s="53" t="s">
        <v>4301</v>
      </c>
      <c r="F751" s="57" t="s">
        <v>4302</v>
      </c>
      <c r="G751" s="57" t="s">
        <v>4303</v>
      </c>
      <c r="H751" s="53" t="s">
        <v>704</v>
      </c>
      <c r="I751" s="53" t="s">
        <v>4304</v>
      </c>
      <c r="J751" s="53" t="s">
        <v>4305</v>
      </c>
      <c r="K751" s="53" t="s">
        <v>4307</v>
      </c>
      <c r="L751" s="54" t="s">
        <v>306</v>
      </c>
      <c r="M751" s="58" t="s">
        <v>4309</v>
      </c>
      <c r="N751" s="58" t="s">
        <v>4308</v>
      </c>
      <c r="O751" s="59" t="s">
        <v>4306</v>
      </c>
      <c r="P751" s="58"/>
      <c r="Q751" s="59" t="s">
        <v>365</v>
      </c>
      <c r="R751" s="59" t="s">
        <v>4310</v>
      </c>
      <c r="S751" s="60">
        <v>41877</v>
      </c>
      <c r="T751" s="58">
        <v>7505</v>
      </c>
      <c r="U751" s="61"/>
      <c r="V751" s="62"/>
      <c r="W751" s="61"/>
      <c r="X751" s="61"/>
      <c r="Y751" s="61"/>
      <c r="Z751" s="63"/>
      <c r="AA751" s="52"/>
      <c r="AB751" s="52"/>
      <c r="AC751" s="52"/>
      <c r="AD751" s="52"/>
      <c r="AE751" s="52"/>
      <c r="AF751" s="52"/>
    </row>
    <row r="752" spans="1:32" s="34" customFormat="1" ht="44.25" hidden="1" customHeight="1" x14ac:dyDescent="0.2">
      <c r="A752" s="56" t="s">
        <v>7708</v>
      </c>
      <c r="B752" s="53">
        <v>651685265</v>
      </c>
      <c r="C752" s="53" t="s">
        <v>367</v>
      </c>
      <c r="D752" s="57" t="s">
        <v>4311</v>
      </c>
      <c r="E752" s="53" t="s">
        <v>4312</v>
      </c>
      <c r="F752" s="57" t="s">
        <v>4313</v>
      </c>
      <c r="G752" s="57" t="s">
        <v>4314</v>
      </c>
      <c r="H752" s="53" t="s">
        <v>4315</v>
      </c>
      <c r="I752" s="53" t="s">
        <v>4316</v>
      </c>
      <c r="J752" s="53" t="s">
        <v>4317</v>
      </c>
      <c r="K752" s="53" t="s">
        <v>4319</v>
      </c>
      <c r="L752" s="54" t="s">
        <v>47</v>
      </c>
      <c r="M752" s="58" t="s">
        <v>925</v>
      </c>
      <c r="N752" s="58" t="s">
        <v>4320</v>
      </c>
      <c r="O752" s="59" t="s">
        <v>4318</v>
      </c>
      <c r="P752" s="58"/>
      <c r="Q752" s="59" t="s">
        <v>83</v>
      </c>
      <c r="R752" s="59" t="s">
        <v>4321</v>
      </c>
      <c r="S752" s="60" t="s">
        <v>7709</v>
      </c>
      <c r="T752" s="58">
        <v>7662</v>
      </c>
      <c r="U752" s="61"/>
      <c r="V752" s="62"/>
      <c r="W752" s="61"/>
      <c r="X752" s="61"/>
      <c r="Y752" s="61"/>
      <c r="Z752" s="63"/>
      <c r="AA752" s="52"/>
      <c r="AB752" s="52"/>
      <c r="AC752" s="52"/>
      <c r="AD752" s="52"/>
      <c r="AE752" s="52"/>
      <c r="AF752" s="52"/>
    </row>
    <row r="753" spans="1:32" s="34" customFormat="1" ht="44.25" hidden="1" customHeight="1" x14ac:dyDescent="0.2">
      <c r="A753" s="56" t="s">
        <v>7710</v>
      </c>
      <c r="B753" s="53">
        <v>652155103</v>
      </c>
      <c r="C753" s="53" t="s">
        <v>49</v>
      </c>
      <c r="D753" s="57" t="s">
        <v>4322</v>
      </c>
      <c r="E753" s="53" t="s">
        <v>4323</v>
      </c>
      <c r="F753" s="57" t="s">
        <v>4234</v>
      </c>
      <c r="G753" s="57" t="s">
        <v>4324</v>
      </c>
      <c r="H753" s="53" t="s">
        <v>601</v>
      </c>
      <c r="I753" s="53" t="s">
        <v>4325</v>
      </c>
      <c r="J753" s="53" t="s">
        <v>4326</v>
      </c>
      <c r="K753" s="53" t="s">
        <v>4328</v>
      </c>
      <c r="L753" s="54" t="s">
        <v>535</v>
      </c>
      <c r="M753" s="58" t="s">
        <v>392</v>
      </c>
      <c r="N753" s="58"/>
      <c r="O753" s="59" t="s">
        <v>4327</v>
      </c>
      <c r="P753" s="58"/>
      <c r="Q753" s="59" t="s">
        <v>4329</v>
      </c>
      <c r="R753" s="59" t="s">
        <v>4330</v>
      </c>
      <c r="S753" s="60">
        <v>38739</v>
      </c>
      <c r="T753" s="58">
        <v>7343</v>
      </c>
      <c r="U753" s="61"/>
      <c r="V753" s="62"/>
      <c r="W753" s="61"/>
      <c r="X753" s="61"/>
      <c r="Y753" s="61"/>
      <c r="Z753" s="63"/>
      <c r="AA753" s="52"/>
      <c r="AB753" s="52"/>
      <c r="AC753" s="52"/>
      <c r="AD753" s="52"/>
      <c r="AE753" s="52"/>
      <c r="AF753" s="52"/>
    </row>
    <row r="754" spans="1:32" s="34" customFormat="1" ht="44.25" hidden="1" customHeight="1" x14ac:dyDescent="0.2">
      <c r="A754" s="56" t="s">
        <v>4331</v>
      </c>
      <c r="B754" s="53">
        <v>650182405</v>
      </c>
      <c r="C754" s="53" t="s">
        <v>72</v>
      </c>
      <c r="D754" s="57" t="s">
        <v>4332</v>
      </c>
      <c r="E754" s="53" t="s">
        <v>4333</v>
      </c>
      <c r="F754" s="57" t="s">
        <v>4334</v>
      </c>
      <c r="G754" s="57" t="s">
        <v>4335</v>
      </c>
      <c r="H754" s="53" t="s">
        <v>601</v>
      </c>
      <c r="I754" s="53" t="s">
        <v>4336</v>
      </c>
      <c r="J754" s="53" t="s">
        <v>4337</v>
      </c>
      <c r="K754" s="53" t="s">
        <v>4338</v>
      </c>
      <c r="L754" s="54" t="s">
        <v>47</v>
      </c>
      <c r="M754" s="58" t="s">
        <v>2666</v>
      </c>
      <c r="N754" s="58" t="s">
        <v>4339</v>
      </c>
      <c r="O754" s="59"/>
      <c r="P754" s="58"/>
      <c r="Q754" s="59" t="s">
        <v>83</v>
      </c>
      <c r="R754" s="59" t="s">
        <v>4340</v>
      </c>
      <c r="S754" s="60">
        <v>40345</v>
      </c>
      <c r="T754" s="58">
        <v>7426</v>
      </c>
      <c r="U754" s="61"/>
      <c r="V754" s="62"/>
      <c r="W754" s="61"/>
      <c r="X754" s="61"/>
      <c r="Y754" s="61"/>
      <c r="Z754" s="63"/>
      <c r="AA754" s="52"/>
      <c r="AB754" s="52"/>
      <c r="AC754" s="52"/>
      <c r="AD754" s="52"/>
      <c r="AE754" s="52"/>
      <c r="AF754" s="52"/>
    </row>
    <row r="755" spans="1:32" s="34" customFormat="1" ht="44.25" hidden="1" customHeight="1" x14ac:dyDescent="0.2">
      <c r="A755" s="56" t="s">
        <v>7711</v>
      </c>
      <c r="B755" s="53">
        <v>651996902</v>
      </c>
      <c r="C755" s="53" t="s">
        <v>72</v>
      </c>
      <c r="D755" s="57" t="s">
        <v>4341</v>
      </c>
      <c r="E755" s="53" t="s">
        <v>4342</v>
      </c>
      <c r="F755" s="57" t="s">
        <v>4343</v>
      </c>
      <c r="G755" s="57" t="s">
        <v>4344</v>
      </c>
      <c r="H755" s="53" t="s">
        <v>4345</v>
      </c>
      <c r="I755" s="53" t="s">
        <v>4346</v>
      </c>
      <c r="J755" s="53" t="s">
        <v>4347</v>
      </c>
      <c r="K755" s="53" t="s">
        <v>4349</v>
      </c>
      <c r="L755" s="54" t="s">
        <v>47</v>
      </c>
      <c r="M755" s="58" t="s">
        <v>4350</v>
      </c>
      <c r="N755" s="58" t="s">
        <v>4348</v>
      </c>
      <c r="O755" s="59"/>
      <c r="P755" s="58"/>
      <c r="Q755" s="59" t="s">
        <v>448</v>
      </c>
      <c r="R755" s="59" t="s">
        <v>4351</v>
      </c>
      <c r="S755" s="60">
        <v>39290</v>
      </c>
      <c r="T755" s="58">
        <v>7365</v>
      </c>
      <c r="U755" s="61"/>
      <c r="V755" s="62"/>
      <c r="W755" s="61"/>
      <c r="X755" s="61"/>
      <c r="Y755" s="61"/>
      <c r="Z755" s="63"/>
      <c r="AA755" s="52"/>
      <c r="AB755" s="52"/>
      <c r="AC755" s="52"/>
      <c r="AD755" s="52"/>
      <c r="AE755" s="52"/>
      <c r="AF755" s="52"/>
    </row>
    <row r="756" spans="1:32" s="34" customFormat="1" ht="44.25" hidden="1" customHeight="1" x14ac:dyDescent="0.2">
      <c r="A756" s="56" t="s">
        <v>7712</v>
      </c>
      <c r="B756" s="53">
        <v>653623208</v>
      </c>
      <c r="C756" s="53" t="s">
        <v>72</v>
      </c>
      <c r="D756" s="57" t="s">
        <v>4352</v>
      </c>
      <c r="E756" s="53" t="s">
        <v>4353</v>
      </c>
      <c r="F756" s="57" t="s">
        <v>4054</v>
      </c>
      <c r="G756" s="57" t="s">
        <v>4354</v>
      </c>
      <c r="H756" s="53" t="s">
        <v>174</v>
      </c>
      <c r="I756" s="53" t="s">
        <v>4355</v>
      </c>
      <c r="J756" s="53" t="s">
        <v>4356</v>
      </c>
      <c r="K756" s="53" t="s">
        <v>4358</v>
      </c>
      <c r="L756" s="54" t="s">
        <v>5267</v>
      </c>
      <c r="M756" s="58" t="s">
        <v>4360</v>
      </c>
      <c r="N756" s="58" t="s">
        <v>4359</v>
      </c>
      <c r="O756" s="59" t="s">
        <v>4357</v>
      </c>
      <c r="P756" s="58"/>
      <c r="Q756" s="59" t="s">
        <v>365</v>
      </c>
      <c r="R756" s="59" t="s">
        <v>4361</v>
      </c>
      <c r="S756" s="60">
        <v>38475</v>
      </c>
      <c r="T756" s="58">
        <v>7166</v>
      </c>
      <c r="U756" s="61"/>
      <c r="V756" s="62"/>
      <c r="W756" s="61"/>
      <c r="X756" s="61"/>
      <c r="Y756" s="61"/>
      <c r="Z756" s="63"/>
      <c r="AA756" s="52"/>
      <c r="AB756" s="52"/>
      <c r="AC756" s="52"/>
      <c r="AD756" s="52"/>
      <c r="AE756" s="52"/>
      <c r="AF756" s="52"/>
    </row>
    <row r="757" spans="1:32" s="34" customFormat="1" ht="44.25" hidden="1" customHeight="1" x14ac:dyDescent="0.2">
      <c r="A757" s="56" t="s">
        <v>7713</v>
      </c>
      <c r="B757" s="53">
        <v>651271738</v>
      </c>
      <c r="C757" s="53" t="s">
        <v>4362</v>
      </c>
      <c r="D757" s="57" t="s">
        <v>2295</v>
      </c>
      <c r="E757" s="53" t="s">
        <v>4363</v>
      </c>
      <c r="F757" s="57" t="s">
        <v>4364</v>
      </c>
      <c r="G757" s="57" t="s">
        <v>4365</v>
      </c>
      <c r="H757" s="53" t="s">
        <v>1777</v>
      </c>
      <c r="I757" s="53" t="s">
        <v>4366</v>
      </c>
      <c r="J757" s="53" t="s">
        <v>4367</v>
      </c>
      <c r="K757" s="53" t="s">
        <v>4369</v>
      </c>
      <c r="L757" s="54" t="s">
        <v>5272</v>
      </c>
      <c r="M757" s="58" t="s">
        <v>1400</v>
      </c>
      <c r="N757" s="58" t="s">
        <v>4370</v>
      </c>
      <c r="O757" s="59" t="s">
        <v>4368</v>
      </c>
      <c r="P757" s="58"/>
      <c r="Q757" s="59">
        <v>93401</v>
      </c>
      <c r="R757" s="59" t="s">
        <v>4371</v>
      </c>
      <c r="S757" s="60">
        <v>43003</v>
      </c>
      <c r="T757" s="58">
        <v>7637</v>
      </c>
      <c r="U757" s="61"/>
      <c r="V757" s="62"/>
      <c r="W757" s="61"/>
      <c r="X757" s="61"/>
      <c r="Y757" s="61"/>
      <c r="Z757" s="63"/>
      <c r="AA757" s="52"/>
      <c r="AB757" s="52"/>
      <c r="AC757" s="52"/>
      <c r="AD757" s="52"/>
      <c r="AE757" s="52"/>
      <c r="AF757" s="52"/>
    </row>
    <row r="758" spans="1:32" s="34" customFormat="1" ht="44.25" hidden="1" customHeight="1" x14ac:dyDescent="0.2">
      <c r="A758" s="56" t="s">
        <v>8214</v>
      </c>
      <c r="B758" s="53" t="s">
        <v>8342</v>
      </c>
      <c r="C758" s="53" t="s">
        <v>72</v>
      </c>
      <c r="D758" s="57" t="s">
        <v>4372</v>
      </c>
      <c r="E758" s="53" t="s">
        <v>7714</v>
      </c>
      <c r="F758" s="57" t="s">
        <v>4373</v>
      </c>
      <c r="G758" s="57" t="s">
        <v>7715</v>
      </c>
      <c r="H758" s="53" t="s">
        <v>4374</v>
      </c>
      <c r="I758" s="53" t="s">
        <v>5717</v>
      </c>
      <c r="J758" s="53" t="s">
        <v>7716</v>
      </c>
      <c r="K758" s="53" t="s">
        <v>7717</v>
      </c>
      <c r="L758" s="54" t="s">
        <v>47</v>
      </c>
      <c r="M758" s="58" t="s">
        <v>620</v>
      </c>
      <c r="N758" s="58">
        <v>56232475099</v>
      </c>
      <c r="O758" s="59" t="s">
        <v>6183</v>
      </c>
      <c r="P758" s="58"/>
      <c r="Q758" s="59" t="s">
        <v>1043</v>
      </c>
      <c r="R758" s="59" t="s">
        <v>7718</v>
      </c>
      <c r="S758" s="60">
        <v>39269</v>
      </c>
      <c r="T758" s="58">
        <v>7362</v>
      </c>
      <c r="U758" s="61"/>
      <c r="V758" s="62"/>
      <c r="W758" s="61"/>
      <c r="X758" s="61"/>
      <c r="Y758" s="61"/>
      <c r="Z758" s="63"/>
      <c r="AA758" s="52"/>
      <c r="AB758" s="52"/>
      <c r="AC758" s="52"/>
      <c r="AD758" s="52"/>
      <c r="AE758" s="52"/>
      <c r="AF758" s="52"/>
    </row>
    <row r="759" spans="1:32" s="34" customFormat="1" ht="44.25" hidden="1" customHeight="1" x14ac:dyDescent="0.2">
      <c r="A759" s="56" t="s">
        <v>7719</v>
      </c>
      <c r="B759" s="53">
        <v>657555002</v>
      </c>
      <c r="C759" s="53" t="s">
        <v>4030</v>
      </c>
      <c r="D759" s="57" t="s">
        <v>4375</v>
      </c>
      <c r="E759" s="53" t="s">
        <v>4376</v>
      </c>
      <c r="F759" s="57" t="s">
        <v>624</v>
      </c>
      <c r="G759" s="57" t="s">
        <v>4377</v>
      </c>
      <c r="H759" s="53" t="s">
        <v>626</v>
      </c>
      <c r="I759" s="53" t="s">
        <v>4378</v>
      </c>
      <c r="J759" s="53" t="s">
        <v>4379</v>
      </c>
      <c r="K759" s="53" t="s">
        <v>4381</v>
      </c>
      <c r="L759" s="54" t="s">
        <v>47</v>
      </c>
      <c r="M759" s="58" t="s">
        <v>3751</v>
      </c>
      <c r="N759" s="58"/>
      <c r="O759" s="59" t="s">
        <v>4380</v>
      </c>
      <c r="P759" s="58"/>
      <c r="Q759" s="59" t="s">
        <v>365</v>
      </c>
      <c r="R759" s="59" t="s">
        <v>4382</v>
      </c>
      <c r="S759" s="60">
        <v>39155</v>
      </c>
      <c r="T759" s="58">
        <v>7348</v>
      </c>
      <c r="U759" s="61"/>
      <c r="V759" s="62"/>
      <c r="W759" s="61"/>
      <c r="X759" s="61"/>
      <c r="Y759" s="61"/>
      <c r="Z759" s="63"/>
      <c r="AA759" s="52"/>
      <c r="AB759" s="52"/>
      <c r="AC759" s="52"/>
      <c r="AD759" s="52"/>
      <c r="AE759" s="52"/>
      <c r="AF759" s="52"/>
    </row>
    <row r="760" spans="1:32" s="34" customFormat="1" ht="44.25" hidden="1" customHeight="1" x14ac:dyDescent="0.2">
      <c r="A760" s="56" t="s">
        <v>7720</v>
      </c>
      <c r="B760" s="53">
        <v>731887004</v>
      </c>
      <c r="C760" s="53" t="s">
        <v>4383</v>
      </c>
      <c r="D760" s="57" t="s">
        <v>4384</v>
      </c>
      <c r="E760" s="53" t="s">
        <v>4385</v>
      </c>
      <c r="F760" s="57" t="s">
        <v>4386</v>
      </c>
      <c r="G760" s="57" t="s">
        <v>4387</v>
      </c>
      <c r="H760" s="53" t="s">
        <v>4388</v>
      </c>
      <c r="I760" s="53" t="s">
        <v>4389</v>
      </c>
      <c r="J760" s="53" t="s">
        <v>4390</v>
      </c>
      <c r="K760" s="53" t="s">
        <v>4391</v>
      </c>
      <c r="L760" s="54" t="s">
        <v>47</v>
      </c>
      <c r="M760" s="58" t="s">
        <v>1037</v>
      </c>
      <c r="N760" s="58" t="s">
        <v>4392</v>
      </c>
      <c r="O760" s="59"/>
      <c r="P760" s="58"/>
      <c r="Q760" s="59" t="s">
        <v>4393</v>
      </c>
      <c r="R760" s="59" t="s">
        <v>4404</v>
      </c>
      <c r="S760" s="60">
        <v>40417</v>
      </c>
      <c r="T760" s="58">
        <v>7432</v>
      </c>
      <c r="U760" s="61"/>
      <c r="V760" s="62"/>
      <c r="W760" s="61"/>
      <c r="X760" s="61"/>
      <c r="Y760" s="61"/>
      <c r="Z760" s="63"/>
      <c r="AA760" s="52"/>
      <c r="AB760" s="52"/>
      <c r="AC760" s="52"/>
      <c r="AD760" s="52"/>
      <c r="AE760" s="52"/>
      <c r="AF760" s="52"/>
    </row>
    <row r="761" spans="1:32" s="34" customFormat="1" ht="44.25" hidden="1" customHeight="1" x14ac:dyDescent="0.2">
      <c r="A761" s="56" t="s">
        <v>7721</v>
      </c>
      <c r="B761" s="53">
        <v>756411004</v>
      </c>
      <c r="C761" s="53" t="s">
        <v>72</v>
      </c>
      <c r="D761" s="57" t="s">
        <v>4394</v>
      </c>
      <c r="E761" s="53" t="s">
        <v>4395</v>
      </c>
      <c r="F761" s="57" t="s">
        <v>4396</v>
      </c>
      <c r="G761" s="57" t="s">
        <v>4397</v>
      </c>
      <c r="H761" s="53" t="s">
        <v>4398</v>
      </c>
      <c r="I761" s="53" t="s">
        <v>4399</v>
      </c>
      <c r="J761" s="53" t="s">
        <v>4400</v>
      </c>
      <c r="K761" s="53" t="s">
        <v>4401</v>
      </c>
      <c r="L761" s="54" t="s">
        <v>535</v>
      </c>
      <c r="M761" s="58"/>
      <c r="N761" s="58" t="s">
        <v>4402</v>
      </c>
      <c r="O761" s="59"/>
      <c r="P761" s="58"/>
      <c r="Q761" s="59">
        <v>93401</v>
      </c>
      <c r="R761" s="59" t="s">
        <v>4403</v>
      </c>
      <c r="S761" s="60">
        <v>37970</v>
      </c>
      <c r="T761" s="58">
        <v>7123</v>
      </c>
      <c r="U761" s="61"/>
      <c r="V761" s="62"/>
      <c r="W761" s="61"/>
      <c r="X761" s="61"/>
      <c r="Y761" s="61"/>
      <c r="Z761" s="63"/>
      <c r="AA761" s="52"/>
      <c r="AB761" s="52"/>
      <c r="AC761" s="52"/>
      <c r="AD761" s="52"/>
      <c r="AE761" s="52"/>
      <c r="AF761" s="52"/>
    </row>
    <row r="762" spans="1:32" s="34" customFormat="1" ht="44.25" hidden="1" customHeight="1" x14ac:dyDescent="0.2">
      <c r="A762" s="56" t="s">
        <v>7722</v>
      </c>
      <c r="B762" s="53">
        <v>652275109</v>
      </c>
      <c r="C762" s="53" t="s">
        <v>72</v>
      </c>
      <c r="D762" s="57" t="s">
        <v>4405</v>
      </c>
      <c r="E762" s="53" t="s">
        <v>4406</v>
      </c>
      <c r="F762" s="57" t="s">
        <v>4054</v>
      </c>
      <c r="G762" s="57" t="s">
        <v>6564</v>
      </c>
      <c r="H762" s="53" t="s">
        <v>63</v>
      </c>
      <c r="I762" s="53" t="s">
        <v>6565</v>
      </c>
      <c r="J762" s="53" t="s">
        <v>6566</v>
      </c>
      <c r="K762" s="53" t="s">
        <v>6567</v>
      </c>
      <c r="L762" s="54" t="s">
        <v>47</v>
      </c>
      <c r="M762" s="58" t="s">
        <v>1444</v>
      </c>
      <c r="N762" s="58"/>
      <c r="O762" s="59" t="s">
        <v>6568</v>
      </c>
      <c r="P762" s="58"/>
      <c r="Q762" s="59" t="s">
        <v>365</v>
      </c>
      <c r="R762" s="59" t="s">
        <v>4407</v>
      </c>
      <c r="S762" s="60">
        <v>37970</v>
      </c>
      <c r="T762" s="58">
        <v>7115</v>
      </c>
      <c r="U762" s="61"/>
      <c r="V762" s="62"/>
      <c r="W762" s="61"/>
      <c r="X762" s="61"/>
      <c r="Y762" s="61"/>
      <c r="Z762" s="63"/>
      <c r="AA762" s="52"/>
      <c r="AB762" s="52"/>
      <c r="AC762" s="52"/>
      <c r="AD762" s="52"/>
      <c r="AE762" s="52"/>
      <c r="AF762" s="52"/>
    </row>
    <row r="763" spans="1:32" s="34" customFormat="1" ht="44.25" hidden="1" customHeight="1" x14ac:dyDescent="0.2">
      <c r="A763" s="56" t="s">
        <v>7723</v>
      </c>
      <c r="B763" s="53">
        <v>652862306</v>
      </c>
      <c r="C763" s="53" t="s">
        <v>72</v>
      </c>
      <c r="D763" s="57" t="s">
        <v>4408</v>
      </c>
      <c r="E763" s="53" t="s">
        <v>4409</v>
      </c>
      <c r="F763" s="57" t="s">
        <v>4054</v>
      </c>
      <c r="G763" s="57" t="s">
        <v>4410</v>
      </c>
      <c r="H763" s="53" t="s">
        <v>63</v>
      </c>
      <c r="I763" s="53" t="s">
        <v>4411</v>
      </c>
      <c r="J763" s="53" t="s">
        <v>4412</v>
      </c>
      <c r="K763" s="53" t="s">
        <v>4413</v>
      </c>
      <c r="L763" s="54" t="s">
        <v>535</v>
      </c>
      <c r="M763" s="58" t="s">
        <v>184</v>
      </c>
      <c r="N763" s="58"/>
      <c r="O763" s="59"/>
      <c r="P763" s="58"/>
      <c r="Q763" s="59" t="s">
        <v>365</v>
      </c>
      <c r="R763" s="59" t="s">
        <v>4414</v>
      </c>
      <c r="S763" s="60">
        <v>38477</v>
      </c>
      <c r="T763" s="58">
        <v>7167</v>
      </c>
      <c r="U763" s="61"/>
      <c r="V763" s="62"/>
      <c r="W763" s="61"/>
      <c r="X763" s="61"/>
      <c r="Y763" s="61"/>
      <c r="Z763" s="63"/>
      <c r="AA763" s="52"/>
      <c r="AB763" s="52"/>
      <c r="AC763" s="52"/>
      <c r="AD763" s="52"/>
      <c r="AE763" s="52"/>
      <c r="AF763" s="52"/>
    </row>
    <row r="764" spans="1:32" s="34" customFormat="1" ht="44.25" hidden="1" customHeight="1" x14ac:dyDescent="0.2">
      <c r="A764" s="56" t="s">
        <v>7724</v>
      </c>
      <c r="B764" s="53" t="s">
        <v>8343</v>
      </c>
      <c r="C764" s="53" t="s">
        <v>72</v>
      </c>
      <c r="D764" s="57" t="s">
        <v>4415</v>
      </c>
      <c r="E764" s="53" t="s">
        <v>4416</v>
      </c>
      <c r="F764" s="57" t="s">
        <v>4417</v>
      </c>
      <c r="G764" s="57" t="s">
        <v>4418</v>
      </c>
      <c r="H764" s="53" t="s">
        <v>626</v>
      </c>
      <c r="I764" s="53" t="s">
        <v>4419</v>
      </c>
      <c r="J764" s="53" t="s">
        <v>4420</v>
      </c>
      <c r="K764" s="53" t="s">
        <v>4422</v>
      </c>
      <c r="L764" s="54" t="s">
        <v>535</v>
      </c>
      <c r="M764" s="58" t="s">
        <v>1380</v>
      </c>
      <c r="N764" s="58" t="s">
        <v>4423</v>
      </c>
      <c r="O764" s="59" t="s">
        <v>4421</v>
      </c>
      <c r="P764" s="58"/>
      <c r="Q764" s="59" t="s">
        <v>365</v>
      </c>
      <c r="R764" s="59" t="s">
        <v>4424</v>
      </c>
      <c r="S764" s="60">
        <v>39358</v>
      </c>
      <c r="T764" s="58">
        <v>7377</v>
      </c>
      <c r="U764" s="61"/>
      <c r="V764" s="62"/>
      <c r="W764" s="61"/>
      <c r="X764" s="61"/>
      <c r="Y764" s="61"/>
      <c r="Z764" s="63"/>
      <c r="AA764" s="52"/>
      <c r="AB764" s="52"/>
      <c r="AC764" s="52"/>
      <c r="AD764" s="52"/>
      <c r="AE764" s="52"/>
      <c r="AF764" s="52"/>
    </row>
    <row r="765" spans="1:32" s="34" customFormat="1" ht="44.25" hidden="1" customHeight="1" x14ac:dyDescent="0.2">
      <c r="A765" s="56" t="s">
        <v>7725</v>
      </c>
      <c r="B765" s="53">
        <v>656160403</v>
      </c>
      <c r="C765" s="53" t="s">
        <v>502</v>
      </c>
      <c r="D765" s="57" t="s">
        <v>4425</v>
      </c>
      <c r="E765" s="53" t="s">
        <v>4426</v>
      </c>
      <c r="F765" s="57" t="s">
        <v>4054</v>
      </c>
      <c r="G765" s="57" t="s">
        <v>4427</v>
      </c>
      <c r="H765" s="53" t="s">
        <v>4428</v>
      </c>
      <c r="I765" s="53" t="s">
        <v>4429</v>
      </c>
      <c r="J765" s="53" t="s">
        <v>4430</v>
      </c>
      <c r="K765" s="53" t="s">
        <v>4431</v>
      </c>
      <c r="L765" s="54" t="s">
        <v>47</v>
      </c>
      <c r="M765" s="58" t="s">
        <v>4432</v>
      </c>
      <c r="N765" s="58"/>
      <c r="O765" s="59"/>
      <c r="P765" s="58"/>
      <c r="Q765" s="59" t="s">
        <v>365</v>
      </c>
      <c r="R765" s="59" t="s">
        <v>4433</v>
      </c>
      <c r="S765" s="60">
        <v>40161</v>
      </c>
      <c r="T765" s="58">
        <v>7420</v>
      </c>
      <c r="U765" s="61"/>
      <c r="V765" s="62"/>
      <c r="W765" s="61"/>
      <c r="X765" s="61"/>
      <c r="Y765" s="61"/>
      <c r="Z765" s="63"/>
      <c r="AA765" s="52"/>
      <c r="AB765" s="52"/>
      <c r="AC765" s="52"/>
      <c r="AD765" s="52"/>
      <c r="AE765" s="52"/>
      <c r="AF765" s="52"/>
    </row>
    <row r="766" spans="1:32" s="34" customFormat="1" ht="44.25" hidden="1" customHeight="1" x14ac:dyDescent="0.2">
      <c r="A766" s="56" t="s">
        <v>7726</v>
      </c>
      <c r="B766" s="53">
        <v>650852001</v>
      </c>
      <c r="C766" s="53" t="s">
        <v>72</v>
      </c>
      <c r="D766" s="57" t="s">
        <v>4434</v>
      </c>
      <c r="E766" s="53" t="s">
        <v>6180</v>
      </c>
      <c r="F766" s="57" t="s">
        <v>4054</v>
      </c>
      <c r="G766" s="57" t="s">
        <v>6181</v>
      </c>
      <c r="H766" s="53" t="s">
        <v>601</v>
      </c>
      <c r="I766" s="53" t="s">
        <v>4435</v>
      </c>
      <c r="J766" s="53" t="s">
        <v>4436</v>
      </c>
      <c r="K766" s="53" t="s">
        <v>5716</v>
      </c>
      <c r="L766" s="54" t="s">
        <v>47</v>
      </c>
      <c r="M766" s="58" t="s">
        <v>2013</v>
      </c>
      <c r="N766" s="58">
        <v>981829131</v>
      </c>
      <c r="O766" s="59" t="s">
        <v>4437</v>
      </c>
      <c r="P766" s="58"/>
      <c r="Q766" s="59" t="s">
        <v>365</v>
      </c>
      <c r="R766" s="59" t="s">
        <v>6185</v>
      </c>
      <c r="S766" s="60">
        <v>37970</v>
      </c>
      <c r="T766" s="58">
        <v>7076</v>
      </c>
      <c r="U766" s="61"/>
      <c r="V766" s="62"/>
      <c r="W766" s="61"/>
      <c r="X766" s="61"/>
      <c r="Y766" s="61"/>
      <c r="Z766" s="63"/>
      <c r="AA766" s="52"/>
      <c r="AB766" s="52"/>
      <c r="AC766" s="52"/>
      <c r="AD766" s="52"/>
      <c r="AE766" s="52"/>
      <c r="AF766" s="52"/>
    </row>
    <row r="767" spans="1:32" s="34" customFormat="1" ht="44.25" hidden="1" customHeight="1" x14ac:dyDescent="0.2">
      <c r="A767" s="56" t="s">
        <v>7727</v>
      </c>
      <c r="B767" s="53">
        <v>650464451</v>
      </c>
      <c r="C767" s="53" t="s">
        <v>72</v>
      </c>
      <c r="D767" s="57" t="s">
        <v>4438</v>
      </c>
      <c r="E767" s="53" t="s">
        <v>4439</v>
      </c>
      <c r="F767" s="57" t="s">
        <v>4440</v>
      </c>
      <c r="G767" s="57" t="s">
        <v>4441</v>
      </c>
      <c r="H767" s="53" t="s">
        <v>4442</v>
      </c>
      <c r="I767" s="53" t="s">
        <v>4443</v>
      </c>
      <c r="J767" s="53" t="s">
        <v>4444</v>
      </c>
      <c r="K767" s="53" t="s">
        <v>4445</v>
      </c>
      <c r="L767" s="54" t="s">
        <v>47</v>
      </c>
      <c r="M767" s="58" t="s">
        <v>729</v>
      </c>
      <c r="N767" s="58"/>
      <c r="O767" s="59" t="s">
        <v>4446</v>
      </c>
      <c r="P767" s="58"/>
      <c r="Q767" s="59" t="s">
        <v>549</v>
      </c>
      <c r="R767" s="59" t="s">
        <v>1948</v>
      </c>
      <c r="S767" s="60">
        <v>42702</v>
      </c>
      <c r="T767" s="58">
        <v>7621</v>
      </c>
      <c r="U767" s="61"/>
      <c r="V767" s="62"/>
      <c r="W767" s="61"/>
      <c r="X767" s="61"/>
      <c r="Y767" s="61"/>
      <c r="Z767" s="63"/>
      <c r="AA767" s="52"/>
      <c r="AB767" s="52"/>
      <c r="AC767" s="52"/>
      <c r="AD767" s="52"/>
      <c r="AE767" s="52"/>
      <c r="AF767" s="52"/>
    </row>
    <row r="768" spans="1:32" s="34" customFormat="1" ht="44.25" hidden="1" customHeight="1" x14ac:dyDescent="0.2">
      <c r="A768" s="56" t="s">
        <v>7728</v>
      </c>
      <c r="B768" s="53">
        <v>741469006</v>
      </c>
      <c r="C768" s="53" t="s">
        <v>72</v>
      </c>
      <c r="D768" s="57" t="s">
        <v>4447</v>
      </c>
      <c r="E768" s="53" t="s">
        <v>4448</v>
      </c>
      <c r="F768" s="57" t="s">
        <v>4054</v>
      </c>
      <c r="G768" s="57" t="s">
        <v>4449</v>
      </c>
      <c r="H768" s="53" t="s">
        <v>4450</v>
      </c>
      <c r="I768" s="53" t="s">
        <v>4451</v>
      </c>
      <c r="J768" s="53" t="s">
        <v>4452</v>
      </c>
      <c r="K768" s="53" t="s">
        <v>4453</v>
      </c>
      <c r="L768" s="54" t="s">
        <v>306</v>
      </c>
      <c r="M768" s="58" t="s">
        <v>951</v>
      </c>
      <c r="N768" s="58"/>
      <c r="O768" s="59"/>
      <c r="P768" s="58"/>
      <c r="Q768" s="59" t="s">
        <v>365</v>
      </c>
      <c r="R768" s="59" t="s">
        <v>4454</v>
      </c>
      <c r="S768" s="60">
        <v>37970</v>
      </c>
      <c r="T768" s="58">
        <v>7019</v>
      </c>
      <c r="U768" s="61"/>
      <c r="V768" s="62"/>
      <c r="W768" s="61"/>
      <c r="X768" s="61"/>
      <c r="Y768" s="61"/>
      <c r="Z768" s="63"/>
      <c r="AA768" s="52"/>
      <c r="AB768" s="52"/>
      <c r="AC768" s="52"/>
      <c r="AD768" s="52"/>
      <c r="AE768" s="52"/>
      <c r="AF768" s="52"/>
    </row>
    <row r="769" spans="1:32" s="34" customFormat="1" ht="44.25" hidden="1" customHeight="1" x14ac:dyDescent="0.2">
      <c r="A769" s="56" t="s">
        <v>7729</v>
      </c>
      <c r="B769" s="53">
        <v>745459005</v>
      </c>
      <c r="C769" s="53" t="s">
        <v>72</v>
      </c>
      <c r="D769" s="57" t="s">
        <v>4455</v>
      </c>
      <c r="E769" s="53" t="s">
        <v>4456</v>
      </c>
      <c r="F769" s="57" t="s">
        <v>4054</v>
      </c>
      <c r="G769" s="57" t="s">
        <v>4457</v>
      </c>
      <c r="H769" s="53" t="s">
        <v>601</v>
      </c>
      <c r="I769" s="53" t="s">
        <v>4458</v>
      </c>
      <c r="J769" s="53" t="s">
        <v>4459</v>
      </c>
      <c r="K769" s="53" t="s">
        <v>4460</v>
      </c>
      <c r="L769" s="54" t="s">
        <v>535</v>
      </c>
      <c r="M769" s="58" t="s">
        <v>392</v>
      </c>
      <c r="N769" s="58"/>
      <c r="O769" s="59"/>
      <c r="P769" s="58"/>
      <c r="Q769" s="59">
        <v>93401</v>
      </c>
      <c r="R769" s="59" t="s">
        <v>4461</v>
      </c>
      <c r="S769" s="60">
        <v>37970</v>
      </c>
      <c r="T769" s="58">
        <v>6989</v>
      </c>
      <c r="U769" s="61"/>
      <c r="V769" s="62"/>
      <c r="W769" s="61"/>
      <c r="X769" s="61"/>
      <c r="Y769" s="61"/>
      <c r="Z769" s="63"/>
      <c r="AA769" s="52"/>
      <c r="AB769" s="52"/>
      <c r="AC769" s="52"/>
      <c r="AD769" s="52"/>
      <c r="AE769" s="52"/>
      <c r="AF769" s="52"/>
    </row>
    <row r="770" spans="1:32" s="34" customFormat="1" ht="44.25" hidden="1" customHeight="1" x14ac:dyDescent="0.2">
      <c r="A770" s="56" t="s">
        <v>7730</v>
      </c>
      <c r="B770" s="53">
        <v>650730100</v>
      </c>
      <c r="C770" s="53" t="s">
        <v>72</v>
      </c>
      <c r="D770" s="57" t="s">
        <v>4462</v>
      </c>
      <c r="E770" s="53" t="s">
        <v>4463</v>
      </c>
      <c r="F770" s="57" t="s">
        <v>4054</v>
      </c>
      <c r="G770" s="57" t="s">
        <v>4464</v>
      </c>
      <c r="H770" s="53" t="s">
        <v>1241</v>
      </c>
      <c r="I770" s="53" t="s">
        <v>4465</v>
      </c>
      <c r="J770" s="53" t="s">
        <v>4466</v>
      </c>
      <c r="K770" s="53" t="s">
        <v>4468</v>
      </c>
      <c r="L770" s="54" t="s">
        <v>47</v>
      </c>
      <c r="M770" s="58" t="s">
        <v>3303</v>
      </c>
      <c r="N770" s="58" t="s">
        <v>4469</v>
      </c>
      <c r="O770" s="59" t="s">
        <v>4467</v>
      </c>
      <c r="P770" s="58"/>
      <c r="Q770" s="59" t="s">
        <v>365</v>
      </c>
      <c r="R770" s="59" t="s">
        <v>4470</v>
      </c>
      <c r="S770" s="60">
        <v>38503</v>
      </c>
      <c r="T770" s="58">
        <v>7170</v>
      </c>
      <c r="U770" s="61"/>
      <c r="V770" s="62"/>
      <c r="W770" s="61"/>
      <c r="X770" s="61"/>
      <c r="Y770" s="61"/>
      <c r="Z770" s="63"/>
      <c r="AA770" s="52"/>
      <c r="AB770" s="52"/>
      <c r="AC770" s="52"/>
      <c r="AD770" s="52"/>
      <c r="AE770" s="52"/>
      <c r="AF770" s="52"/>
    </row>
    <row r="771" spans="1:32" s="34" customFormat="1" ht="44.25" hidden="1" customHeight="1" x14ac:dyDescent="0.2">
      <c r="A771" s="56" t="s">
        <v>7731</v>
      </c>
      <c r="B771" s="53">
        <v>650228723</v>
      </c>
      <c r="C771" s="53" t="s">
        <v>49</v>
      </c>
      <c r="D771" s="57" t="s">
        <v>4471</v>
      </c>
      <c r="E771" s="53" t="s">
        <v>4472</v>
      </c>
      <c r="F771" s="57" t="s">
        <v>4473</v>
      </c>
      <c r="G771" s="57" t="s">
        <v>4474</v>
      </c>
      <c r="H771" s="53" t="s">
        <v>4475</v>
      </c>
      <c r="I771" s="53" t="s">
        <v>4476</v>
      </c>
      <c r="J771" s="53" t="s">
        <v>4477</v>
      </c>
      <c r="K771" s="53" t="s">
        <v>4478</v>
      </c>
      <c r="L771" s="54" t="s">
        <v>47</v>
      </c>
      <c r="M771" s="58" t="s">
        <v>4479</v>
      </c>
      <c r="N771" s="58"/>
      <c r="O771" s="59"/>
      <c r="P771" s="58"/>
      <c r="Q771" s="59" t="s">
        <v>365</v>
      </c>
      <c r="R771" s="59" t="s">
        <v>4480</v>
      </c>
      <c r="S771" s="60">
        <v>41295</v>
      </c>
      <c r="T771" s="58">
        <v>7470</v>
      </c>
      <c r="U771" s="61"/>
      <c r="V771" s="62"/>
      <c r="W771" s="61"/>
      <c r="X771" s="61"/>
      <c r="Y771" s="61"/>
      <c r="Z771" s="63"/>
      <c r="AA771" s="52"/>
      <c r="AB771" s="52"/>
      <c r="AC771" s="52"/>
      <c r="AD771" s="52"/>
      <c r="AE771" s="52"/>
      <c r="AF771" s="52"/>
    </row>
    <row r="772" spans="1:32" s="34" customFormat="1" ht="44.25" hidden="1" customHeight="1" x14ac:dyDescent="0.2">
      <c r="A772" s="56" t="s">
        <v>7732</v>
      </c>
      <c r="B772" s="53">
        <v>650460731</v>
      </c>
      <c r="C772" s="53" t="s">
        <v>49</v>
      </c>
      <c r="D772" s="57" t="s">
        <v>4481</v>
      </c>
      <c r="E772" s="53" t="s">
        <v>4482</v>
      </c>
      <c r="F772" s="57" t="s">
        <v>4288</v>
      </c>
      <c r="G772" s="57" t="s">
        <v>4483</v>
      </c>
      <c r="H772" s="53" t="s">
        <v>4484</v>
      </c>
      <c r="I772" s="53" t="s">
        <v>4485</v>
      </c>
      <c r="J772" s="53" t="s">
        <v>4486</v>
      </c>
      <c r="K772" s="53" t="s">
        <v>4487</v>
      </c>
      <c r="L772" s="54" t="s">
        <v>47</v>
      </c>
      <c r="M772" s="58" t="s">
        <v>1585</v>
      </c>
      <c r="N772" s="58"/>
      <c r="O772" s="59"/>
      <c r="P772" s="58"/>
      <c r="Q772" s="59" t="s">
        <v>3504</v>
      </c>
      <c r="R772" s="59" t="s">
        <v>4488</v>
      </c>
      <c r="S772" s="60">
        <v>41150</v>
      </c>
      <c r="T772" s="58">
        <v>7466</v>
      </c>
      <c r="U772" s="61"/>
      <c r="V772" s="62"/>
      <c r="W772" s="61"/>
      <c r="X772" s="61"/>
      <c r="Y772" s="61"/>
      <c r="Z772" s="63"/>
      <c r="AA772" s="52"/>
      <c r="AB772" s="52"/>
      <c r="AC772" s="52"/>
      <c r="AD772" s="52"/>
      <c r="AE772" s="52"/>
      <c r="AF772" s="52"/>
    </row>
    <row r="773" spans="1:32" s="34" customFormat="1" ht="44.25" hidden="1" customHeight="1" x14ac:dyDescent="0.2">
      <c r="A773" s="56" t="s">
        <v>7733</v>
      </c>
      <c r="B773" s="53">
        <v>650679059</v>
      </c>
      <c r="C773" s="53" t="s">
        <v>72</v>
      </c>
      <c r="D773" s="57" t="s">
        <v>4489</v>
      </c>
      <c r="E773" s="53" t="s">
        <v>4490</v>
      </c>
      <c r="F773" s="57" t="s">
        <v>4491</v>
      </c>
      <c r="G773" s="57" t="s">
        <v>4492</v>
      </c>
      <c r="H773" s="53" t="s">
        <v>4493</v>
      </c>
      <c r="I773" s="53"/>
      <c r="J773" s="53" t="s">
        <v>4494</v>
      </c>
      <c r="K773" s="53" t="s">
        <v>4496</v>
      </c>
      <c r="L773" s="54" t="s">
        <v>535</v>
      </c>
      <c r="M773" s="58" t="s">
        <v>4498</v>
      </c>
      <c r="N773" s="58" t="s">
        <v>4497</v>
      </c>
      <c r="O773" s="59" t="s">
        <v>4495</v>
      </c>
      <c r="P773" s="58"/>
      <c r="Q773" s="59" t="s">
        <v>127</v>
      </c>
      <c r="R773" s="59" t="s">
        <v>4499</v>
      </c>
      <c r="S773" s="60">
        <v>41526</v>
      </c>
      <c r="T773" s="58">
        <v>7485</v>
      </c>
      <c r="U773" s="61"/>
      <c r="V773" s="62"/>
      <c r="W773" s="61"/>
      <c r="X773" s="61"/>
      <c r="Y773" s="61"/>
      <c r="Z773" s="63"/>
      <c r="AA773" s="52"/>
      <c r="AB773" s="52"/>
      <c r="AC773" s="52"/>
      <c r="AD773" s="52"/>
      <c r="AE773" s="52"/>
      <c r="AF773" s="52"/>
    </row>
    <row r="774" spans="1:32" s="34" customFormat="1" ht="44.25" hidden="1" customHeight="1" x14ac:dyDescent="0.2">
      <c r="A774" s="56" t="s">
        <v>7734</v>
      </c>
      <c r="B774" s="53">
        <v>653504500</v>
      </c>
      <c r="C774" s="53" t="s">
        <v>4500</v>
      </c>
      <c r="D774" s="57" t="s">
        <v>4501</v>
      </c>
      <c r="E774" s="53" t="s">
        <v>4502</v>
      </c>
      <c r="F774" s="57" t="s">
        <v>4503</v>
      </c>
      <c r="G774" s="57" t="s">
        <v>4504</v>
      </c>
      <c r="H774" s="53" t="s">
        <v>123</v>
      </c>
      <c r="I774" s="53" t="s">
        <v>4505</v>
      </c>
      <c r="J774" s="53" t="s">
        <v>4506</v>
      </c>
      <c r="K774" s="53" t="s">
        <v>4507</v>
      </c>
      <c r="L774" s="54" t="s">
        <v>47</v>
      </c>
      <c r="M774" s="58" t="s">
        <v>1279</v>
      </c>
      <c r="N774" s="58" t="s">
        <v>4508</v>
      </c>
      <c r="O774" s="59"/>
      <c r="P774" s="58"/>
      <c r="Q774" s="59" t="s">
        <v>365</v>
      </c>
      <c r="R774" s="59" t="s">
        <v>4509</v>
      </c>
      <c r="S774" s="60">
        <v>38775</v>
      </c>
      <c r="T774" s="58">
        <v>7308</v>
      </c>
      <c r="U774" s="61"/>
      <c r="V774" s="62"/>
      <c r="W774" s="61"/>
      <c r="X774" s="61"/>
      <c r="Y774" s="61"/>
      <c r="Z774" s="63"/>
      <c r="AA774" s="52"/>
      <c r="AB774" s="52"/>
      <c r="AC774" s="52"/>
      <c r="AD774" s="52"/>
      <c r="AE774" s="52"/>
      <c r="AF774" s="52"/>
    </row>
    <row r="775" spans="1:32" s="34" customFormat="1" ht="44.25" hidden="1" customHeight="1" x14ac:dyDescent="0.2">
      <c r="A775" s="56" t="s">
        <v>7735</v>
      </c>
      <c r="B775" s="53" t="s">
        <v>8344</v>
      </c>
      <c r="C775" s="53" t="s">
        <v>72</v>
      </c>
      <c r="D775" s="57" t="s">
        <v>4510</v>
      </c>
      <c r="E775" s="53" t="s">
        <v>4511</v>
      </c>
      <c r="F775" s="57" t="s">
        <v>4512</v>
      </c>
      <c r="G775" s="57" t="s">
        <v>4513</v>
      </c>
      <c r="H775" s="53" t="s">
        <v>955</v>
      </c>
      <c r="I775" s="53" t="s">
        <v>4514</v>
      </c>
      <c r="J775" s="53" t="s">
        <v>4515</v>
      </c>
      <c r="K775" s="53" t="s">
        <v>4517</v>
      </c>
      <c r="L775" s="54" t="s">
        <v>47</v>
      </c>
      <c r="M775" s="58"/>
      <c r="N775" s="58"/>
      <c r="O775" s="59" t="s">
        <v>4516</v>
      </c>
      <c r="P775" s="58"/>
      <c r="Q775" s="59">
        <v>93401</v>
      </c>
      <c r="R775" s="59" t="s">
        <v>4518</v>
      </c>
      <c r="S775" s="60">
        <v>38903</v>
      </c>
      <c r="T775" s="58">
        <v>7325</v>
      </c>
      <c r="U775" s="61"/>
      <c r="V775" s="62"/>
      <c r="W775" s="61"/>
      <c r="X775" s="61"/>
      <c r="Y775" s="61"/>
      <c r="Z775" s="63"/>
      <c r="AA775" s="52"/>
      <c r="AB775" s="52"/>
      <c r="AC775" s="52"/>
      <c r="AD775" s="52"/>
      <c r="AE775" s="52"/>
      <c r="AF775" s="52"/>
    </row>
    <row r="776" spans="1:32" s="34" customFormat="1" ht="44.25" hidden="1" customHeight="1" x14ac:dyDescent="0.2">
      <c r="A776" s="56" t="s">
        <v>7736</v>
      </c>
      <c r="B776" s="53">
        <v>656131403</v>
      </c>
      <c r="C776" s="53" t="s">
        <v>49</v>
      </c>
      <c r="D776" s="57" t="s">
        <v>4519</v>
      </c>
      <c r="E776" s="53" t="s">
        <v>4520</v>
      </c>
      <c r="F776" s="57" t="s">
        <v>4521</v>
      </c>
      <c r="G776" s="57" t="s">
        <v>4522</v>
      </c>
      <c r="H776" s="53" t="s">
        <v>601</v>
      </c>
      <c r="I776" s="53" t="s">
        <v>4523</v>
      </c>
      <c r="J776" s="53" t="s">
        <v>4524</v>
      </c>
      <c r="K776" s="53" t="s">
        <v>4526</v>
      </c>
      <c r="L776" s="54" t="s">
        <v>47</v>
      </c>
      <c r="M776" s="58" t="s">
        <v>1585</v>
      </c>
      <c r="N776" s="58" t="s">
        <v>4527</v>
      </c>
      <c r="O776" s="59" t="s">
        <v>4525</v>
      </c>
      <c r="P776" s="58"/>
      <c r="Q776" s="59">
        <v>93991</v>
      </c>
      <c r="R776" s="59" t="s">
        <v>4528</v>
      </c>
      <c r="S776" s="60">
        <v>39073</v>
      </c>
      <c r="T776" s="58">
        <v>7341</v>
      </c>
      <c r="U776" s="61"/>
      <c r="V776" s="62"/>
      <c r="W776" s="61"/>
      <c r="X776" s="61"/>
      <c r="Y776" s="61"/>
      <c r="Z776" s="63"/>
      <c r="AA776" s="52"/>
      <c r="AB776" s="52"/>
      <c r="AC776" s="52"/>
      <c r="AD776" s="52"/>
      <c r="AE776" s="52"/>
      <c r="AF776" s="52"/>
    </row>
    <row r="777" spans="1:32" s="34" customFormat="1" ht="44.25" hidden="1" customHeight="1" x14ac:dyDescent="0.2">
      <c r="A777" s="56" t="s">
        <v>7737</v>
      </c>
      <c r="B777" s="53" t="s">
        <v>8345</v>
      </c>
      <c r="C777" s="53" t="s">
        <v>4529</v>
      </c>
      <c r="D777" s="57" t="s">
        <v>4530</v>
      </c>
      <c r="E777" s="53" t="s">
        <v>7738</v>
      </c>
      <c r="F777" s="57" t="s">
        <v>4054</v>
      </c>
      <c r="G777" s="57" t="s">
        <v>4531</v>
      </c>
      <c r="H777" s="53" t="s">
        <v>4532</v>
      </c>
      <c r="I777" s="53" t="s">
        <v>7739</v>
      </c>
      <c r="J777" s="53" t="s">
        <v>4533</v>
      </c>
      <c r="K777" s="53" t="s">
        <v>4534</v>
      </c>
      <c r="L777" s="54" t="s">
        <v>535</v>
      </c>
      <c r="M777" s="58" t="s">
        <v>2945</v>
      </c>
      <c r="N777" s="58" t="s">
        <v>4535</v>
      </c>
      <c r="O777" s="59" t="s">
        <v>6003</v>
      </c>
      <c r="P777" s="58"/>
      <c r="Q777" s="59" t="s">
        <v>365</v>
      </c>
      <c r="R777" s="59" t="s">
        <v>7740</v>
      </c>
      <c r="S777" s="60">
        <v>37970</v>
      </c>
      <c r="T777" s="58">
        <v>6975</v>
      </c>
      <c r="U777" s="61"/>
      <c r="V777" s="62"/>
      <c r="W777" s="61"/>
      <c r="X777" s="61"/>
      <c r="Y777" s="61"/>
      <c r="Z777" s="63"/>
      <c r="AA777" s="52"/>
      <c r="AB777" s="52"/>
      <c r="AC777" s="52"/>
      <c r="AD777" s="52"/>
      <c r="AE777" s="52"/>
      <c r="AF777" s="52"/>
    </row>
    <row r="778" spans="1:32" s="34" customFormat="1" ht="44.25" hidden="1" customHeight="1" x14ac:dyDescent="0.2">
      <c r="A778" s="56" t="s">
        <v>7741</v>
      </c>
      <c r="B778" s="53">
        <v>533072100</v>
      </c>
      <c r="C778" s="53" t="s">
        <v>72</v>
      </c>
      <c r="D778" s="57" t="s">
        <v>4536</v>
      </c>
      <c r="E778" s="53" t="s">
        <v>4537</v>
      </c>
      <c r="F778" s="57" t="s">
        <v>4054</v>
      </c>
      <c r="G778" s="57" t="s">
        <v>4538</v>
      </c>
      <c r="H778" s="53" t="s">
        <v>4539</v>
      </c>
      <c r="I778" s="53" t="s">
        <v>4540</v>
      </c>
      <c r="J778" s="53" t="s">
        <v>4541</v>
      </c>
      <c r="K778" s="53" t="s">
        <v>4543</v>
      </c>
      <c r="L778" s="54" t="s">
        <v>47</v>
      </c>
      <c r="M778" s="58" t="s">
        <v>4545</v>
      </c>
      <c r="N778" s="58" t="s">
        <v>4544</v>
      </c>
      <c r="O778" s="59" t="s">
        <v>4542</v>
      </c>
      <c r="P778" s="58"/>
      <c r="Q778" s="59" t="s">
        <v>365</v>
      </c>
      <c r="R778" s="59" t="s">
        <v>4546</v>
      </c>
      <c r="S778" s="60">
        <v>39619</v>
      </c>
      <c r="T778" s="58">
        <v>7397</v>
      </c>
      <c r="U778" s="61"/>
      <c r="V778" s="62"/>
      <c r="W778" s="61"/>
      <c r="X778" s="61"/>
      <c r="Y778" s="61"/>
      <c r="Z778" s="63"/>
      <c r="AA778" s="52"/>
      <c r="AB778" s="52"/>
      <c r="AC778" s="52"/>
      <c r="AD778" s="52"/>
      <c r="AE778" s="52"/>
      <c r="AF778" s="52"/>
    </row>
    <row r="779" spans="1:32" s="34" customFormat="1" ht="44.25" hidden="1" customHeight="1" x14ac:dyDescent="0.2">
      <c r="A779" s="56" t="s">
        <v>7742</v>
      </c>
      <c r="B779" s="53">
        <v>650699602</v>
      </c>
      <c r="C779" s="53" t="s">
        <v>72</v>
      </c>
      <c r="D779" s="57" t="s">
        <v>4547</v>
      </c>
      <c r="E779" s="53" t="s">
        <v>7954</v>
      </c>
      <c r="F779" s="57" t="s">
        <v>4548</v>
      </c>
      <c r="G779" s="57" t="s">
        <v>5522</v>
      </c>
      <c r="H779" s="53" t="s">
        <v>940</v>
      </c>
      <c r="I779" s="53" t="s">
        <v>5524</v>
      </c>
      <c r="J779" s="53" t="s">
        <v>5523</v>
      </c>
      <c r="K779" s="53" t="s">
        <v>4550</v>
      </c>
      <c r="L779" s="54" t="s">
        <v>47</v>
      </c>
      <c r="M779" s="58" t="s">
        <v>1380</v>
      </c>
      <c r="N779" s="58" t="s">
        <v>4551</v>
      </c>
      <c r="O779" s="59" t="s">
        <v>4549</v>
      </c>
      <c r="P779" s="58"/>
      <c r="Q779" s="59" t="s">
        <v>365</v>
      </c>
      <c r="R779" s="59" t="s">
        <v>8409</v>
      </c>
      <c r="S779" s="60">
        <v>41463</v>
      </c>
      <c r="T779" s="58">
        <v>7481</v>
      </c>
      <c r="U779" s="61"/>
      <c r="V779" s="62"/>
      <c r="W779" s="61"/>
      <c r="X779" s="61"/>
      <c r="Y779" s="61"/>
      <c r="Z779" s="63"/>
      <c r="AA779" s="52"/>
      <c r="AB779" s="52"/>
      <c r="AC779" s="52"/>
      <c r="AD779" s="52"/>
      <c r="AE779" s="52"/>
      <c r="AF779" s="52"/>
    </row>
    <row r="780" spans="1:32" s="34" customFormat="1" ht="44.25" hidden="1" customHeight="1" x14ac:dyDescent="0.2">
      <c r="A780" s="56" t="s">
        <v>7743</v>
      </c>
      <c r="B780" s="53">
        <v>650980085</v>
      </c>
      <c r="C780" s="53" t="s">
        <v>4552</v>
      </c>
      <c r="D780" s="57" t="s">
        <v>4553</v>
      </c>
      <c r="E780" s="53" t="s">
        <v>7744</v>
      </c>
      <c r="F780" s="57" t="s">
        <v>5225</v>
      </c>
      <c r="G780" s="57" t="s">
        <v>7745</v>
      </c>
      <c r="H780" s="53" t="s">
        <v>1354</v>
      </c>
      <c r="I780" s="53" t="s">
        <v>5515</v>
      </c>
      <c r="J780" s="53" t="s">
        <v>6182</v>
      </c>
      <c r="K780" s="53" t="s">
        <v>5531</v>
      </c>
      <c r="L780" s="54" t="s">
        <v>535</v>
      </c>
      <c r="M780" s="58" t="s">
        <v>184</v>
      </c>
      <c r="N780" s="58" t="s">
        <v>5530</v>
      </c>
      <c r="O780" s="59" t="s">
        <v>4554</v>
      </c>
      <c r="P780" s="58"/>
      <c r="Q780" s="59" t="s">
        <v>365</v>
      </c>
      <c r="R780" s="59" t="s">
        <v>6184</v>
      </c>
      <c r="S780" s="60">
        <v>42131</v>
      </c>
      <c r="T780" s="58">
        <v>7565</v>
      </c>
      <c r="U780" s="61"/>
      <c r="V780" s="62"/>
      <c r="W780" s="61"/>
      <c r="X780" s="61"/>
      <c r="Y780" s="61"/>
      <c r="Z780" s="63"/>
      <c r="AA780" s="52"/>
      <c r="AB780" s="52"/>
      <c r="AC780" s="52"/>
      <c r="AD780" s="52"/>
      <c r="AE780" s="52"/>
      <c r="AF780" s="52"/>
    </row>
    <row r="781" spans="1:32" s="34" customFormat="1" ht="44.25" hidden="1" customHeight="1" x14ac:dyDescent="0.2">
      <c r="A781" s="56" t="s">
        <v>7746</v>
      </c>
      <c r="B781" s="53">
        <v>746157002</v>
      </c>
      <c r="C781" s="53" t="s">
        <v>72</v>
      </c>
      <c r="D781" s="57" t="s">
        <v>4555</v>
      </c>
      <c r="E781" s="53" t="s">
        <v>7747</v>
      </c>
      <c r="F781" s="57" t="s">
        <v>4054</v>
      </c>
      <c r="G781" s="57" t="s">
        <v>7748</v>
      </c>
      <c r="H781" s="53" t="s">
        <v>168</v>
      </c>
      <c r="I781" s="53" t="s">
        <v>6401</v>
      </c>
      <c r="J781" s="53" t="s">
        <v>7749</v>
      </c>
      <c r="K781" s="53" t="s">
        <v>6569</v>
      </c>
      <c r="L781" s="54" t="s">
        <v>47</v>
      </c>
      <c r="M781" s="58" t="s">
        <v>572</v>
      </c>
      <c r="N781" s="58" t="s">
        <v>6570</v>
      </c>
      <c r="O781" s="59" t="s">
        <v>4556</v>
      </c>
      <c r="P781" s="58"/>
      <c r="Q781" s="59" t="s">
        <v>365</v>
      </c>
      <c r="R781" s="59" t="s">
        <v>6748</v>
      </c>
      <c r="S781" s="60">
        <v>37970</v>
      </c>
      <c r="T781" s="58">
        <v>7086</v>
      </c>
      <c r="U781" s="61"/>
      <c r="V781" s="62"/>
      <c r="W781" s="61"/>
      <c r="X781" s="61"/>
      <c r="Y781" s="61"/>
      <c r="Z781" s="63"/>
      <c r="AA781" s="52"/>
      <c r="AB781" s="52"/>
      <c r="AC781" s="52"/>
      <c r="AD781" s="52"/>
      <c r="AE781" s="52"/>
      <c r="AF781" s="52"/>
    </row>
    <row r="782" spans="1:32" s="34" customFormat="1" ht="44.25" hidden="1" customHeight="1" x14ac:dyDescent="0.2">
      <c r="A782" s="56" t="s">
        <v>7750</v>
      </c>
      <c r="B782" s="53">
        <v>739485002</v>
      </c>
      <c r="C782" s="53" t="s">
        <v>72</v>
      </c>
      <c r="D782" s="57" t="s">
        <v>4557</v>
      </c>
      <c r="E782" s="53" t="s">
        <v>4558</v>
      </c>
      <c r="F782" s="57" t="s">
        <v>4054</v>
      </c>
      <c r="G782" s="57" t="s">
        <v>4559</v>
      </c>
      <c r="H782" s="53" t="s">
        <v>168</v>
      </c>
      <c r="I782" s="53" t="s">
        <v>4560</v>
      </c>
      <c r="J782" s="53" t="s">
        <v>4561</v>
      </c>
      <c r="K782" s="53" t="s">
        <v>4562</v>
      </c>
      <c r="L782" s="54" t="s">
        <v>48</v>
      </c>
      <c r="M782" s="58" t="s">
        <v>1229</v>
      </c>
      <c r="N782" s="58"/>
      <c r="O782" s="59"/>
      <c r="P782" s="58"/>
      <c r="Q782" s="59" t="s">
        <v>365</v>
      </c>
      <c r="R782" s="59" t="s">
        <v>4563</v>
      </c>
      <c r="S782" s="60">
        <v>37970</v>
      </c>
      <c r="T782" s="58">
        <v>6994</v>
      </c>
      <c r="U782" s="61"/>
      <c r="V782" s="62"/>
      <c r="W782" s="61"/>
      <c r="X782" s="61"/>
      <c r="Y782" s="61"/>
      <c r="Z782" s="63"/>
      <c r="AA782" s="52"/>
      <c r="AB782" s="52"/>
      <c r="AC782" s="52"/>
      <c r="AD782" s="52"/>
      <c r="AE782" s="52"/>
      <c r="AF782" s="52"/>
    </row>
    <row r="783" spans="1:32" s="34" customFormat="1" ht="44.25" hidden="1" customHeight="1" x14ac:dyDescent="0.2">
      <c r="A783" s="56" t="s">
        <v>7751</v>
      </c>
      <c r="B783" s="53">
        <v>731026009</v>
      </c>
      <c r="C783" s="53" t="s">
        <v>72</v>
      </c>
      <c r="D783" s="57" t="s">
        <v>5213</v>
      </c>
      <c r="E783" s="53" t="s">
        <v>7752</v>
      </c>
      <c r="F783" s="57" t="s">
        <v>6033</v>
      </c>
      <c r="G783" s="57" t="s">
        <v>5850</v>
      </c>
      <c r="H783" s="53" t="s">
        <v>168</v>
      </c>
      <c r="I783" s="53" t="s">
        <v>5851</v>
      </c>
      <c r="J783" s="53" t="s">
        <v>5852</v>
      </c>
      <c r="K783" s="53" t="s">
        <v>5214</v>
      </c>
      <c r="L783" s="54" t="s">
        <v>47</v>
      </c>
      <c r="M783" s="58" t="s">
        <v>1585</v>
      </c>
      <c r="N783" s="58" t="s">
        <v>5215</v>
      </c>
      <c r="O783" s="59" t="s">
        <v>6034</v>
      </c>
      <c r="P783" s="58"/>
      <c r="Q783" s="59" t="s">
        <v>5216</v>
      </c>
      <c r="R783" s="59" t="s">
        <v>7753</v>
      </c>
      <c r="S783" s="60">
        <v>37970</v>
      </c>
      <c r="T783" s="58">
        <v>7031</v>
      </c>
      <c r="U783" s="61"/>
      <c r="V783" s="62"/>
      <c r="W783" s="61"/>
      <c r="X783" s="61"/>
      <c r="Y783" s="61"/>
      <c r="Z783" s="63"/>
      <c r="AA783" s="52"/>
      <c r="AB783" s="52"/>
      <c r="AC783" s="52"/>
      <c r="AD783" s="52"/>
      <c r="AE783" s="52"/>
      <c r="AF783" s="52"/>
    </row>
    <row r="784" spans="1:32" s="34" customFormat="1" ht="44.25" hidden="1" customHeight="1" x14ac:dyDescent="0.2">
      <c r="A784" s="56" t="s">
        <v>8215</v>
      </c>
      <c r="B784" s="53" t="s">
        <v>8346</v>
      </c>
      <c r="C784" s="53" t="s">
        <v>4564</v>
      </c>
      <c r="D784" s="57" t="s">
        <v>4565</v>
      </c>
      <c r="E784" s="53" t="s">
        <v>4566</v>
      </c>
      <c r="F784" s="57" t="s">
        <v>4567</v>
      </c>
      <c r="G784" s="57" t="s">
        <v>4568</v>
      </c>
      <c r="H784" s="53" t="s">
        <v>4569</v>
      </c>
      <c r="I784" s="53"/>
      <c r="J784" s="53" t="s">
        <v>4570</v>
      </c>
      <c r="K784" s="53" t="s">
        <v>4572</v>
      </c>
      <c r="L784" s="54" t="s">
        <v>535</v>
      </c>
      <c r="M784" s="58" t="s">
        <v>392</v>
      </c>
      <c r="N784" s="58" t="s">
        <v>4571</v>
      </c>
      <c r="O784" s="59"/>
      <c r="P784" s="58"/>
      <c r="Q784" s="59" t="s">
        <v>1043</v>
      </c>
      <c r="R784" s="59" t="s">
        <v>4573</v>
      </c>
      <c r="S784" s="60">
        <v>38580</v>
      </c>
      <c r="T784" s="58">
        <v>7187</v>
      </c>
      <c r="U784" s="61"/>
      <c r="V784" s="62"/>
      <c r="W784" s="61"/>
      <c r="X784" s="61"/>
      <c r="Y784" s="61"/>
      <c r="Z784" s="63"/>
      <c r="AA784" s="52"/>
      <c r="AB784" s="52"/>
      <c r="AC784" s="52"/>
      <c r="AD784" s="52"/>
      <c r="AE784" s="52"/>
      <c r="AF784" s="52"/>
    </row>
    <row r="785" spans="1:32" s="34" customFormat="1" ht="44.25" hidden="1" customHeight="1" x14ac:dyDescent="0.2">
      <c r="A785" s="56" t="s">
        <v>7754</v>
      </c>
      <c r="B785" s="53">
        <v>655403302</v>
      </c>
      <c r="C785" s="53" t="s">
        <v>4564</v>
      </c>
      <c r="D785" s="57" t="s">
        <v>4574</v>
      </c>
      <c r="E785" s="53" t="s">
        <v>7755</v>
      </c>
      <c r="F785" s="57" t="s">
        <v>4575</v>
      </c>
      <c r="G785" s="57" t="s">
        <v>6067</v>
      </c>
      <c r="H785" s="53" t="s">
        <v>4576</v>
      </c>
      <c r="I785" s="53" t="s">
        <v>6066</v>
      </c>
      <c r="J785" s="53" t="s">
        <v>4577</v>
      </c>
      <c r="K785" s="53" t="s">
        <v>4578</v>
      </c>
      <c r="L785" s="54" t="s">
        <v>535</v>
      </c>
      <c r="M785" s="58" t="s">
        <v>392</v>
      </c>
      <c r="N785" s="58" t="s">
        <v>4579</v>
      </c>
      <c r="O785" s="59" t="s">
        <v>5678</v>
      </c>
      <c r="P785" s="58"/>
      <c r="Q785" s="59" t="s">
        <v>1043</v>
      </c>
      <c r="R785" s="59" t="s">
        <v>8549</v>
      </c>
      <c r="S785" s="60">
        <v>39766</v>
      </c>
      <c r="T785" s="58">
        <v>7407</v>
      </c>
      <c r="U785" s="61"/>
      <c r="V785" s="62"/>
      <c r="W785" s="61"/>
      <c r="X785" s="61"/>
      <c r="Y785" s="61"/>
      <c r="Z785" s="63"/>
      <c r="AA785" s="52"/>
      <c r="AB785" s="52"/>
      <c r="AC785" s="52"/>
      <c r="AD785" s="52"/>
      <c r="AE785" s="52"/>
      <c r="AF785" s="52"/>
    </row>
    <row r="786" spans="1:32" s="34" customFormat="1" ht="44.25" hidden="1" customHeight="1" x14ac:dyDescent="0.2">
      <c r="A786" s="56" t="s">
        <v>7756</v>
      </c>
      <c r="B786" s="53">
        <v>650117794</v>
      </c>
      <c r="C786" s="53" t="s">
        <v>4580</v>
      </c>
      <c r="D786" s="57" t="s">
        <v>4581</v>
      </c>
      <c r="E786" s="53" t="s">
        <v>4582</v>
      </c>
      <c r="F786" s="57" t="s">
        <v>4583</v>
      </c>
      <c r="G786" s="57" t="s">
        <v>4584</v>
      </c>
      <c r="H786" s="53" t="s">
        <v>4585</v>
      </c>
      <c r="I786" s="53" t="s">
        <v>4586</v>
      </c>
      <c r="J786" s="53" t="s">
        <v>4587</v>
      </c>
      <c r="K786" s="53" t="s">
        <v>4588</v>
      </c>
      <c r="L786" s="54" t="s">
        <v>5272</v>
      </c>
      <c r="M786" s="58" t="s">
        <v>3331</v>
      </c>
      <c r="N786" s="58" t="s">
        <v>4589</v>
      </c>
      <c r="O786" s="59"/>
      <c r="P786" s="58"/>
      <c r="Q786" s="59" t="s">
        <v>4393</v>
      </c>
      <c r="R786" s="59" t="s">
        <v>4590</v>
      </c>
      <c r="S786" s="60">
        <v>40039</v>
      </c>
      <c r="T786" s="58">
        <v>7417</v>
      </c>
      <c r="U786" s="61"/>
      <c r="V786" s="62"/>
      <c r="W786" s="61"/>
      <c r="X786" s="61"/>
      <c r="Y786" s="61"/>
      <c r="Z786" s="63"/>
      <c r="AA786" s="52"/>
      <c r="AB786" s="52"/>
      <c r="AC786" s="52"/>
      <c r="AD786" s="52"/>
      <c r="AE786" s="52"/>
      <c r="AF786" s="52"/>
    </row>
    <row r="787" spans="1:32" s="34" customFormat="1" ht="44.25" hidden="1" customHeight="1" x14ac:dyDescent="0.2">
      <c r="A787" s="56" t="s">
        <v>4591</v>
      </c>
      <c r="B787" s="53">
        <v>654974004</v>
      </c>
      <c r="C787" s="53" t="s">
        <v>4592</v>
      </c>
      <c r="D787" s="57" t="s">
        <v>4593</v>
      </c>
      <c r="E787" s="53" t="s">
        <v>4594</v>
      </c>
      <c r="F787" s="57" t="s">
        <v>4591</v>
      </c>
      <c r="G787" s="57" t="s">
        <v>4595</v>
      </c>
      <c r="H787" s="53" t="s">
        <v>4596</v>
      </c>
      <c r="I787" s="53" t="s">
        <v>4597</v>
      </c>
      <c r="J787" s="53" t="s">
        <v>4598</v>
      </c>
      <c r="K787" s="53" t="s">
        <v>4599</v>
      </c>
      <c r="L787" s="54" t="s">
        <v>48</v>
      </c>
      <c r="M787" s="58" t="s">
        <v>4600</v>
      </c>
      <c r="N787" s="58"/>
      <c r="O787" s="59"/>
      <c r="P787" s="58"/>
      <c r="Q787" s="59">
        <v>93107</v>
      </c>
      <c r="R787" s="59" t="s">
        <v>4601</v>
      </c>
      <c r="S787" s="60">
        <v>38770</v>
      </c>
      <c r="T787" s="58">
        <v>7307</v>
      </c>
      <c r="U787" s="61"/>
      <c r="V787" s="62"/>
      <c r="W787" s="61"/>
      <c r="X787" s="61"/>
      <c r="Y787" s="61"/>
      <c r="Z787" s="63"/>
      <c r="AA787" s="52"/>
      <c r="AB787" s="52"/>
      <c r="AC787" s="52"/>
      <c r="AD787" s="52"/>
      <c r="AE787" s="52"/>
      <c r="AF787" s="52"/>
    </row>
    <row r="788" spans="1:32" s="34" customFormat="1" ht="44.25" hidden="1" customHeight="1" x14ac:dyDescent="0.2">
      <c r="A788" s="56" t="s">
        <v>7757</v>
      </c>
      <c r="B788" s="53">
        <v>650980085</v>
      </c>
      <c r="C788" s="53" t="s">
        <v>72</v>
      </c>
      <c r="D788" s="57" t="s">
        <v>4602</v>
      </c>
      <c r="E788" s="53" t="s">
        <v>4603</v>
      </c>
      <c r="F788" s="57" t="s">
        <v>5226</v>
      </c>
      <c r="G788" s="57" t="s">
        <v>4604</v>
      </c>
      <c r="H788" s="53" t="s">
        <v>1354</v>
      </c>
      <c r="I788" s="53" t="s">
        <v>4605</v>
      </c>
      <c r="J788" s="53" t="s">
        <v>4606</v>
      </c>
      <c r="K788" s="53" t="s">
        <v>4608</v>
      </c>
      <c r="L788" s="54" t="s">
        <v>306</v>
      </c>
      <c r="M788" s="58" t="s">
        <v>4610</v>
      </c>
      <c r="N788" s="58" t="s">
        <v>4609</v>
      </c>
      <c r="O788" s="59" t="s">
        <v>4607</v>
      </c>
      <c r="P788" s="58"/>
      <c r="Q788" s="59" t="s">
        <v>549</v>
      </c>
      <c r="R788" s="59" t="s">
        <v>4611</v>
      </c>
      <c r="S788" s="60">
        <v>42248</v>
      </c>
      <c r="T788" s="58">
        <v>7581</v>
      </c>
      <c r="U788" s="61"/>
      <c r="V788" s="62"/>
      <c r="W788" s="61"/>
      <c r="X788" s="61"/>
      <c r="Y788" s="61"/>
      <c r="Z788" s="63"/>
      <c r="AA788" s="52"/>
      <c r="AB788" s="52"/>
      <c r="AC788" s="52"/>
      <c r="AD788" s="52"/>
      <c r="AE788" s="52"/>
      <c r="AF788" s="52"/>
    </row>
    <row r="789" spans="1:32" s="34" customFormat="1" ht="44.25" hidden="1" customHeight="1" x14ac:dyDescent="0.2">
      <c r="A789" s="56" t="s">
        <v>7758</v>
      </c>
      <c r="B789" s="53">
        <v>650401387</v>
      </c>
      <c r="C789" s="53" t="s">
        <v>4564</v>
      </c>
      <c r="D789" s="57" t="s">
        <v>4612</v>
      </c>
      <c r="E789" s="53" t="s">
        <v>6216</v>
      </c>
      <c r="F789" s="57" t="s">
        <v>4575</v>
      </c>
      <c r="G789" s="57" t="s">
        <v>7759</v>
      </c>
      <c r="H789" s="53" t="s">
        <v>4576</v>
      </c>
      <c r="I789" s="53" t="s">
        <v>6217</v>
      </c>
      <c r="J789" s="53" t="s">
        <v>7760</v>
      </c>
      <c r="K789" s="53" t="s">
        <v>4613</v>
      </c>
      <c r="L789" s="54" t="s">
        <v>47</v>
      </c>
      <c r="M789" s="58" t="s">
        <v>4615</v>
      </c>
      <c r="N789" s="58" t="s">
        <v>4614</v>
      </c>
      <c r="O789" s="59"/>
      <c r="P789" s="58"/>
      <c r="Q789" s="59" t="s">
        <v>1043</v>
      </c>
      <c r="R789" s="59" t="s">
        <v>7761</v>
      </c>
      <c r="S789" s="60">
        <v>40793</v>
      </c>
      <c r="T789" s="58">
        <v>7452</v>
      </c>
      <c r="U789" s="61"/>
      <c r="V789" s="62"/>
      <c r="W789" s="61"/>
      <c r="X789" s="61"/>
      <c r="Y789" s="61"/>
      <c r="Z789" s="63"/>
      <c r="AA789" s="52"/>
      <c r="AB789" s="52"/>
      <c r="AC789" s="52"/>
      <c r="AD789" s="52"/>
      <c r="AE789" s="52"/>
      <c r="AF789" s="52"/>
    </row>
    <row r="790" spans="1:32" s="34" customFormat="1" ht="44.25" hidden="1" customHeight="1" x14ac:dyDescent="0.2">
      <c r="A790" s="56" t="s">
        <v>7762</v>
      </c>
      <c r="B790" s="53">
        <v>741504006</v>
      </c>
      <c r="C790" s="53" t="s">
        <v>72</v>
      </c>
      <c r="D790" s="57" t="s">
        <v>4616</v>
      </c>
      <c r="E790" s="53" t="s">
        <v>8480</v>
      </c>
      <c r="F790" s="57" t="s">
        <v>365</v>
      </c>
      <c r="G790" s="57" t="s">
        <v>8481</v>
      </c>
      <c r="H790" s="53" t="s">
        <v>174</v>
      </c>
      <c r="I790" s="53" t="s">
        <v>8482</v>
      </c>
      <c r="J790" s="53" t="s">
        <v>5893</v>
      </c>
      <c r="K790" s="53" t="s">
        <v>5525</v>
      </c>
      <c r="L790" s="54" t="s">
        <v>48</v>
      </c>
      <c r="M790" s="58" t="s">
        <v>4618</v>
      </c>
      <c r="N790" s="58"/>
      <c r="O790" s="59" t="s">
        <v>4617</v>
      </c>
      <c r="P790" s="58"/>
      <c r="Q790" s="59" t="s">
        <v>365</v>
      </c>
      <c r="R790" s="59" t="s">
        <v>8483</v>
      </c>
      <c r="S790" s="60">
        <v>37970</v>
      </c>
      <c r="T790" s="58">
        <v>6999</v>
      </c>
      <c r="U790" s="61"/>
      <c r="V790" s="62"/>
      <c r="W790" s="61"/>
      <c r="X790" s="61"/>
      <c r="Y790" s="61"/>
      <c r="Z790" s="63"/>
      <c r="AA790" s="52"/>
      <c r="AB790" s="52"/>
      <c r="AC790" s="52"/>
      <c r="AD790" s="52"/>
      <c r="AE790" s="52"/>
      <c r="AF790" s="52"/>
    </row>
    <row r="791" spans="1:32" s="34" customFormat="1" ht="44.25" hidden="1" customHeight="1" x14ac:dyDescent="0.2">
      <c r="A791" s="56" t="s">
        <v>7763</v>
      </c>
      <c r="B791" s="53">
        <v>651155924</v>
      </c>
      <c r="C791" s="53" t="s">
        <v>72</v>
      </c>
      <c r="D791" s="57" t="s">
        <v>4619</v>
      </c>
      <c r="E791" s="53" t="s">
        <v>4620</v>
      </c>
      <c r="F791" s="57" t="s">
        <v>4621</v>
      </c>
      <c r="G791" s="57" t="s">
        <v>4622</v>
      </c>
      <c r="H791" s="53" t="s">
        <v>1777</v>
      </c>
      <c r="I791" s="53" t="s">
        <v>4623</v>
      </c>
      <c r="J791" s="53" t="s">
        <v>4624</v>
      </c>
      <c r="K791" s="53" t="s">
        <v>4626</v>
      </c>
      <c r="L791" s="54" t="s">
        <v>5273</v>
      </c>
      <c r="M791" s="58" t="s">
        <v>956</v>
      </c>
      <c r="N791" s="58" t="s">
        <v>4627</v>
      </c>
      <c r="O791" s="59" t="s">
        <v>4625</v>
      </c>
      <c r="P791" s="58"/>
      <c r="Q791" s="59" t="s">
        <v>549</v>
      </c>
      <c r="R791" s="59" t="s">
        <v>1948</v>
      </c>
      <c r="S791" s="60">
        <v>42543</v>
      </c>
      <c r="T791" s="58">
        <v>7610</v>
      </c>
      <c r="U791" s="61"/>
      <c r="V791" s="62"/>
      <c r="W791" s="61"/>
      <c r="X791" s="61"/>
      <c r="Y791" s="61"/>
      <c r="Z791" s="63"/>
      <c r="AA791" s="52"/>
      <c r="AB791" s="52"/>
      <c r="AC791" s="52"/>
      <c r="AD791" s="52"/>
      <c r="AE791" s="52"/>
      <c r="AF791" s="52"/>
    </row>
    <row r="792" spans="1:32" s="34" customFormat="1" ht="44.25" hidden="1" customHeight="1" x14ac:dyDescent="0.2">
      <c r="A792" s="56" t="s">
        <v>7764</v>
      </c>
      <c r="B792" s="53">
        <v>759418204</v>
      </c>
      <c r="C792" s="53" t="s">
        <v>72</v>
      </c>
      <c r="D792" s="57" t="s">
        <v>4628</v>
      </c>
      <c r="E792" s="53" t="s">
        <v>7765</v>
      </c>
      <c r="F792" s="57" t="s">
        <v>4629</v>
      </c>
      <c r="G792" s="57" t="s">
        <v>8410</v>
      </c>
      <c r="H792" s="53" t="s">
        <v>4630</v>
      </c>
      <c r="I792" s="53" t="s">
        <v>7955</v>
      </c>
      <c r="J792" s="53" t="s">
        <v>4631</v>
      </c>
      <c r="K792" s="53" t="s">
        <v>4632</v>
      </c>
      <c r="L792" s="54" t="s">
        <v>535</v>
      </c>
      <c r="M792" s="58" t="s">
        <v>392</v>
      </c>
      <c r="N792" s="58" t="s">
        <v>8411</v>
      </c>
      <c r="O792" s="59"/>
      <c r="P792" s="58"/>
      <c r="Q792" s="59" t="s">
        <v>1043</v>
      </c>
      <c r="R792" s="59" t="s">
        <v>8412</v>
      </c>
      <c r="S792" s="60">
        <v>37970</v>
      </c>
      <c r="T792" s="58">
        <v>7038</v>
      </c>
      <c r="U792" s="61"/>
      <c r="V792" s="62"/>
      <c r="W792" s="61"/>
      <c r="X792" s="61"/>
      <c r="Y792" s="61"/>
      <c r="Z792" s="63"/>
      <c r="AA792" s="52"/>
      <c r="AB792" s="52"/>
      <c r="AC792" s="52"/>
      <c r="AD792" s="52"/>
      <c r="AE792" s="52"/>
      <c r="AF792" s="52"/>
    </row>
    <row r="793" spans="1:32" s="34" customFormat="1" ht="44.25" hidden="1" customHeight="1" x14ac:dyDescent="0.2">
      <c r="A793" s="56" t="s">
        <v>7766</v>
      </c>
      <c r="B793" s="53">
        <v>652372805</v>
      </c>
      <c r="C793" s="53" t="s">
        <v>49</v>
      </c>
      <c r="D793" s="57" t="s">
        <v>4633</v>
      </c>
      <c r="E793" s="53" t="s">
        <v>4634</v>
      </c>
      <c r="F793" s="57" t="s">
        <v>4635</v>
      </c>
      <c r="G793" s="57" t="s">
        <v>4636</v>
      </c>
      <c r="H793" s="53" t="s">
        <v>4637</v>
      </c>
      <c r="I793" s="53" t="s">
        <v>4638</v>
      </c>
      <c r="J793" s="53" t="s">
        <v>4639</v>
      </c>
      <c r="K793" s="53" t="s">
        <v>4641</v>
      </c>
      <c r="L793" s="54" t="s">
        <v>47</v>
      </c>
      <c r="M793" s="58" t="s">
        <v>3344</v>
      </c>
      <c r="N793" s="58"/>
      <c r="O793" s="59" t="s">
        <v>4640</v>
      </c>
      <c r="P793" s="58"/>
      <c r="Q793" s="59" t="s">
        <v>45</v>
      </c>
      <c r="R793" s="59" t="s">
        <v>4642</v>
      </c>
      <c r="S793" s="60">
        <v>38904</v>
      </c>
      <c r="T793" s="58">
        <v>7326</v>
      </c>
      <c r="U793" s="61"/>
      <c r="V793" s="62"/>
      <c r="W793" s="61"/>
      <c r="X793" s="61"/>
      <c r="Y793" s="61"/>
      <c r="Z793" s="63"/>
      <c r="AA793" s="52"/>
      <c r="AB793" s="52"/>
      <c r="AC793" s="52"/>
      <c r="AD793" s="52"/>
      <c r="AE793" s="52"/>
      <c r="AF793" s="52"/>
    </row>
    <row r="794" spans="1:32" s="34" customFormat="1" ht="44.25" hidden="1" customHeight="1" x14ac:dyDescent="0.2">
      <c r="A794" s="56" t="s">
        <v>7767</v>
      </c>
      <c r="B794" s="53" t="s">
        <v>8347</v>
      </c>
      <c r="C794" s="53" t="s">
        <v>72</v>
      </c>
      <c r="D794" s="57" t="s">
        <v>4643</v>
      </c>
      <c r="E794" s="53" t="s">
        <v>5679</v>
      </c>
      <c r="F794" s="57" t="s">
        <v>4644</v>
      </c>
      <c r="G794" s="57" t="s">
        <v>4645</v>
      </c>
      <c r="H794" s="53" t="s">
        <v>1777</v>
      </c>
      <c r="I794" s="53" t="s">
        <v>4646</v>
      </c>
      <c r="J794" s="53" t="s">
        <v>4647</v>
      </c>
      <c r="K794" s="53" t="s">
        <v>4648</v>
      </c>
      <c r="L794" s="54" t="s">
        <v>5267</v>
      </c>
      <c r="M794" s="58" t="s">
        <v>154</v>
      </c>
      <c r="N794" s="58">
        <v>967621906</v>
      </c>
      <c r="O794" s="59" t="s">
        <v>4649</v>
      </c>
      <c r="P794" s="58"/>
      <c r="Q794" s="59" t="s">
        <v>549</v>
      </c>
      <c r="R794" s="59" t="s">
        <v>5680</v>
      </c>
      <c r="S794" s="60">
        <v>42565</v>
      </c>
      <c r="T794" s="58">
        <v>7612</v>
      </c>
      <c r="U794" s="61"/>
      <c r="V794" s="62"/>
      <c r="W794" s="61"/>
      <c r="X794" s="61"/>
      <c r="Y794" s="61"/>
      <c r="Z794" s="63"/>
      <c r="AA794" s="52"/>
      <c r="AB794" s="52"/>
      <c r="AC794" s="52"/>
      <c r="AD794" s="52"/>
      <c r="AE794" s="52"/>
      <c r="AF794" s="52"/>
    </row>
    <row r="795" spans="1:32" s="34" customFormat="1" ht="44.25" hidden="1" customHeight="1" x14ac:dyDescent="0.2">
      <c r="A795" s="56" t="s">
        <v>7768</v>
      </c>
      <c r="B795" s="53">
        <v>654689601</v>
      </c>
      <c r="C795" s="53" t="s">
        <v>49</v>
      </c>
      <c r="D795" s="57" t="s">
        <v>4650</v>
      </c>
      <c r="E795" s="53" t="s">
        <v>4651</v>
      </c>
      <c r="F795" s="57" t="s">
        <v>4652</v>
      </c>
      <c r="G795" s="57" t="s">
        <v>4653</v>
      </c>
      <c r="H795" s="53" t="s">
        <v>601</v>
      </c>
      <c r="I795" s="53" t="s">
        <v>4654</v>
      </c>
      <c r="J795" s="53" t="s">
        <v>4655</v>
      </c>
      <c r="K795" s="53" t="s">
        <v>4657</v>
      </c>
      <c r="L795" s="54" t="s">
        <v>5267</v>
      </c>
      <c r="M795" s="58" t="s">
        <v>956</v>
      </c>
      <c r="N795" s="58"/>
      <c r="O795" s="59" t="s">
        <v>4656</v>
      </c>
      <c r="P795" s="58"/>
      <c r="Q795" s="59">
        <v>93991</v>
      </c>
      <c r="R795" s="59" t="s">
        <v>4658</v>
      </c>
      <c r="S795" s="60">
        <v>38769</v>
      </c>
      <c r="T795" s="58">
        <v>7306</v>
      </c>
      <c r="U795" s="61"/>
      <c r="V795" s="62"/>
      <c r="W795" s="61"/>
      <c r="X795" s="61"/>
      <c r="Y795" s="61"/>
      <c r="Z795" s="63"/>
      <c r="AA795" s="52"/>
      <c r="AB795" s="52"/>
      <c r="AC795" s="52"/>
      <c r="AD795" s="52"/>
      <c r="AE795" s="52"/>
      <c r="AF795" s="52"/>
    </row>
    <row r="796" spans="1:32" s="34" customFormat="1" ht="44.25" hidden="1" customHeight="1" x14ac:dyDescent="0.2">
      <c r="A796" s="56" t="s">
        <v>7769</v>
      </c>
      <c r="B796" s="53">
        <v>654941300</v>
      </c>
      <c r="C796" s="53" t="s">
        <v>72</v>
      </c>
      <c r="D796" s="57" t="s">
        <v>4659</v>
      </c>
      <c r="E796" s="53" t="s">
        <v>4660</v>
      </c>
      <c r="F796" s="57" t="s">
        <v>4503</v>
      </c>
      <c r="G796" s="57" t="s">
        <v>4661</v>
      </c>
      <c r="H796" s="53" t="s">
        <v>626</v>
      </c>
      <c r="I796" s="53" t="s">
        <v>4662</v>
      </c>
      <c r="J796" s="53" t="s">
        <v>4663</v>
      </c>
      <c r="K796" s="53" t="s">
        <v>4664</v>
      </c>
      <c r="L796" s="54" t="s">
        <v>47</v>
      </c>
      <c r="M796" s="58" t="s">
        <v>729</v>
      </c>
      <c r="N796" s="58"/>
      <c r="O796" s="59"/>
      <c r="P796" s="58"/>
      <c r="Q796" s="59" t="s">
        <v>365</v>
      </c>
      <c r="R796" s="59" t="s">
        <v>4665</v>
      </c>
      <c r="S796" s="60">
        <v>39006</v>
      </c>
      <c r="T796" s="58">
        <v>7335</v>
      </c>
      <c r="U796" s="61"/>
      <c r="V796" s="62"/>
      <c r="W796" s="61"/>
      <c r="X796" s="61"/>
      <c r="Y796" s="61"/>
      <c r="Z796" s="63"/>
      <c r="AA796" s="52"/>
      <c r="AB796" s="52"/>
      <c r="AC796" s="52"/>
      <c r="AD796" s="52"/>
      <c r="AE796" s="52"/>
      <c r="AF796" s="52"/>
    </row>
    <row r="797" spans="1:32" s="34" customFormat="1" ht="44.25" hidden="1" customHeight="1" x14ac:dyDescent="0.2">
      <c r="A797" s="56" t="s">
        <v>7770</v>
      </c>
      <c r="B797" s="53">
        <v>759905806</v>
      </c>
      <c r="C797" s="53" t="s">
        <v>72</v>
      </c>
      <c r="D797" s="57" t="s">
        <v>4666</v>
      </c>
      <c r="E797" s="53" t="s">
        <v>4667</v>
      </c>
      <c r="F797" s="57" t="s">
        <v>4503</v>
      </c>
      <c r="G797" s="57" t="s">
        <v>4668</v>
      </c>
      <c r="H797" s="53" t="s">
        <v>626</v>
      </c>
      <c r="I797" s="53" t="s">
        <v>4669</v>
      </c>
      <c r="J797" s="53" t="s">
        <v>4670</v>
      </c>
      <c r="K797" s="53" t="s">
        <v>4672</v>
      </c>
      <c r="L797" s="54" t="s">
        <v>306</v>
      </c>
      <c r="M797" s="58" t="s">
        <v>4673</v>
      </c>
      <c r="N797" s="58"/>
      <c r="O797" s="59" t="s">
        <v>4671</v>
      </c>
      <c r="P797" s="58"/>
      <c r="Q797" s="59" t="s">
        <v>365</v>
      </c>
      <c r="R797" s="59" t="s">
        <v>4674</v>
      </c>
      <c r="S797" s="60">
        <v>39097</v>
      </c>
      <c r="T797" s="58">
        <v>7342</v>
      </c>
      <c r="U797" s="61"/>
      <c r="V797" s="62"/>
      <c r="W797" s="61"/>
      <c r="X797" s="61"/>
      <c r="Y797" s="61"/>
      <c r="Z797" s="63"/>
      <c r="AA797" s="52"/>
      <c r="AB797" s="52"/>
      <c r="AC797" s="52"/>
      <c r="AD797" s="52"/>
      <c r="AE797" s="52"/>
      <c r="AF797" s="52"/>
    </row>
    <row r="798" spans="1:32" s="34" customFormat="1" ht="44.25" hidden="1" customHeight="1" x14ac:dyDescent="0.2">
      <c r="A798" s="56" t="s">
        <v>7771</v>
      </c>
      <c r="B798" s="53" t="s">
        <v>8348</v>
      </c>
      <c r="C798" s="53" t="s">
        <v>4580</v>
      </c>
      <c r="D798" s="57" t="s">
        <v>4675</v>
      </c>
      <c r="E798" s="53" t="s">
        <v>5703</v>
      </c>
      <c r="F798" s="57" t="s">
        <v>4676</v>
      </c>
      <c r="G798" s="57" t="s">
        <v>4677</v>
      </c>
      <c r="H798" s="53" t="s">
        <v>4678</v>
      </c>
      <c r="I798" s="53" t="s">
        <v>4679</v>
      </c>
      <c r="J798" s="53" t="s">
        <v>4680</v>
      </c>
      <c r="K798" s="53" t="s">
        <v>4681</v>
      </c>
      <c r="L798" s="54" t="s">
        <v>5272</v>
      </c>
      <c r="M798" s="58" t="s">
        <v>869</v>
      </c>
      <c r="N798" s="58" t="s">
        <v>5704</v>
      </c>
      <c r="O798" s="59" t="s">
        <v>5705</v>
      </c>
      <c r="P798" s="58"/>
      <c r="Q798" s="59" t="s">
        <v>365</v>
      </c>
      <c r="R798" s="59" t="s">
        <v>5706</v>
      </c>
      <c r="S798" s="60">
        <v>38376</v>
      </c>
      <c r="T798" s="58">
        <v>7154</v>
      </c>
      <c r="U798" s="61"/>
      <c r="V798" s="62"/>
      <c r="W798" s="61"/>
      <c r="X798" s="61"/>
      <c r="Y798" s="61"/>
      <c r="Z798" s="63"/>
      <c r="AA798" s="52"/>
      <c r="AB798" s="52"/>
      <c r="AC798" s="52"/>
      <c r="AD798" s="52"/>
      <c r="AE798" s="52"/>
      <c r="AF798" s="52"/>
    </row>
    <row r="799" spans="1:32" s="34" customFormat="1" ht="44.25" hidden="1" customHeight="1" x14ac:dyDescent="0.2">
      <c r="A799" s="56" t="s">
        <v>7772</v>
      </c>
      <c r="B799" s="53">
        <v>731414009</v>
      </c>
      <c r="C799" s="53" t="s">
        <v>72</v>
      </c>
      <c r="D799" s="57" t="s">
        <v>4682</v>
      </c>
      <c r="E799" s="53" t="s">
        <v>5633</v>
      </c>
      <c r="F799" s="57" t="s">
        <v>4683</v>
      </c>
      <c r="G799" s="57" t="s">
        <v>4684</v>
      </c>
      <c r="H799" s="53" t="s">
        <v>4685</v>
      </c>
      <c r="I799" s="53" t="s">
        <v>5635</v>
      </c>
      <c r="J799" s="53" t="s">
        <v>4686</v>
      </c>
      <c r="K799" s="53" t="s">
        <v>4688</v>
      </c>
      <c r="L799" s="54" t="s">
        <v>535</v>
      </c>
      <c r="M799" s="58" t="s">
        <v>1156</v>
      </c>
      <c r="N799" s="58" t="s">
        <v>4689</v>
      </c>
      <c r="O799" s="59" t="s">
        <v>4687</v>
      </c>
      <c r="P799" s="58"/>
      <c r="Q799" s="59" t="s">
        <v>365</v>
      </c>
      <c r="R799" s="59" t="s">
        <v>5634</v>
      </c>
      <c r="S799" s="60">
        <v>37970</v>
      </c>
      <c r="T799" s="58">
        <v>6962</v>
      </c>
      <c r="U799" s="61"/>
      <c r="V799" s="62"/>
      <c r="W799" s="61"/>
      <c r="X799" s="61"/>
      <c r="Y799" s="61"/>
      <c r="Z799" s="63"/>
      <c r="AA799" s="52"/>
      <c r="AB799" s="52"/>
      <c r="AC799" s="52"/>
      <c r="AD799" s="52"/>
      <c r="AE799" s="52"/>
      <c r="AF799" s="52"/>
    </row>
    <row r="800" spans="1:32" s="34" customFormat="1" ht="44.25" hidden="1" customHeight="1" x14ac:dyDescent="0.2">
      <c r="A800" s="56" t="s">
        <v>7773</v>
      </c>
      <c r="B800" s="53">
        <v>743577000</v>
      </c>
      <c r="C800" s="53" t="s">
        <v>4564</v>
      </c>
      <c r="D800" s="57" t="s">
        <v>4690</v>
      </c>
      <c r="E800" s="53" t="s">
        <v>4691</v>
      </c>
      <c r="F800" s="57" t="s">
        <v>4575</v>
      </c>
      <c r="G800" s="57" t="s">
        <v>4692</v>
      </c>
      <c r="H800" s="53" t="s">
        <v>4693</v>
      </c>
      <c r="I800" s="53" t="s">
        <v>4694</v>
      </c>
      <c r="J800" s="53" t="s">
        <v>4695</v>
      </c>
      <c r="K800" s="53" t="s">
        <v>4696</v>
      </c>
      <c r="L800" s="54" t="s">
        <v>47</v>
      </c>
      <c r="M800" s="58" t="s">
        <v>4432</v>
      </c>
      <c r="N800" s="58"/>
      <c r="O800" s="59"/>
      <c r="P800" s="58"/>
      <c r="Q800" s="59" t="s">
        <v>1043</v>
      </c>
      <c r="R800" s="59" t="s">
        <v>4697</v>
      </c>
      <c r="S800" s="60">
        <v>37970</v>
      </c>
      <c r="T800" s="58">
        <v>7017</v>
      </c>
      <c r="U800" s="61"/>
      <c r="V800" s="62"/>
      <c r="W800" s="61"/>
      <c r="X800" s="61"/>
      <c r="Y800" s="61"/>
      <c r="Z800" s="63"/>
      <c r="AA800" s="52"/>
      <c r="AB800" s="52"/>
      <c r="AC800" s="52"/>
      <c r="AD800" s="52"/>
      <c r="AE800" s="52"/>
      <c r="AF800" s="52"/>
    </row>
    <row r="801" spans="1:32" s="34" customFormat="1" ht="44.25" hidden="1" customHeight="1" x14ac:dyDescent="0.2">
      <c r="A801" s="56" t="s">
        <v>7774</v>
      </c>
      <c r="B801" s="53">
        <v>657110906</v>
      </c>
      <c r="C801" s="53" t="s">
        <v>49</v>
      </c>
      <c r="D801" s="57" t="s">
        <v>4698</v>
      </c>
      <c r="E801" s="53" t="s">
        <v>4699</v>
      </c>
      <c r="F801" s="57" t="s">
        <v>4234</v>
      </c>
      <c r="G801" s="57" t="s">
        <v>4700</v>
      </c>
      <c r="H801" s="53" t="s">
        <v>174</v>
      </c>
      <c r="I801" s="53" t="s">
        <v>4701</v>
      </c>
      <c r="J801" s="53" t="s">
        <v>4702</v>
      </c>
      <c r="K801" s="53" t="s">
        <v>4705</v>
      </c>
      <c r="L801" s="54" t="s">
        <v>47</v>
      </c>
      <c r="M801" s="58" t="s">
        <v>994</v>
      </c>
      <c r="N801" s="58" t="s">
        <v>4704</v>
      </c>
      <c r="O801" s="59" t="s">
        <v>4703</v>
      </c>
      <c r="P801" s="58"/>
      <c r="Q801" s="59">
        <v>93991</v>
      </c>
      <c r="R801" s="59" t="s">
        <v>4706</v>
      </c>
      <c r="S801" s="60">
        <v>39384</v>
      </c>
      <c r="T801" s="58">
        <v>7380</v>
      </c>
      <c r="U801" s="61"/>
      <c r="V801" s="62"/>
      <c r="W801" s="61"/>
      <c r="X801" s="61"/>
      <c r="Y801" s="61"/>
      <c r="Z801" s="63"/>
      <c r="AA801" s="52"/>
      <c r="AB801" s="52"/>
      <c r="AC801" s="52"/>
      <c r="AD801" s="52"/>
      <c r="AE801" s="52"/>
      <c r="AF801" s="52"/>
    </row>
    <row r="802" spans="1:32" s="34" customFormat="1" ht="44.25" hidden="1" customHeight="1" x14ac:dyDescent="0.2">
      <c r="A802" s="56" t="s">
        <v>7775</v>
      </c>
      <c r="B802" s="53">
        <v>654617201</v>
      </c>
      <c r="C802" s="53" t="s">
        <v>49</v>
      </c>
      <c r="D802" s="57" t="s">
        <v>4707</v>
      </c>
      <c r="E802" s="53" t="s">
        <v>4708</v>
      </c>
      <c r="F802" s="57" t="s">
        <v>4709</v>
      </c>
      <c r="G802" s="57" t="s">
        <v>4710</v>
      </c>
      <c r="H802" s="53" t="s">
        <v>601</v>
      </c>
      <c r="I802" s="53" t="s">
        <v>4711</v>
      </c>
      <c r="J802" s="53" t="s">
        <v>4712</v>
      </c>
      <c r="K802" s="53" t="s">
        <v>4714</v>
      </c>
      <c r="L802" s="54" t="s">
        <v>5270</v>
      </c>
      <c r="M802" s="58" t="s">
        <v>5315</v>
      </c>
      <c r="N802" s="58" t="s">
        <v>4713</v>
      </c>
      <c r="O802" s="59"/>
      <c r="P802" s="58"/>
      <c r="Q802" s="59">
        <v>93991</v>
      </c>
      <c r="R802" s="59" t="s">
        <v>4715</v>
      </c>
      <c r="S802" s="60">
        <v>39626</v>
      </c>
      <c r="T802" s="58">
        <v>7398</v>
      </c>
      <c r="U802" s="61"/>
      <c r="V802" s="62"/>
      <c r="W802" s="61"/>
      <c r="X802" s="61"/>
      <c r="Y802" s="61"/>
      <c r="Z802" s="63"/>
      <c r="AA802" s="52"/>
      <c r="AB802" s="52"/>
      <c r="AC802" s="52"/>
      <c r="AD802" s="52"/>
      <c r="AE802" s="52"/>
      <c r="AF802" s="52"/>
    </row>
    <row r="803" spans="1:32" s="34" customFormat="1" ht="44.25" hidden="1" customHeight="1" x14ac:dyDescent="0.2">
      <c r="A803" s="56" t="s">
        <v>7776</v>
      </c>
      <c r="B803" s="53">
        <v>650607945</v>
      </c>
      <c r="C803" s="53" t="s">
        <v>353</v>
      </c>
      <c r="D803" s="57" t="s">
        <v>4716</v>
      </c>
      <c r="E803" s="53" t="s">
        <v>4717</v>
      </c>
      <c r="F803" s="57" t="s">
        <v>4039</v>
      </c>
      <c r="G803" s="57" t="s">
        <v>4718</v>
      </c>
      <c r="H803" s="53" t="s">
        <v>1273</v>
      </c>
      <c r="I803" s="53" t="s">
        <v>4719</v>
      </c>
      <c r="J803" s="53" t="s">
        <v>4720</v>
      </c>
      <c r="K803" s="53" t="s">
        <v>4722</v>
      </c>
      <c r="L803" s="54" t="s">
        <v>47</v>
      </c>
      <c r="M803" s="58" t="s">
        <v>2990</v>
      </c>
      <c r="N803" s="58" t="s">
        <v>4723</v>
      </c>
      <c r="O803" s="59" t="s">
        <v>4721</v>
      </c>
      <c r="P803" s="58"/>
      <c r="Q803" s="59" t="s">
        <v>365</v>
      </c>
      <c r="R803" s="59" t="s">
        <v>4724</v>
      </c>
      <c r="S803" s="60">
        <v>42053</v>
      </c>
      <c r="T803" s="58">
        <v>7539</v>
      </c>
      <c r="U803" s="61"/>
      <c r="V803" s="62"/>
      <c r="W803" s="61"/>
      <c r="X803" s="61"/>
      <c r="Y803" s="61"/>
      <c r="Z803" s="63"/>
      <c r="AA803" s="52"/>
      <c r="AB803" s="52"/>
      <c r="AC803" s="52"/>
      <c r="AD803" s="52"/>
      <c r="AE803" s="52"/>
      <c r="AF803" s="52"/>
    </row>
    <row r="804" spans="1:32" s="34" customFormat="1" ht="44.25" hidden="1" customHeight="1" x14ac:dyDescent="0.2">
      <c r="A804" s="56" t="s">
        <v>7777</v>
      </c>
      <c r="B804" s="53">
        <v>651168902</v>
      </c>
      <c r="C804" s="53" t="s">
        <v>49</v>
      </c>
      <c r="D804" s="57" t="s">
        <v>4725</v>
      </c>
      <c r="E804" s="53" t="s">
        <v>4726</v>
      </c>
      <c r="F804" s="57" t="s">
        <v>4727</v>
      </c>
      <c r="G804" s="57" t="s">
        <v>4728</v>
      </c>
      <c r="H804" s="53" t="s">
        <v>4729</v>
      </c>
      <c r="I804" s="53" t="s">
        <v>4730</v>
      </c>
      <c r="J804" s="53" t="s">
        <v>4731</v>
      </c>
      <c r="K804" s="53" t="s">
        <v>4733</v>
      </c>
      <c r="L804" s="54" t="s">
        <v>535</v>
      </c>
      <c r="M804" s="58" t="s">
        <v>1779</v>
      </c>
      <c r="N804" s="58" t="s">
        <v>4734</v>
      </c>
      <c r="O804" s="59" t="s">
        <v>4732</v>
      </c>
      <c r="P804" s="58"/>
      <c r="Q804" s="59" t="s">
        <v>365</v>
      </c>
      <c r="R804" s="59" t="s">
        <v>4735</v>
      </c>
      <c r="S804" s="60">
        <v>39882</v>
      </c>
      <c r="T804" s="58">
        <v>7409</v>
      </c>
      <c r="U804" s="61"/>
      <c r="V804" s="62"/>
      <c r="W804" s="61"/>
      <c r="X804" s="61"/>
      <c r="Y804" s="61"/>
      <c r="Z804" s="63"/>
      <c r="AA804" s="52"/>
      <c r="AB804" s="52"/>
      <c r="AC804" s="52"/>
      <c r="AD804" s="52"/>
      <c r="AE804" s="52"/>
      <c r="AF804" s="52"/>
    </row>
    <row r="805" spans="1:32" s="34" customFormat="1" ht="44.25" hidden="1" customHeight="1" x14ac:dyDescent="0.2">
      <c r="A805" s="56" t="s">
        <v>7778</v>
      </c>
      <c r="B805" s="53">
        <v>650086104</v>
      </c>
      <c r="C805" s="53" t="s">
        <v>72</v>
      </c>
      <c r="D805" s="57" t="s">
        <v>4736</v>
      </c>
      <c r="E805" s="53" t="s">
        <v>7779</v>
      </c>
      <c r="F805" s="57" t="s">
        <v>4054</v>
      </c>
      <c r="G805" s="57" t="s">
        <v>7780</v>
      </c>
      <c r="H805" s="53" t="s">
        <v>4737</v>
      </c>
      <c r="I805" s="53" t="s">
        <v>7781</v>
      </c>
      <c r="J805" s="53" t="s">
        <v>4738</v>
      </c>
      <c r="K805" s="53" t="s">
        <v>6068</v>
      </c>
      <c r="L805" s="54" t="s">
        <v>5269</v>
      </c>
      <c r="M805" s="58" t="s">
        <v>2137</v>
      </c>
      <c r="N805" s="58" t="s">
        <v>6070</v>
      </c>
      <c r="O805" s="59" t="s">
        <v>6069</v>
      </c>
      <c r="P805" s="58"/>
      <c r="Q805" s="59" t="s">
        <v>448</v>
      </c>
      <c r="R805" s="59" t="s">
        <v>7782</v>
      </c>
      <c r="S805" s="60">
        <v>39171</v>
      </c>
      <c r="T805" s="58">
        <v>7350</v>
      </c>
      <c r="U805" s="61"/>
      <c r="V805" s="62"/>
      <c r="W805" s="61"/>
      <c r="X805" s="61"/>
      <c r="Y805" s="61"/>
      <c r="Z805" s="63"/>
      <c r="AA805" s="52"/>
      <c r="AB805" s="52"/>
      <c r="AC805" s="52"/>
      <c r="AD805" s="52"/>
      <c r="AE805" s="52"/>
      <c r="AF805" s="52"/>
    </row>
    <row r="806" spans="1:32" s="34" customFormat="1" ht="44.25" hidden="1" customHeight="1" x14ac:dyDescent="0.2">
      <c r="A806" s="56" t="s">
        <v>7783</v>
      </c>
      <c r="B806" s="53">
        <v>650876008</v>
      </c>
      <c r="C806" s="53" t="s">
        <v>49</v>
      </c>
      <c r="D806" s="57" t="s">
        <v>4739</v>
      </c>
      <c r="E806" s="53" t="s">
        <v>4740</v>
      </c>
      <c r="F806" s="57" t="s">
        <v>4288</v>
      </c>
      <c r="G806" s="57" t="s">
        <v>4741</v>
      </c>
      <c r="H806" s="53" t="s">
        <v>4742</v>
      </c>
      <c r="I806" s="53" t="s">
        <v>4743</v>
      </c>
      <c r="J806" s="53" t="s">
        <v>4744</v>
      </c>
      <c r="K806" s="53" t="s">
        <v>4746</v>
      </c>
      <c r="L806" s="54" t="s">
        <v>5268</v>
      </c>
      <c r="M806" s="58" t="s">
        <v>58</v>
      </c>
      <c r="N806" s="58" t="s">
        <v>4747</v>
      </c>
      <c r="O806" s="59" t="s">
        <v>4745</v>
      </c>
      <c r="P806" s="58"/>
      <c r="Q806" s="59" t="s">
        <v>832</v>
      </c>
      <c r="R806" s="59" t="s">
        <v>4748</v>
      </c>
      <c r="S806" s="60">
        <v>41338</v>
      </c>
      <c r="T806" s="58">
        <v>7472</v>
      </c>
      <c r="U806" s="61"/>
      <c r="V806" s="62"/>
      <c r="W806" s="61"/>
      <c r="X806" s="61"/>
      <c r="Y806" s="61"/>
      <c r="Z806" s="63"/>
      <c r="AA806" s="52"/>
      <c r="AB806" s="52"/>
      <c r="AC806" s="52"/>
      <c r="AD806" s="52"/>
      <c r="AE806" s="52"/>
      <c r="AF806" s="52"/>
    </row>
    <row r="807" spans="1:32" s="34" customFormat="1" ht="44.25" hidden="1" customHeight="1" x14ac:dyDescent="0.2">
      <c r="A807" s="56" t="s">
        <v>7784</v>
      </c>
      <c r="B807" s="53">
        <v>650206193</v>
      </c>
      <c r="C807" s="53" t="s">
        <v>72</v>
      </c>
      <c r="D807" s="57" t="s">
        <v>4749</v>
      </c>
      <c r="E807" s="53" t="s">
        <v>4750</v>
      </c>
      <c r="F807" s="57" t="s">
        <v>4751</v>
      </c>
      <c r="G807" s="57" t="s">
        <v>4752</v>
      </c>
      <c r="H807" s="53" t="s">
        <v>4753</v>
      </c>
      <c r="I807" s="53" t="s">
        <v>4754</v>
      </c>
      <c r="J807" s="53" t="s">
        <v>4755</v>
      </c>
      <c r="K807" s="53" t="s">
        <v>4756</v>
      </c>
      <c r="L807" s="54" t="s">
        <v>47</v>
      </c>
      <c r="M807" s="58" t="s">
        <v>4757</v>
      </c>
      <c r="N807" s="58" t="s">
        <v>4758</v>
      </c>
      <c r="O807" s="59" t="s">
        <v>4759</v>
      </c>
      <c r="P807" s="58"/>
      <c r="Q807" s="59" t="s">
        <v>549</v>
      </c>
      <c r="R807" s="59" t="s">
        <v>4760</v>
      </c>
      <c r="S807" s="60">
        <v>43062</v>
      </c>
      <c r="T807" s="58">
        <v>7641</v>
      </c>
      <c r="U807" s="61"/>
      <c r="V807" s="62"/>
      <c r="W807" s="61"/>
      <c r="X807" s="61"/>
      <c r="Y807" s="61"/>
      <c r="Z807" s="63"/>
      <c r="AA807" s="52"/>
      <c r="AB807" s="52"/>
      <c r="AC807" s="52"/>
      <c r="AD807" s="52"/>
      <c r="AE807" s="52"/>
      <c r="AF807" s="52"/>
    </row>
    <row r="808" spans="1:32" s="34" customFormat="1" ht="44.25" hidden="1" customHeight="1" x14ac:dyDescent="0.2">
      <c r="A808" s="56" t="s">
        <v>7785</v>
      </c>
      <c r="B808" s="53">
        <v>650129113</v>
      </c>
      <c r="C808" s="53" t="s">
        <v>502</v>
      </c>
      <c r="D808" s="57" t="s">
        <v>4761</v>
      </c>
      <c r="E808" s="53" t="s">
        <v>4762</v>
      </c>
      <c r="F808" s="57" t="s">
        <v>4054</v>
      </c>
      <c r="G808" s="57" t="s">
        <v>4763</v>
      </c>
      <c r="H808" s="53" t="s">
        <v>174</v>
      </c>
      <c r="I808" s="53" t="s">
        <v>4764</v>
      </c>
      <c r="J808" s="53" t="s">
        <v>4765</v>
      </c>
      <c r="K808" s="53" t="s">
        <v>4767</v>
      </c>
      <c r="L808" s="54" t="s">
        <v>535</v>
      </c>
      <c r="M808" s="58" t="s">
        <v>184</v>
      </c>
      <c r="N808" s="58" t="s">
        <v>4768</v>
      </c>
      <c r="O808" s="59" t="s">
        <v>4766</v>
      </c>
      <c r="P808" s="58"/>
      <c r="Q808" s="59" t="s">
        <v>365</v>
      </c>
      <c r="R808" s="59" t="s">
        <v>4769</v>
      </c>
      <c r="S808" s="60">
        <v>40112</v>
      </c>
      <c r="T808" s="58">
        <v>7419</v>
      </c>
      <c r="U808" s="61"/>
      <c r="V808" s="62"/>
      <c r="W808" s="61"/>
      <c r="X808" s="61"/>
      <c r="Y808" s="61"/>
      <c r="Z808" s="63"/>
      <c r="AA808" s="52"/>
      <c r="AB808" s="52"/>
      <c r="AC808" s="52"/>
      <c r="AD808" s="52"/>
      <c r="AE808" s="52"/>
      <c r="AF808" s="52"/>
    </row>
    <row r="809" spans="1:32" s="34" customFormat="1" ht="44.25" hidden="1" customHeight="1" x14ac:dyDescent="0.2">
      <c r="A809" s="56" t="s">
        <v>7786</v>
      </c>
      <c r="B809" s="53">
        <v>732447008</v>
      </c>
      <c r="C809" s="53" t="s">
        <v>72</v>
      </c>
      <c r="D809" s="57" t="s">
        <v>4770</v>
      </c>
      <c r="E809" s="53" t="s">
        <v>4771</v>
      </c>
      <c r="F809" s="57" t="s">
        <v>4054</v>
      </c>
      <c r="G809" s="57" t="s">
        <v>4772</v>
      </c>
      <c r="H809" s="53" t="s">
        <v>3577</v>
      </c>
      <c r="I809" s="53" t="s">
        <v>4773</v>
      </c>
      <c r="J809" s="53" t="s">
        <v>4774</v>
      </c>
      <c r="K809" s="53" t="s">
        <v>4776</v>
      </c>
      <c r="L809" s="54" t="s">
        <v>5270</v>
      </c>
      <c r="M809" s="58" t="s">
        <v>851</v>
      </c>
      <c r="N809" s="58" t="s">
        <v>4777</v>
      </c>
      <c r="O809" s="59" t="s">
        <v>4775</v>
      </c>
      <c r="P809" s="58"/>
      <c r="Q809" s="59" t="s">
        <v>365</v>
      </c>
      <c r="R809" s="59" t="s">
        <v>4778</v>
      </c>
      <c r="S809" s="60">
        <v>37970</v>
      </c>
      <c r="T809" s="58">
        <v>6967</v>
      </c>
      <c r="U809" s="61"/>
      <c r="V809" s="62"/>
      <c r="W809" s="61"/>
      <c r="X809" s="61"/>
      <c r="Y809" s="61"/>
      <c r="Z809" s="63"/>
      <c r="AA809" s="52"/>
      <c r="AB809" s="52"/>
      <c r="AC809" s="52"/>
      <c r="AD809" s="52"/>
      <c r="AE809" s="52"/>
      <c r="AF809" s="52"/>
    </row>
    <row r="810" spans="1:32" s="34" customFormat="1" ht="44.25" hidden="1" customHeight="1" x14ac:dyDescent="0.2">
      <c r="A810" s="56" t="s">
        <v>4779</v>
      </c>
      <c r="B810" s="53">
        <v>651519810</v>
      </c>
      <c r="C810" s="53" t="s">
        <v>353</v>
      </c>
      <c r="D810" s="57" t="s">
        <v>4780</v>
      </c>
      <c r="E810" s="53" t="s">
        <v>7787</v>
      </c>
      <c r="F810" s="57" t="s">
        <v>5227</v>
      </c>
      <c r="G810" s="57" t="s">
        <v>7788</v>
      </c>
      <c r="H810" s="53" t="s">
        <v>4781</v>
      </c>
      <c r="I810" s="53" t="s">
        <v>4782</v>
      </c>
      <c r="J810" s="53" t="s">
        <v>7789</v>
      </c>
      <c r="K810" s="53" t="s">
        <v>4783</v>
      </c>
      <c r="L810" s="54" t="s">
        <v>306</v>
      </c>
      <c r="M810" s="58" t="s">
        <v>4784</v>
      </c>
      <c r="N810" s="58"/>
      <c r="O810" s="59"/>
      <c r="P810" s="58"/>
      <c r="Q810" s="59" t="s">
        <v>597</v>
      </c>
      <c r="R810" s="59" t="s">
        <v>7790</v>
      </c>
      <c r="S810" s="60">
        <v>43165</v>
      </c>
      <c r="T810" s="58">
        <v>7644</v>
      </c>
      <c r="U810" s="61"/>
      <c r="V810" s="62"/>
      <c r="W810" s="61"/>
      <c r="X810" s="61"/>
      <c r="Y810" s="61"/>
      <c r="Z810" s="63"/>
      <c r="AA810" s="52"/>
      <c r="AB810" s="52"/>
      <c r="AC810" s="52"/>
      <c r="AD810" s="52"/>
      <c r="AE810" s="52"/>
      <c r="AF810" s="52"/>
    </row>
    <row r="811" spans="1:32" s="34" customFormat="1" ht="44.25" hidden="1" customHeight="1" x14ac:dyDescent="0.2">
      <c r="A811" s="56" t="s">
        <v>7791</v>
      </c>
      <c r="B811" s="53">
        <v>728857005</v>
      </c>
      <c r="C811" s="53" t="s">
        <v>49</v>
      </c>
      <c r="D811" s="57" t="s">
        <v>4785</v>
      </c>
      <c r="E811" s="53" t="s">
        <v>7792</v>
      </c>
      <c r="F811" s="57" t="s">
        <v>4676</v>
      </c>
      <c r="G811" s="57" t="s">
        <v>7793</v>
      </c>
      <c r="H811" s="53" t="s">
        <v>4786</v>
      </c>
      <c r="I811" s="53" t="s">
        <v>7794</v>
      </c>
      <c r="J811" s="53" t="s">
        <v>4787</v>
      </c>
      <c r="K811" s="53" t="s">
        <v>6116</v>
      </c>
      <c r="L811" s="54" t="s">
        <v>535</v>
      </c>
      <c r="M811" s="58" t="s">
        <v>3149</v>
      </c>
      <c r="N811" s="58" t="s">
        <v>6117</v>
      </c>
      <c r="O811" s="59" t="s">
        <v>5636</v>
      </c>
      <c r="P811" s="58"/>
      <c r="Q811" s="59" t="s">
        <v>45</v>
      </c>
      <c r="R811" s="59" t="s">
        <v>7795</v>
      </c>
      <c r="S811" s="60">
        <v>37970</v>
      </c>
      <c r="T811" s="58">
        <v>6950</v>
      </c>
      <c r="U811" s="61"/>
      <c r="V811" s="62"/>
      <c r="W811" s="61"/>
      <c r="X811" s="61"/>
      <c r="Y811" s="61"/>
      <c r="Z811" s="63"/>
      <c r="AA811" s="52"/>
      <c r="AB811" s="52"/>
      <c r="AC811" s="52"/>
      <c r="AD811" s="52"/>
      <c r="AE811" s="52"/>
      <c r="AF811" s="52"/>
    </row>
    <row r="812" spans="1:32" s="34" customFormat="1" ht="44.25" hidden="1" customHeight="1" x14ac:dyDescent="0.2">
      <c r="A812" s="56" t="s">
        <v>7796</v>
      </c>
      <c r="B812" s="53">
        <v>650364007</v>
      </c>
      <c r="C812" s="53" t="s">
        <v>72</v>
      </c>
      <c r="D812" s="57" t="s">
        <v>4788</v>
      </c>
      <c r="E812" s="53" t="s">
        <v>7797</v>
      </c>
      <c r="F812" s="57" t="s">
        <v>4054</v>
      </c>
      <c r="G812" s="57" t="s">
        <v>7798</v>
      </c>
      <c r="H812" s="53" t="s">
        <v>4789</v>
      </c>
      <c r="I812" s="53" t="s">
        <v>6064</v>
      </c>
      <c r="J812" s="53" t="s">
        <v>7799</v>
      </c>
      <c r="K812" s="53" t="s">
        <v>6035</v>
      </c>
      <c r="L812" s="54" t="s">
        <v>535</v>
      </c>
      <c r="M812" s="58" t="s">
        <v>4791</v>
      </c>
      <c r="N812" s="58" t="s">
        <v>8605</v>
      </c>
      <c r="O812" s="59" t="s">
        <v>4790</v>
      </c>
      <c r="P812" s="58"/>
      <c r="Q812" s="59" t="s">
        <v>365</v>
      </c>
      <c r="R812" s="59" t="s">
        <v>7800</v>
      </c>
      <c r="S812" s="60">
        <v>37970</v>
      </c>
      <c r="T812" s="58">
        <v>7027</v>
      </c>
      <c r="U812" s="61"/>
      <c r="V812" s="62"/>
      <c r="W812" s="61"/>
      <c r="X812" s="61"/>
      <c r="Y812" s="61"/>
      <c r="Z812" s="63"/>
      <c r="AA812" s="52"/>
      <c r="AB812" s="52"/>
      <c r="AC812" s="52"/>
      <c r="AD812" s="52"/>
      <c r="AE812" s="52"/>
      <c r="AF812" s="52"/>
    </row>
    <row r="813" spans="1:32" s="34" customFormat="1" ht="44.25" hidden="1" customHeight="1" x14ac:dyDescent="0.2">
      <c r="A813" s="56" t="s">
        <v>7801</v>
      </c>
      <c r="B813" s="53">
        <v>650345029</v>
      </c>
      <c r="C813" s="53" t="s">
        <v>72</v>
      </c>
      <c r="D813" s="57" t="s">
        <v>4792</v>
      </c>
      <c r="E813" s="53" t="s">
        <v>4793</v>
      </c>
      <c r="F813" s="57" t="s">
        <v>4794</v>
      </c>
      <c r="G813" s="57" t="s">
        <v>4795</v>
      </c>
      <c r="H813" s="53" t="s">
        <v>824</v>
      </c>
      <c r="I813" s="53" t="s">
        <v>4796</v>
      </c>
      <c r="J813" s="53" t="s">
        <v>4797</v>
      </c>
      <c r="K813" s="53" t="s">
        <v>4798</v>
      </c>
      <c r="L813" s="54" t="s">
        <v>47</v>
      </c>
      <c r="M813" s="58" t="s">
        <v>4799</v>
      </c>
      <c r="N813" s="58"/>
      <c r="O813" s="59"/>
      <c r="P813" s="58"/>
      <c r="Q813" s="59" t="s">
        <v>549</v>
      </c>
      <c r="R813" s="59" t="s">
        <v>4800</v>
      </c>
      <c r="S813" s="60">
        <v>42720</v>
      </c>
      <c r="T813" s="58">
        <v>7622</v>
      </c>
      <c r="U813" s="61"/>
      <c r="V813" s="62"/>
      <c r="W813" s="61"/>
      <c r="X813" s="61"/>
      <c r="Y813" s="61"/>
      <c r="Z813" s="63"/>
      <c r="AA813" s="52"/>
      <c r="AB813" s="52"/>
      <c r="AC813" s="52"/>
      <c r="AD813" s="52"/>
      <c r="AE813" s="52"/>
      <c r="AF813" s="52"/>
    </row>
    <row r="814" spans="1:32" s="34" customFormat="1" ht="44.25" hidden="1" customHeight="1" x14ac:dyDescent="0.2">
      <c r="A814" s="56" t="s">
        <v>7802</v>
      </c>
      <c r="B814" s="53">
        <v>650917529</v>
      </c>
      <c r="C814" s="53" t="s">
        <v>72</v>
      </c>
      <c r="D814" s="57" t="s">
        <v>4801</v>
      </c>
      <c r="E814" s="53" t="s">
        <v>4802</v>
      </c>
      <c r="F814" s="57" t="s">
        <v>4803</v>
      </c>
      <c r="G814" s="57" t="s">
        <v>4804</v>
      </c>
      <c r="H814" s="53" t="s">
        <v>4049</v>
      </c>
      <c r="I814" s="53" t="s">
        <v>4805</v>
      </c>
      <c r="J814" s="53" t="s">
        <v>4806</v>
      </c>
      <c r="K814" s="53" t="s">
        <v>4808</v>
      </c>
      <c r="L814" s="54" t="s">
        <v>306</v>
      </c>
      <c r="M814" s="58" t="s">
        <v>951</v>
      </c>
      <c r="N814" s="58" t="s">
        <v>4809</v>
      </c>
      <c r="O814" s="59" t="s">
        <v>4807</v>
      </c>
      <c r="P814" s="58"/>
      <c r="Q814" s="59" t="s">
        <v>365</v>
      </c>
      <c r="R814" s="59" t="s">
        <v>4611</v>
      </c>
      <c r="S814" s="60">
        <v>42158</v>
      </c>
      <c r="T814" s="58">
        <v>7569</v>
      </c>
      <c r="U814" s="61"/>
      <c r="V814" s="62"/>
      <c r="W814" s="61"/>
      <c r="X814" s="61"/>
      <c r="Y814" s="61"/>
      <c r="Z814" s="63"/>
      <c r="AA814" s="52"/>
      <c r="AB814" s="52"/>
      <c r="AC814" s="52"/>
      <c r="AD814" s="52"/>
      <c r="AE814" s="52"/>
      <c r="AF814" s="52"/>
    </row>
    <row r="815" spans="1:32" s="34" customFormat="1" ht="44.25" hidden="1" customHeight="1" x14ac:dyDescent="0.2">
      <c r="A815" s="56" t="s">
        <v>7803</v>
      </c>
      <c r="B815" s="53">
        <v>650259718</v>
      </c>
      <c r="C815" s="53" t="s">
        <v>72</v>
      </c>
      <c r="D815" s="57" t="s">
        <v>4810</v>
      </c>
      <c r="E815" s="53" t="s">
        <v>4811</v>
      </c>
      <c r="F815" s="57" t="s">
        <v>4812</v>
      </c>
      <c r="G815" s="57" t="s">
        <v>4813</v>
      </c>
      <c r="H815" s="53" t="s">
        <v>4814</v>
      </c>
      <c r="I815" s="53" t="s">
        <v>4815</v>
      </c>
      <c r="J815" s="53" t="s">
        <v>4816</v>
      </c>
      <c r="K815" s="53" t="s">
        <v>4818</v>
      </c>
      <c r="L815" s="54" t="s">
        <v>47</v>
      </c>
      <c r="M815" s="58" t="s">
        <v>1833</v>
      </c>
      <c r="N815" s="58" t="s">
        <v>4819</v>
      </c>
      <c r="O815" s="59" t="s">
        <v>4817</v>
      </c>
      <c r="P815" s="58"/>
      <c r="Q815" s="59">
        <v>93401</v>
      </c>
      <c r="R815" s="59" t="s">
        <v>4820</v>
      </c>
      <c r="S815" s="60">
        <v>40829</v>
      </c>
      <c r="T815" s="58">
        <v>7456</v>
      </c>
      <c r="U815" s="61"/>
      <c r="V815" s="62"/>
      <c r="W815" s="61"/>
      <c r="X815" s="61"/>
      <c r="Y815" s="61"/>
      <c r="Z815" s="63"/>
      <c r="AA815" s="52"/>
      <c r="AB815" s="52"/>
      <c r="AC815" s="52"/>
      <c r="AD815" s="52"/>
      <c r="AE815" s="52"/>
      <c r="AF815" s="52"/>
    </row>
    <row r="816" spans="1:32" s="34" customFormat="1" ht="44.25" hidden="1" customHeight="1" x14ac:dyDescent="0.2">
      <c r="A816" s="56" t="s">
        <v>5745</v>
      </c>
      <c r="B816" s="53">
        <v>732489002</v>
      </c>
      <c r="C816" s="53"/>
      <c r="D816" s="57" t="s">
        <v>7804</v>
      </c>
      <c r="E816" s="53" t="s">
        <v>8550</v>
      </c>
      <c r="F816" s="57" t="s">
        <v>5746</v>
      </c>
      <c r="G816" s="57" t="s">
        <v>7805</v>
      </c>
      <c r="H816" s="53" t="s">
        <v>4049</v>
      </c>
      <c r="I816" s="53" t="s">
        <v>7806</v>
      </c>
      <c r="J816" s="53" t="s">
        <v>5750</v>
      </c>
      <c r="K816" s="53" t="s">
        <v>5747</v>
      </c>
      <c r="L816" s="54" t="s">
        <v>5272</v>
      </c>
      <c r="M816" s="58" t="s">
        <v>869</v>
      </c>
      <c r="N816" s="58" t="s">
        <v>7807</v>
      </c>
      <c r="O816" s="59" t="s">
        <v>7808</v>
      </c>
      <c r="P816" s="58"/>
      <c r="Q816" s="59">
        <v>93401</v>
      </c>
      <c r="R816" s="59" t="s">
        <v>8551</v>
      </c>
      <c r="S816" s="60">
        <v>43812</v>
      </c>
      <c r="T816" s="58">
        <v>7694</v>
      </c>
      <c r="U816" s="61"/>
      <c r="V816" s="62"/>
      <c r="W816" s="61"/>
      <c r="X816" s="61"/>
      <c r="Y816" s="61"/>
      <c r="Z816" s="63"/>
      <c r="AA816" s="52"/>
      <c r="AB816" s="52"/>
      <c r="AC816" s="52"/>
      <c r="AD816" s="52"/>
      <c r="AE816" s="52"/>
      <c r="AF816" s="52"/>
    </row>
    <row r="817" spans="1:32" s="34" customFormat="1" ht="44.25" hidden="1" customHeight="1" x14ac:dyDescent="0.2">
      <c r="A817" s="56" t="s">
        <v>7809</v>
      </c>
      <c r="B817" s="53">
        <v>753474005</v>
      </c>
      <c r="C817" s="53" t="s">
        <v>72</v>
      </c>
      <c r="D817" s="57" t="s">
        <v>4826</v>
      </c>
      <c r="E817" s="53" t="s">
        <v>7810</v>
      </c>
      <c r="F817" s="57" t="s">
        <v>4827</v>
      </c>
      <c r="G817" s="57" t="s">
        <v>7811</v>
      </c>
      <c r="H817" s="53" t="s">
        <v>4828</v>
      </c>
      <c r="I817" s="53" t="s">
        <v>7812</v>
      </c>
      <c r="J817" s="53" t="s">
        <v>4829</v>
      </c>
      <c r="K817" s="53" t="s">
        <v>7813</v>
      </c>
      <c r="L817" s="54" t="s">
        <v>47</v>
      </c>
      <c r="M817" s="58" t="s">
        <v>620</v>
      </c>
      <c r="N817" s="58" t="s">
        <v>7814</v>
      </c>
      <c r="O817" s="59" t="s">
        <v>7815</v>
      </c>
      <c r="P817" s="58"/>
      <c r="Q817" s="59" t="s">
        <v>1043</v>
      </c>
      <c r="R817" s="59" t="s">
        <v>7816</v>
      </c>
      <c r="S817" s="60">
        <v>37970</v>
      </c>
      <c r="T817" s="58">
        <v>7037</v>
      </c>
      <c r="U817" s="61"/>
      <c r="V817" s="62"/>
      <c r="W817" s="61"/>
      <c r="X817" s="61"/>
      <c r="Y817" s="61"/>
      <c r="Z817" s="63"/>
      <c r="AA817" s="52"/>
      <c r="AB817" s="52"/>
      <c r="AC817" s="52"/>
      <c r="AD817" s="52"/>
      <c r="AE817" s="52"/>
      <c r="AF817" s="52"/>
    </row>
    <row r="818" spans="1:32" s="34" customFormat="1" ht="44.25" hidden="1" customHeight="1" x14ac:dyDescent="0.2">
      <c r="A818" s="56" t="s">
        <v>7817</v>
      </c>
      <c r="B818" s="53">
        <v>651746019</v>
      </c>
      <c r="C818" s="53" t="s">
        <v>72</v>
      </c>
      <c r="D818" s="57" t="s">
        <v>4830</v>
      </c>
      <c r="E818" s="53" t="s">
        <v>4831</v>
      </c>
      <c r="F818" s="57" t="s">
        <v>5228</v>
      </c>
      <c r="G818" s="57" t="s">
        <v>4832</v>
      </c>
      <c r="H818" s="53" t="s">
        <v>731</v>
      </c>
      <c r="I818" s="53" t="s">
        <v>4833</v>
      </c>
      <c r="J818" s="53" t="s">
        <v>4834</v>
      </c>
      <c r="K818" s="53" t="s">
        <v>4835</v>
      </c>
      <c r="L818" s="54" t="s">
        <v>47</v>
      </c>
      <c r="M818" s="58" t="s">
        <v>1956</v>
      </c>
      <c r="N818" s="58" t="s">
        <v>4836</v>
      </c>
      <c r="O818" s="59" t="s">
        <v>4837</v>
      </c>
      <c r="P818" s="58"/>
      <c r="Q818" s="59" t="s">
        <v>597</v>
      </c>
      <c r="R818" s="59" t="s">
        <v>4838</v>
      </c>
      <c r="S818" s="60">
        <v>43461</v>
      </c>
      <c r="T818" s="58">
        <v>7666</v>
      </c>
      <c r="U818" s="61"/>
      <c r="V818" s="62"/>
      <c r="W818" s="61"/>
      <c r="X818" s="61"/>
      <c r="Y818" s="61"/>
      <c r="Z818" s="63"/>
      <c r="AA818" s="52"/>
      <c r="AB818" s="52"/>
      <c r="AC818" s="52"/>
      <c r="AD818" s="52"/>
      <c r="AE818" s="52"/>
      <c r="AF818" s="52"/>
    </row>
    <row r="819" spans="1:32" s="34" customFormat="1" ht="44.25" hidden="1" customHeight="1" x14ac:dyDescent="0.2">
      <c r="A819" s="56" t="s">
        <v>7818</v>
      </c>
      <c r="B819" s="53">
        <v>651667038</v>
      </c>
      <c r="C819" s="53" t="s">
        <v>353</v>
      </c>
      <c r="D819" s="57" t="s">
        <v>4839</v>
      </c>
      <c r="E819" s="53" t="s">
        <v>4840</v>
      </c>
      <c r="F819" s="57" t="s">
        <v>4841</v>
      </c>
      <c r="G819" s="57" t="s">
        <v>4842</v>
      </c>
      <c r="H819" s="53" t="s">
        <v>4843</v>
      </c>
      <c r="I819" s="53" t="s">
        <v>4844</v>
      </c>
      <c r="J819" s="53" t="s">
        <v>4845</v>
      </c>
      <c r="K819" s="53" t="s">
        <v>4846</v>
      </c>
      <c r="L819" s="54" t="s">
        <v>5267</v>
      </c>
      <c r="M819" s="58" t="s">
        <v>4847</v>
      </c>
      <c r="N819" s="58">
        <v>-1298535</v>
      </c>
      <c r="O819" s="59" t="s">
        <v>4848</v>
      </c>
      <c r="P819" s="58"/>
      <c r="Q819" s="59" t="s">
        <v>127</v>
      </c>
      <c r="R819" s="59" t="s">
        <v>556</v>
      </c>
      <c r="S819" s="60">
        <v>43455</v>
      </c>
      <c r="T819" s="58">
        <v>7665</v>
      </c>
      <c r="U819" s="61"/>
      <c r="V819" s="62"/>
      <c r="W819" s="61"/>
      <c r="X819" s="61"/>
      <c r="Y819" s="61"/>
      <c r="Z819" s="63"/>
      <c r="AA819" s="52"/>
      <c r="AB819" s="52"/>
      <c r="AC819" s="52"/>
      <c r="AD819" s="52"/>
      <c r="AE819" s="52"/>
      <c r="AF819" s="52"/>
    </row>
    <row r="820" spans="1:32" s="34" customFormat="1" ht="44.25" hidden="1" customHeight="1" x14ac:dyDescent="0.2">
      <c r="A820" s="56" t="s">
        <v>6170</v>
      </c>
      <c r="B820" s="53">
        <v>650864417</v>
      </c>
      <c r="C820" s="53"/>
      <c r="D820" s="57" t="s">
        <v>6571</v>
      </c>
      <c r="E820" s="53" t="s">
        <v>6172</v>
      </c>
      <c r="F820" s="57" t="s">
        <v>6171</v>
      </c>
      <c r="G820" s="57" t="s">
        <v>6176</v>
      </c>
      <c r="H820" s="53" t="s">
        <v>1273</v>
      </c>
      <c r="I820" s="53" t="s">
        <v>6178</v>
      </c>
      <c r="J820" s="53" t="s">
        <v>6177</v>
      </c>
      <c r="K820" s="53" t="s">
        <v>6174</v>
      </c>
      <c r="L820" s="54" t="s">
        <v>47</v>
      </c>
      <c r="M820" s="58" t="s">
        <v>729</v>
      </c>
      <c r="N820" s="58" t="s">
        <v>6173</v>
      </c>
      <c r="O820" s="59" t="s">
        <v>6175</v>
      </c>
      <c r="P820" s="58"/>
      <c r="Q820" s="59">
        <v>93401</v>
      </c>
      <c r="R820" s="59" t="s">
        <v>5812</v>
      </c>
      <c r="S820" s="60">
        <v>44134</v>
      </c>
      <c r="T820" s="58">
        <v>7719</v>
      </c>
      <c r="U820" s="61"/>
      <c r="V820" s="62"/>
      <c r="W820" s="61"/>
      <c r="X820" s="61"/>
      <c r="Y820" s="61"/>
      <c r="Z820" s="63"/>
      <c r="AA820" s="52"/>
      <c r="AB820" s="52"/>
      <c r="AC820" s="52"/>
      <c r="AD820" s="52"/>
      <c r="AE820" s="52"/>
      <c r="AF820" s="52"/>
    </row>
    <row r="821" spans="1:32" s="34" customFormat="1" ht="44.25" hidden="1" customHeight="1" x14ac:dyDescent="0.2">
      <c r="A821" s="56" t="s">
        <v>7819</v>
      </c>
      <c r="B821" s="53">
        <v>658798200</v>
      </c>
      <c r="C821" s="53" t="s">
        <v>72</v>
      </c>
      <c r="D821" s="57" t="s">
        <v>4849</v>
      </c>
      <c r="E821" s="53" t="s">
        <v>8451</v>
      </c>
      <c r="F821" s="57" t="s">
        <v>4850</v>
      </c>
      <c r="G821" s="57" t="s">
        <v>8452</v>
      </c>
      <c r="H821" s="53" t="s">
        <v>4852</v>
      </c>
      <c r="I821" s="53" t="s">
        <v>4853</v>
      </c>
      <c r="J821" s="53" t="s">
        <v>6236</v>
      </c>
      <c r="K821" s="53" t="s">
        <v>6168</v>
      </c>
      <c r="L821" s="54" t="s">
        <v>47</v>
      </c>
      <c r="M821" s="58" t="s">
        <v>4854</v>
      </c>
      <c r="N821" s="58" t="s">
        <v>6169</v>
      </c>
      <c r="O821" s="59" t="s">
        <v>4851</v>
      </c>
      <c r="P821" s="58"/>
      <c r="Q821" s="59" t="s">
        <v>127</v>
      </c>
      <c r="R821" s="59" t="s">
        <v>8484</v>
      </c>
      <c r="S821" s="60">
        <v>40849</v>
      </c>
      <c r="T821" s="58">
        <v>7457</v>
      </c>
      <c r="U821" s="61"/>
      <c r="V821" s="62"/>
      <c r="W821" s="61"/>
      <c r="X821" s="61"/>
      <c r="Y821" s="61"/>
      <c r="Z821" s="63"/>
      <c r="AA821" s="52"/>
      <c r="AB821" s="52"/>
      <c r="AC821" s="52"/>
      <c r="AD821" s="52"/>
      <c r="AE821" s="52"/>
      <c r="AF821" s="52"/>
    </row>
    <row r="822" spans="1:32" s="34" customFormat="1" ht="44.25" hidden="1" customHeight="1" x14ac:dyDescent="0.2">
      <c r="A822" s="56" t="s">
        <v>7820</v>
      </c>
      <c r="B822" s="53">
        <v>650369572</v>
      </c>
      <c r="C822" s="53" t="s">
        <v>49</v>
      </c>
      <c r="D822" s="57" t="s">
        <v>4855</v>
      </c>
      <c r="E822" s="53" t="s">
        <v>4856</v>
      </c>
      <c r="F822" s="57" t="s">
        <v>4212</v>
      </c>
      <c r="G822" s="57" t="s">
        <v>4858</v>
      </c>
      <c r="H822" s="53" t="s">
        <v>4857</v>
      </c>
      <c r="I822" s="53" t="s">
        <v>4859</v>
      </c>
      <c r="J822" s="53" t="s">
        <v>4860</v>
      </c>
      <c r="K822" s="53" t="s">
        <v>4862</v>
      </c>
      <c r="L822" s="54" t="s">
        <v>47</v>
      </c>
      <c r="M822" s="58" t="s">
        <v>3344</v>
      </c>
      <c r="N822" s="58" t="s">
        <v>4863</v>
      </c>
      <c r="O822" s="59" t="s">
        <v>4861</v>
      </c>
      <c r="P822" s="58"/>
      <c r="Q822" s="59" t="s">
        <v>549</v>
      </c>
      <c r="R822" s="59" t="s">
        <v>6267</v>
      </c>
      <c r="S822" s="60">
        <v>40728</v>
      </c>
      <c r="T822" s="58">
        <v>7444</v>
      </c>
      <c r="U822" s="61"/>
      <c r="V822" s="62"/>
      <c r="W822" s="61"/>
      <c r="X822" s="61"/>
      <c r="Y822" s="61"/>
      <c r="Z822" s="63"/>
      <c r="AA822" s="52"/>
      <c r="AB822" s="52"/>
      <c r="AC822" s="52"/>
      <c r="AD822" s="52"/>
      <c r="AE822" s="52"/>
      <c r="AF822" s="52"/>
    </row>
    <row r="823" spans="1:32" s="34" customFormat="1" ht="44.25" hidden="1" customHeight="1" x14ac:dyDescent="0.2">
      <c r="A823" s="56" t="s">
        <v>7821</v>
      </c>
      <c r="B823" s="53">
        <v>656579102</v>
      </c>
      <c r="C823" s="53" t="s">
        <v>72</v>
      </c>
      <c r="D823" s="57" t="s">
        <v>4864</v>
      </c>
      <c r="E823" s="53" t="s">
        <v>4865</v>
      </c>
      <c r="F823" s="57" t="s">
        <v>4866</v>
      </c>
      <c r="G823" s="57" t="s">
        <v>4867</v>
      </c>
      <c r="H823" s="53" t="s">
        <v>4049</v>
      </c>
      <c r="I823" s="53" t="s">
        <v>4868</v>
      </c>
      <c r="J823" s="53" t="s">
        <v>4869</v>
      </c>
      <c r="K823" s="53" t="s">
        <v>5301</v>
      </c>
      <c r="L823" s="54" t="s">
        <v>5269</v>
      </c>
      <c r="M823" s="58" t="s">
        <v>2107</v>
      </c>
      <c r="N823" s="58" t="s">
        <v>4871</v>
      </c>
      <c r="O823" s="59" t="s">
        <v>4870</v>
      </c>
      <c r="P823" s="58"/>
      <c r="Q823" s="59" t="s">
        <v>549</v>
      </c>
      <c r="R823" s="59" t="s">
        <v>4611</v>
      </c>
      <c r="S823" s="60">
        <v>42424</v>
      </c>
      <c r="T823" s="58">
        <v>7602</v>
      </c>
      <c r="U823" s="61"/>
      <c r="V823" s="62"/>
      <c r="W823" s="61"/>
      <c r="X823" s="61"/>
      <c r="Y823" s="61"/>
      <c r="Z823" s="63"/>
      <c r="AA823" s="52"/>
      <c r="AB823" s="52"/>
      <c r="AC823" s="52"/>
      <c r="AD823" s="52"/>
      <c r="AE823" s="52"/>
      <c r="AF823" s="52"/>
    </row>
    <row r="824" spans="1:32" s="34" customFormat="1" ht="44.25" hidden="1" customHeight="1" x14ac:dyDescent="0.2">
      <c r="A824" s="56" t="s">
        <v>7822</v>
      </c>
      <c r="B824" s="53">
        <v>759932501</v>
      </c>
      <c r="C824" s="53" t="s">
        <v>72</v>
      </c>
      <c r="D824" s="57" t="s">
        <v>4872</v>
      </c>
      <c r="E824" s="53" t="s">
        <v>4873</v>
      </c>
      <c r="F824" s="57" t="s">
        <v>4054</v>
      </c>
      <c r="G824" s="57" t="s">
        <v>8552</v>
      </c>
      <c r="H824" s="53" t="s">
        <v>3577</v>
      </c>
      <c r="I824" s="53" t="s">
        <v>4874</v>
      </c>
      <c r="J824" s="53" t="s">
        <v>4875</v>
      </c>
      <c r="K824" s="53" t="s">
        <v>4876</v>
      </c>
      <c r="L824" s="54" t="s">
        <v>306</v>
      </c>
      <c r="M824" s="58" t="s">
        <v>2341</v>
      </c>
      <c r="N824" s="58"/>
      <c r="O824" s="59"/>
      <c r="P824" s="58"/>
      <c r="Q824" s="59" t="s">
        <v>365</v>
      </c>
      <c r="R824" s="59" t="s">
        <v>4877</v>
      </c>
      <c r="S824" s="60">
        <v>37970</v>
      </c>
      <c r="T824" s="58">
        <v>7068</v>
      </c>
      <c r="U824" s="61"/>
      <c r="V824" s="62"/>
      <c r="W824" s="61"/>
      <c r="X824" s="61"/>
      <c r="Y824" s="61"/>
      <c r="Z824" s="63"/>
      <c r="AA824" s="52"/>
      <c r="AB824" s="52"/>
      <c r="AC824" s="52"/>
      <c r="AD824" s="52"/>
      <c r="AE824" s="52"/>
      <c r="AF824" s="52"/>
    </row>
    <row r="825" spans="1:32" s="34" customFormat="1" ht="44.25" hidden="1" customHeight="1" x14ac:dyDescent="0.2">
      <c r="A825" s="56" t="s">
        <v>7823</v>
      </c>
      <c r="B825" s="53">
        <v>744943000</v>
      </c>
      <c r="C825" s="53" t="s">
        <v>72</v>
      </c>
      <c r="D825" s="57" t="s">
        <v>4878</v>
      </c>
      <c r="E825" s="53" t="s">
        <v>7824</v>
      </c>
      <c r="F825" s="57" t="s">
        <v>4054</v>
      </c>
      <c r="G825" s="57" t="s">
        <v>7825</v>
      </c>
      <c r="H825" s="53" t="s">
        <v>5484</v>
      </c>
      <c r="I825" s="53" t="s">
        <v>5483</v>
      </c>
      <c r="J825" s="53" t="s">
        <v>4879</v>
      </c>
      <c r="K825" s="53" t="s">
        <v>5817</v>
      </c>
      <c r="L825" s="54" t="s">
        <v>47</v>
      </c>
      <c r="M825" s="58" t="s">
        <v>620</v>
      </c>
      <c r="N825" s="58"/>
      <c r="O825" s="59" t="s">
        <v>4880</v>
      </c>
      <c r="P825" s="58"/>
      <c r="Q825" s="59" t="s">
        <v>365</v>
      </c>
      <c r="R825" s="59" t="s">
        <v>8453</v>
      </c>
      <c r="S825" s="60">
        <v>37970</v>
      </c>
      <c r="T825" s="58">
        <v>7163</v>
      </c>
      <c r="U825" s="61"/>
      <c r="V825" s="62"/>
      <c r="W825" s="61"/>
      <c r="X825" s="61"/>
      <c r="Y825" s="61"/>
      <c r="Z825" s="63"/>
      <c r="AA825" s="52"/>
      <c r="AB825" s="52"/>
      <c r="AC825" s="52"/>
      <c r="AD825" s="52"/>
      <c r="AE825" s="52"/>
      <c r="AF825" s="52"/>
    </row>
    <row r="826" spans="1:32" s="34" customFormat="1" ht="44.25" hidden="1" customHeight="1" x14ac:dyDescent="0.2">
      <c r="A826" s="56" t="s">
        <v>7826</v>
      </c>
      <c r="B826" s="53">
        <v>733945001</v>
      </c>
      <c r="C826" s="53" t="s">
        <v>72</v>
      </c>
      <c r="D826" s="57" t="s">
        <v>4881</v>
      </c>
      <c r="E826" s="53" t="s">
        <v>4882</v>
      </c>
      <c r="F826" s="57" t="s">
        <v>4054</v>
      </c>
      <c r="G826" s="57" t="s">
        <v>4883</v>
      </c>
      <c r="H826" s="53" t="s">
        <v>4884</v>
      </c>
      <c r="I826" s="53" t="s">
        <v>4885</v>
      </c>
      <c r="J826" s="53" t="s">
        <v>4886</v>
      </c>
      <c r="K826" s="53" t="s">
        <v>4887</v>
      </c>
      <c r="L826" s="54" t="s">
        <v>535</v>
      </c>
      <c r="M826" s="58" t="s">
        <v>4888</v>
      </c>
      <c r="N826" s="58"/>
      <c r="O826" s="59"/>
      <c r="P826" s="58"/>
      <c r="Q826" s="59">
        <v>93401</v>
      </c>
      <c r="R826" s="59" t="s">
        <v>4889</v>
      </c>
      <c r="S826" s="60">
        <v>37971</v>
      </c>
      <c r="T826" s="58">
        <v>6951</v>
      </c>
      <c r="U826" s="61"/>
      <c r="V826" s="62"/>
      <c r="W826" s="61"/>
      <c r="X826" s="61"/>
      <c r="Y826" s="61"/>
      <c r="Z826" s="63"/>
      <c r="AA826" s="52"/>
      <c r="AB826" s="52"/>
      <c r="AC826" s="52"/>
      <c r="AD826" s="52"/>
      <c r="AE826" s="52"/>
      <c r="AF826" s="52"/>
    </row>
    <row r="827" spans="1:32" s="34" customFormat="1" ht="44.25" hidden="1" customHeight="1" x14ac:dyDescent="0.2">
      <c r="A827" s="56" t="s">
        <v>7827</v>
      </c>
      <c r="B827" s="53">
        <v>658279203</v>
      </c>
      <c r="C827" s="53" t="s">
        <v>4564</v>
      </c>
      <c r="D827" s="57" t="s">
        <v>4890</v>
      </c>
      <c r="E827" s="53" t="s">
        <v>7828</v>
      </c>
      <c r="F827" s="57" t="s">
        <v>4575</v>
      </c>
      <c r="G827" s="57" t="s">
        <v>7829</v>
      </c>
      <c r="H827" s="53" t="s">
        <v>4891</v>
      </c>
      <c r="I827" s="53" t="s">
        <v>5967</v>
      </c>
      <c r="J827" s="53" t="s">
        <v>6603</v>
      </c>
      <c r="K827" s="53" t="s">
        <v>5788</v>
      </c>
      <c r="L827" s="54" t="s">
        <v>47</v>
      </c>
      <c r="M827" s="58" t="s">
        <v>1037</v>
      </c>
      <c r="N827" s="58">
        <v>228217836</v>
      </c>
      <c r="O827" s="59" t="s">
        <v>7830</v>
      </c>
      <c r="P827" s="58"/>
      <c r="Q827" s="59" t="s">
        <v>1043</v>
      </c>
      <c r="R827" s="59" t="s">
        <v>6604</v>
      </c>
      <c r="S827" s="60">
        <v>39392</v>
      </c>
      <c r="T827" s="58">
        <v>7381</v>
      </c>
      <c r="U827" s="61"/>
      <c r="V827" s="62"/>
      <c r="W827" s="61"/>
      <c r="X827" s="61"/>
      <c r="Y827" s="61"/>
      <c r="Z827" s="63"/>
      <c r="AA827" s="52"/>
      <c r="AB827" s="52"/>
      <c r="AC827" s="52"/>
      <c r="AD827" s="52"/>
      <c r="AE827" s="52"/>
      <c r="AF827" s="52"/>
    </row>
    <row r="828" spans="1:32" s="34" customFormat="1" ht="44.25" hidden="1" customHeight="1" x14ac:dyDescent="0.2">
      <c r="A828" s="56" t="s">
        <v>7831</v>
      </c>
      <c r="B828" s="53">
        <v>652251900</v>
      </c>
      <c r="C828" s="53" t="s">
        <v>49</v>
      </c>
      <c r="D828" s="57" t="s">
        <v>4892</v>
      </c>
      <c r="E828" s="53" t="s">
        <v>4893</v>
      </c>
      <c r="F828" s="57" t="s">
        <v>4288</v>
      </c>
      <c r="G828" s="57" t="s">
        <v>4894</v>
      </c>
      <c r="H828" s="53" t="s">
        <v>4895</v>
      </c>
      <c r="I828" s="53" t="s">
        <v>127</v>
      </c>
      <c r="J828" s="53" t="s">
        <v>4896</v>
      </c>
      <c r="K828" s="53" t="s">
        <v>4897</v>
      </c>
      <c r="L828" s="54" t="s">
        <v>535</v>
      </c>
      <c r="M828" s="58" t="s">
        <v>392</v>
      </c>
      <c r="N828" s="58"/>
      <c r="O828" s="59"/>
      <c r="P828" s="58"/>
      <c r="Q828" s="59" t="s">
        <v>3504</v>
      </c>
      <c r="R828" s="59" t="s">
        <v>4898</v>
      </c>
      <c r="S828" s="60">
        <v>41600</v>
      </c>
      <c r="T828" s="58">
        <v>7493</v>
      </c>
      <c r="U828" s="61"/>
      <c r="V828" s="62"/>
      <c r="W828" s="61"/>
      <c r="X828" s="61"/>
      <c r="Y828" s="61"/>
      <c r="Z828" s="63"/>
      <c r="AA828" s="52"/>
      <c r="AB828" s="52"/>
      <c r="AC828" s="52"/>
      <c r="AD828" s="52"/>
      <c r="AE828" s="52"/>
      <c r="AF828" s="52"/>
    </row>
    <row r="829" spans="1:32" s="34" customFormat="1" ht="44.25" hidden="1" customHeight="1" x14ac:dyDescent="0.2">
      <c r="A829" s="56" t="s">
        <v>5231</v>
      </c>
      <c r="B829" s="53" t="s">
        <v>8349</v>
      </c>
      <c r="C829" s="53" t="s">
        <v>536</v>
      </c>
      <c r="D829" s="57" t="s">
        <v>5232</v>
      </c>
      <c r="E829" s="53" t="s">
        <v>5593</v>
      </c>
      <c r="F829" s="57" t="s">
        <v>5233</v>
      </c>
      <c r="G829" s="57" t="s">
        <v>5234</v>
      </c>
      <c r="H829" s="53" t="s">
        <v>1273</v>
      </c>
      <c r="I829" s="53">
        <v>43418</v>
      </c>
      <c r="J829" s="53" t="s">
        <v>5235</v>
      </c>
      <c r="K829" s="53" t="s">
        <v>5237</v>
      </c>
      <c r="L829" s="54" t="s">
        <v>47</v>
      </c>
      <c r="M829" s="58" t="s">
        <v>5239</v>
      </c>
      <c r="N829" s="58" t="s">
        <v>5238</v>
      </c>
      <c r="O829" s="59" t="s">
        <v>5236</v>
      </c>
      <c r="P829" s="58"/>
      <c r="Q829" s="59" t="s">
        <v>1043</v>
      </c>
      <c r="R829" s="59" t="s">
        <v>5240</v>
      </c>
      <c r="S829" s="60">
        <v>43564</v>
      </c>
      <c r="T829" s="58">
        <v>7673</v>
      </c>
      <c r="U829" s="61"/>
      <c r="V829" s="62"/>
      <c r="W829" s="61"/>
      <c r="X829" s="61"/>
      <c r="Y829" s="61"/>
      <c r="Z829" s="63"/>
      <c r="AA829" s="52"/>
      <c r="AB829" s="52"/>
      <c r="AC829" s="52"/>
      <c r="AD829" s="52"/>
      <c r="AE829" s="52"/>
      <c r="AF829" s="52"/>
    </row>
    <row r="830" spans="1:32" s="34" customFormat="1" ht="44.25" hidden="1" customHeight="1" x14ac:dyDescent="0.2">
      <c r="A830" s="56" t="s">
        <v>7832</v>
      </c>
      <c r="B830" s="53">
        <v>651896223</v>
      </c>
      <c r="C830" s="53"/>
      <c r="D830" s="57" t="s">
        <v>6572</v>
      </c>
      <c r="E830" s="53" t="s">
        <v>5949</v>
      </c>
      <c r="F830" s="57" t="s">
        <v>5723</v>
      </c>
      <c r="G830" s="57" t="s">
        <v>5952</v>
      </c>
      <c r="H830" s="53" t="s">
        <v>5543</v>
      </c>
      <c r="I830" s="53" t="s">
        <v>5953</v>
      </c>
      <c r="J830" s="53" t="s">
        <v>5744</v>
      </c>
      <c r="K830" s="53" t="s">
        <v>5724</v>
      </c>
      <c r="L830" s="54" t="s">
        <v>47</v>
      </c>
      <c r="M830" s="58" t="s">
        <v>3120</v>
      </c>
      <c r="N830" s="58" t="s">
        <v>5950</v>
      </c>
      <c r="O830" s="59" t="s">
        <v>5951</v>
      </c>
      <c r="P830" s="58"/>
      <c r="Q830" s="59">
        <v>93401</v>
      </c>
      <c r="R830" s="59" t="s">
        <v>5954</v>
      </c>
      <c r="S830" s="60">
        <v>43789</v>
      </c>
      <c r="T830" s="58">
        <v>7690</v>
      </c>
      <c r="U830" s="61"/>
      <c r="V830" s="62"/>
      <c r="W830" s="61"/>
      <c r="X830" s="61"/>
      <c r="Y830" s="61"/>
      <c r="Z830" s="63"/>
      <c r="AA830" s="52"/>
      <c r="AB830" s="52"/>
      <c r="AC830" s="52"/>
      <c r="AD830" s="52"/>
      <c r="AE830" s="52"/>
      <c r="AF830" s="52"/>
    </row>
    <row r="831" spans="1:32" s="34" customFormat="1" ht="44.25" hidden="1" customHeight="1" x14ac:dyDescent="0.2">
      <c r="A831" s="56" t="s">
        <v>7833</v>
      </c>
      <c r="B831" s="53">
        <v>651062020</v>
      </c>
      <c r="C831" s="53" t="s">
        <v>833</v>
      </c>
      <c r="D831" s="57" t="s">
        <v>4899</v>
      </c>
      <c r="E831" s="53" t="s">
        <v>7834</v>
      </c>
      <c r="F831" s="57" t="s">
        <v>4900</v>
      </c>
      <c r="G831" s="57" t="s">
        <v>7835</v>
      </c>
      <c r="H831" s="53" t="s">
        <v>4123</v>
      </c>
      <c r="I831" s="53" t="s">
        <v>7836</v>
      </c>
      <c r="J831" s="53" t="s">
        <v>4901</v>
      </c>
      <c r="K831" s="53" t="s">
        <v>4903</v>
      </c>
      <c r="L831" s="54" t="s">
        <v>535</v>
      </c>
      <c r="M831" s="58" t="s">
        <v>4905</v>
      </c>
      <c r="N831" s="58" t="s">
        <v>4904</v>
      </c>
      <c r="O831" s="59" t="s">
        <v>4902</v>
      </c>
      <c r="P831" s="58"/>
      <c r="Q831" s="59" t="s">
        <v>83</v>
      </c>
      <c r="R831" s="59" t="s">
        <v>7837</v>
      </c>
      <c r="S831" s="60">
        <v>43182</v>
      </c>
      <c r="T831" s="58">
        <v>7646</v>
      </c>
      <c r="U831" s="61"/>
      <c r="V831" s="62"/>
      <c r="W831" s="61"/>
      <c r="X831" s="61"/>
      <c r="Y831" s="61"/>
      <c r="Z831" s="63"/>
      <c r="AA831" s="52"/>
      <c r="AB831" s="52"/>
      <c r="AC831" s="52"/>
      <c r="AD831" s="52"/>
      <c r="AE831" s="52"/>
      <c r="AF831" s="52"/>
    </row>
    <row r="832" spans="1:32" s="34" customFormat="1" ht="44.25" hidden="1" customHeight="1" x14ac:dyDescent="0.2">
      <c r="A832" s="56" t="s">
        <v>6573</v>
      </c>
      <c r="B832" s="53">
        <v>651579945</v>
      </c>
      <c r="C832" s="53"/>
      <c r="D832" s="57" t="s">
        <v>6574</v>
      </c>
      <c r="E832" s="53" t="s">
        <v>6575</v>
      </c>
      <c r="F832" s="57" t="s">
        <v>6576</v>
      </c>
      <c r="G832" s="57" t="s">
        <v>6577</v>
      </c>
      <c r="H832" s="53" t="s">
        <v>5543</v>
      </c>
      <c r="I832" s="53" t="s">
        <v>6578</v>
      </c>
      <c r="J832" s="53" t="s">
        <v>6579</v>
      </c>
      <c r="K832" s="53" t="s">
        <v>6580</v>
      </c>
      <c r="L832" s="54" t="s">
        <v>5272</v>
      </c>
      <c r="M832" s="58" t="s">
        <v>869</v>
      </c>
      <c r="N832" s="58" t="s">
        <v>6581</v>
      </c>
      <c r="O832" s="59" t="s">
        <v>6582</v>
      </c>
      <c r="P832" s="58"/>
      <c r="Q832" s="59">
        <v>93401</v>
      </c>
      <c r="R832" s="59" t="s">
        <v>6335</v>
      </c>
      <c r="S832" s="60">
        <v>44298</v>
      </c>
      <c r="T832" s="58">
        <v>7730</v>
      </c>
      <c r="U832" s="61"/>
      <c r="V832" s="62"/>
      <c r="W832" s="61"/>
      <c r="X832" s="61"/>
      <c r="Y832" s="61"/>
      <c r="Z832" s="63"/>
      <c r="AA832" s="52"/>
      <c r="AB832" s="52"/>
      <c r="AC832" s="52"/>
      <c r="AD832" s="52"/>
      <c r="AE832" s="52"/>
      <c r="AF832" s="52"/>
    </row>
    <row r="833" spans="1:32" s="34" customFormat="1" ht="44.25" hidden="1" customHeight="1" x14ac:dyDescent="0.2">
      <c r="A833" s="56" t="s">
        <v>7838</v>
      </c>
      <c r="B833" s="53">
        <v>656700807</v>
      </c>
      <c r="C833" s="53"/>
      <c r="D833" s="57" t="s">
        <v>6583</v>
      </c>
      <c r="E833" s="53" t="s">
        <v>6005</v>
      </c>
      <c r="F833" s="57" t="s">
        <v>5690</v>
      </c>
      <c r="G833" s="57" t="s">
        <v>5691</v>
      </c>
      <c r="H833" s="53" t="s">
        <v>5458</v>
      </c>
      <c r="I833" s="53" t="s">
        <v>5692</v>
      </c>
      <c r="J833" s="53" t="s">
        <v>5693</v>
      </c>
      <c r="K833" s="53" t="s">
        <v>5694</v>
      </c>
      <c r="L833" s="54" t="s">
        <v>47</v>
      </c>
      <c r="M833" s="58" t="s">
        <v>620</v>
      </c>
      <c r="N833" s="58">
        <v>56966462572</v>
      </c>
      <c r="O833" s="59" t="s">
        <v>5695</v>
      </c>
      <c r="P833" s="58"/>
      <c r="Q833" s="59">
        <v>93401</v>
      </c>
      <c r="R833" s="59" t="s">
        <v>6010</v>
      </c>
      <c r="S833" s="60">
        <v>43707</v>
      </c>
      <c r="T833" s="58">
        <v>7687</v>
      </c>
      <c r="U833" s="61"/>
      <c r="V833" s="62"/>
      <c r="W833" s="61"/>
      <c r="X833" s="61"/>
      <c r="Y833" s="61"/>
      <c r="Z833" s="63"/>
      <c r="AA833" s="52"/>
      <c r="AB833" s="52"/>
      <c r="AC833" s="52"/>
      <c r="AD833" s="52"/>
      <c r="AE833" s="52"/>
      <c r="AF833" s="52"/>
    </row>
    <row r="834" spans="1:32" s="34" customFormat="1" ht="44.25" hidden="1" customHeight="1" x14ac:dyDescent="0.2">
      <c r="A834" s="56" t="s">
        <v>7839</v>
      </c>
      <c r="B834" s="53">
        <v>700555003</v>
      </c>
      <c r="C834" s="53" t="s">
        <v>3347</v>
      </c>
      <c r="D834" s="57" t="s">
        <v>140</v>
      </c>
      <c r="E834" s="53" t="s">
        <v>1462</v>
      </c>
      <c r="F834" s="57" t="s">
        <v>4906</v>
      </c>
      <c r="G834" s="57" t="s">
        <v>28</v>
      </c>
      <c r="H834" s="53"/>
      <c r="I834" s="53"/>
      <c r="J834" s="53" t="s">
        <v>4907</v>
      </c>
      <c r="K834" s="53" t="s">
        <v>4908</v>
      </c>
      <c r="L834" s="54" t="s">
        <v>5268</v>
      </c>
      <c r="M834" s="58" t="s">
        <v>164</v>
      </c>
      <c r="N834" s="58" t="s">
        <v>4909</v>
      </c>
      <c r="O834" s="59"/>
      <c r="P834" s="58"/>
      <c r="Q834" s="59" t="s">
        <v>227</v>
      </c>
      <c r="R834" s="59" t="s">
        <v>4518</v>
      </c>
      <c r="S834" s="60">
        <v>37970</v>
      </c>
      <c r="T834" s="58">
        <v>6913</v>
      </c>
      <c r="U834" s="61"/>
      <c r="V834" s="62"/>
      <c r="W834" s="61"/>
      <c r="X834" s="61"/>
      <c r="Y834" s="61"/>
      <c r="Z834" s="63"/>
      <c r="AA834" s="52"/>
      <c r="AB834" s="52"/>
      <c r="AC834" s="52"/>
      <c r="AD834" s="52"/>
      <c r="AE834" s="52"/>
      <c r="AF834" s="52"/>
    </row>
    <row r="835" spans="1:32" s="34" customFormat="1" ht="44.25" hidden="1" customHeight="1" x14ac:dyDescent="0.2">
      <c r="A835" s="56" t="s">
        <v>4910</v>
      </c>
      <c r="B835" s="53">
        <v>708967009</v>
      </c>
      <c r="C835" s="53" t="s">
        <v>4911</v>
      </c>
      <c r="D835" s="57" t="s">
        <v>6584</v>
      </c>
      <c r="E835" s="53" t="s">
        <v>4912</v>
      </c>
      <c r="F835" s="57" t="s">
        <v>4913</v>
      </c>
      <c r="G835" s="57" t="s">
        <v>28</v>
      </c>
      <c r="H835" s="53"/>
      <c r="I835" s="53"/>
      <c r="J835" s="53" t="s">
        <v>7840</v>
      </c>
      <c r="K835" s="53" t="s">
        <v>4914</v>
      </c>
      <c r="L835" s="54" t="s">
        <v>5270</v>
      </c>
      <c r="M835" s="58" t="s">
        <v>2803</v>
      </c>
      <c r="N835" s="58" t="s">
        <v>4915</v>
      </c>
      <c r="O835" s="59" t="s">
        <v>6011</v>
      </c>
      <c r="P835" s="58"/>
      <c r="Q835" s="59" t="s">
        <v>4916</v>
      </c>
      <c r="R835" s="59" t="s">
        <v>6259</v>
      </c>
      <c r="S835" s="60">
        <v>37970</v>
      </c>
      <c r="T835" s="58">
        <v>5650</v>
      </c>
      <c r="U835" s="61"/>
      <c r="V835" s="62"/>
      <c r="W835" s="61"/>
      <c r="X835" s="61"/>
      <c r="Y835" s="61"/>
      <c r="Z835" s="63"/>
      <c r="AA835" s="52"/>
      <c r="AB835" s="52"/>
      <c r="AC835" s="52"/>
      <c r="AD835" s="52"/>
      <c r="AE835" s="52"/>
      <c r="AF835" s="52"/>
    </row>
    <row r="836" spans="1:32" s="34" customFormat="1" ht="44.25" hidden="1" customHeight="1" x14ac:dyDescent="0.2">
      <c r="A836" s="56" t="s">
        <v>4917</v>
      </c>
      <c r="B836" s="53">
        <v>815133005</v>
      </c>
      <c r="C836" s="53" t="s">
        <v>139</v>
      </c>
      <c r="D836" s="57" t="s">
        <v>6585</v>
      </c>
      <c r="E836" s="53" t="s">
        <v>26</v>
      </c>
      <c r="F836" s="57" t="s">
        <v>141</v>
      </c>
      <c r="G836" s="57" t="s">
        <v>28</v>
      </c>
      <c r="H836" s="53"/>
      <c r="I836" s="53"/>
      <c r="J836" s="53" t="s">
        <v>4918</v>
      </c>
      <c r="K836" s="53" t="s">
        <v>4919</v>
      </c>
      <c r="L836" s="54" t="s">
        <v>5272</v>
      </c>
      <c r="M836" s="58" t="s">
        <v>1460</v>
      </c>
      <c r="N836" s="58"/>
      <c r="O836" s="59"/>
      <c r="P836" s="58"/>
      <c r="Q836" s="59" t="s">
        <v>254</v>
      </c>
      <c r="R836" s="59" t="s">
        <v>4920</v>
      </c>
      <c r="S836" s="60">
        <v>37970</v>
      </c>
      <c r="T836" s="58">
        <v>7048</v>
      </c>
      <c r="U836" s="61"/>
      <c r="V836" s="62"/>
      <c r="W836" s="61"/>
      <c r="X836" s="61"/>
      <c r="Y836" s="61"/>
      <c r="Z836" s="63"/>
      <c r="AA836" s="52"/>
      <c r="AB836" s="52"/>
      <c r="AC836" s="52"/>
      <c r="AD836" s="52"/>
      <c r="AE836" s="52"/>
      <c r="AF836" s="52"/>
    </row>
    <row r="837" spans="1:32" s="34" customFormat="1" ht="44.25" hidden="1" customHeight="1" x14ac:dyDescent="0.2">
      <c r="A837" s="56" t="s">
        <v>4921</v>
      </c>
      <c r="B837" s="53">
        <v>703130003</v>
      </c>
      <c r="C837" s="53" t="s">
        <v>127</v>
      </c>
      <c r="D837" s="57" t="s">
        <v>6586</v>
      </c>
      <c r="E837" s="53" t="s">
        <v>4912</v>
      </c>
      <c r="F837" s="57" t="s">
        <v>4913</v>
      </c>
      <c r="G837" s="57" t="s">
        <v>28</v>
      </c>
      <c r="H837" s="53"/>
      <c r="I837" s="53"/>
      <c r="J837" s="53" t="s">
        <v>6402</v>
      </c>
      <c r="K837" s="53" t="s">
        <v>4922</v>
      </c>
      <c r="L837" s="54" t="s">
        <v>535</v>
      </c>
      <c r="M837" s="58" t="s">
        <v>5316</v>
      </c>
      <c r="N837" s="58" t="s">
        <v>4923</v>
      </c>
      <c r="O837" s="59" t="s">
        <v>5877</v>
      </c>
      <c r="P837" s="58" t="s">
        <v>6403</v>
      </c>
      <c r="Q837" s="59" t="s">
        <v>4916</v>
      </c>
      <c r="R837" s="59" t="s">
        <v>7841</v>
      </c>
      <c r="S837" s="60">
        <v>37970</v>
      </c>
      <c r="T837" s="58">
        <v>6430</v>
      </c>
      <c r="U837" s="61"/>
      <c r="V837" s="62"/>
      <c r="W837" s="61"/>
      <c r="X837" s="61"/>
      <c r="Y837" s="61"/>
      <c r="Z837" s="63"/>
      <c r="AA837" s="52"/>
      <c r="AB837" s="52"/>
      <c r="AC837" s="52"/>
      <c r="AD837" s="52"/>
      <c r="AE837" s="52"/>
      <c r="AF837" s="52"/>
    </row>
    <row r="838" spans="1:32" s="34" customFormat="1" ht="44.25" hidden="1" customHeight="1" x14ac:dyDescent="0.2">
      <c r="A838" s="56" t="s">
        <v>7842</v>
      </c>
      <c r="B838" s="53">
        <v>718028000</v>
      </c>
      <c r="C838" s="53" t="s">
        <v>127</v>
      </c>
      <c r="D838" s="57" t="s">
        <v>6586</v>
      </c>
      <c r="E838" s="53" t="s">
        <v>4912</v>
      </c>
      <c r="F838" s="57" t="s">
        <v>4913</v>
      </c>
      <c r="G838" s="57" t="s">
        <v>28</v>
      </c>
      <c r="H838" s="53"/>
      <c r="I838" s="53"/>
      <c r="J838" s="53" t="s">
        <v>4924</v>
      </c>
      <c r="K838" s="53" t="s">
        <v>4926</v>
      </c>
      <c r="L838" s="54" t="s">
        <v>47</v>
      </c>
      <c r="M838" s="58" t="s">
        <v>2990</v>
      </c>
      <c r="N838" s="58"/>
      <c r="O838" s="59" t="s">
        <v>4925</v>
      </c>
      <c r="P838" s="58"/>
      <c r="Q838" s="59" t="s">
        <v>4916</v>
      </c>
      <c r="R838" s="59" t="s">
        <v>4927</v>
      </c>
      <c r="S838" s="60">
        <v>37970</v>
      </c>
      <c r="T838" s="58">
        <v>7024</v>
      </c>
      <c r="U838" s="61"/>
      <c r="V838" s="62"/>
      <c r="W838" s="61"/>
      <c r="X838" s="61"/>
      <c r="Y838" s="61"/>
      <c r="Z838" s="63"/>
      <c r="AA838" s="52"/>
      <c r="AB838" s="52"/>
      <c r="AC838" s="52"/>
      <c r="AD838" s="52"/>
      <c r="AE838" s="52"/>
      <c r="AF838" s="52"/>
    </row>
    <row r="839" spans="1:32" s="34" customFormat="1" ht="44.25" hidden="1" customHeight="1" x14ac:dyDescent="0.2">
      <c r="A839" s="56" t="s">
        <v>4928</v>
      </c>
      <c r="B839" s="53">
        <v>703553001</v>
      </c>
      <c r="C839" s="53" t="s">
        <v>127</v>
      </c>
      <c r="D839" s="57" t="s">
        <v>6587</v>
      </c>
      <c r="E839" s="53" t="s">
        <v>6132</v>
      </c>
      <c r="F839" s="57" t="s">
        <v>4929</v>
      </c>
      <c r="G839" s="57" t="s">
        <v>28</v>
      </c>
      <c r="H839" s="53" t="s">
        <v>5971</v>
      </c>
      <c r="I839" s="53" t="s">
        <v>5971</v>
      </c>
      <c r="J839" s="53" t="s">
        <v>6102</v>
      </c>
      <c r="K839" s="53" t="s">
        <v>5631</v>
      </c>
      <c r="L839" s="54" t="s">
        <v>5273</v>
      </c>
      <c r="M839" s="58" t="s">
        <v>956</v>
      </c>
      <c r="N839" s="58" t="s">
        <v>4930</v>
      </c>
      <c r="O839" s="59" t="s">
        <v>6103</v>
      </c>
      <c r="P839" s="58" t="s">
        <v>5632</v>
      </c>
      <c r="Q839" s="59" t="s">
        <v>4916</v>
      </c>
      <c r="R839" s="59" t="s">
        <v>6133</v>
      </c>
      <c r="S839" s="60">
        <v>37970</v>
      </c>
      <c r="T839" s="58">
        <v>6690</v>
      </c>
      <c r="U839" s="61"/>
      <c r="V839" s="62"/>
      <c r="W839" s="61"/>
      <c r="X839" s="61"/>
      <c r="Y839" s="61"/>
      <c r="Z839" s="63"/>
      <c r="AA839" s="52"/>
      <c r="AB839" s="52"/>
      <c r="AC839" s="52"/>
      <c r="AD839" s="52"/>
      <c r="AE839" s="52"/>
      <c r="AF839" s="52"/>
    </row>
    <row r="840" spans="1:32" s="34" customFormat="1" ht="44.25" hidden="1" customHeight="1" x14ac:dyDescent="0.2">
      <c r="A840" s="56" t="s">
        <v>7843</v>
      </c>
      <c r="B840" s="53">
        <v>817325009</v>
      </c>
      <c r="C840" s="53" t="s">
        <v>139</v>
      </c>
      <c r="D840" s="57" t="s">
        <v>6588</v>
      </c>
      <c r="E840" s="53" t="s">
        <v>26</v>
      </c>
      <c r="F840" s="57" t="s">
        <v>141</v>
      </c>
      <c r="G840" s="57" t="s">
        <v>28</v>
      </c>
      <c r="H840" s="53"/>
      <c r="I840" s="53"/>
      <c r="J840" s="53" t="s">
        <v>5489</v>
      </c>
      <c r="K840" s="53" t="s">
        <v>5487</v>
      </c>
      <c r="L840" s="54" t="s">
        <v>48</v>
      </c>
      <c r="M840" s="58" t="s">
        <v>1455</v>
      </c>
      <c r="N840" s="58" t="s">
        <v>5486</v>
      </c>
      <c r="O840" s="59" t="s">
        <v>5488</v>
      </c>
      <c r="P840" s="58"/>
      <c r="Q840" s="59">
        <v>93910</v>
      </c>
      <c r="R840" s="59" t="s">
        <v>5485</v>
      </c>
      <c r="S840" s="60">
        <v>37970</v>
      </c>
      <c r="T840" s="58">
        <v>6350</v>
      </c>
      <c r="U840" s="61"/>
      <c r="V840" s="62"/>
      <c r="W840" s="61"/>
      <c r="X840" s="61"/>
      <c r="Y840" s="61"/>
      <c r="Z840" s="63"/>
      <c r="AA840" s="52"/>
      <c r="AB840" s="52"/>
      <c r="AC840" s="52"/>
      <c r="AD840" s="52"/>
      <c r="AE840" s="52"/>
      <c r="AF840" s="52"/>
    </row>
    <row r="841" spans="1:32" s="34" customFormat="1" ht="44.25" hidden="1" customHeight="1" x14ac:dyDescent="0.2">
      <c r="A841" s="56" t="s">
        <v>7844</v>
      </c>
      <c r="B841" s="53">
        <v>700270009</v>
      </c>
      <c r="C841" s="53" t="s">
        <v>4931</v>
      </c>
      <c r="D841" s="57" t="s">
        <v>6589</v>
      </c>
      <c r="E841" s="53" t="s">
        <v>6199</v>
      </c>
      <c r="F841" s="57" t="s">
        <v>3507</v>
      </c>
      <c r="G841" s="57" t="s">
        <v>28</v>
      </c>
      <c r="H841" s="53"/>
      <c r="I841" s="53"/>
      <c r="J841" s="53" t="s">
        <v>5613</v>
      </c>
      <c r="K841" s="53" t="s">
        <v>4932</v>
      </c>
      <c r="L841" s="54" t="s">
        <v>47</v>
      </c>
      <c r="M841" s="58" t="s">
        <v>29</v>
      </c>
      <c r="N841" s="58" t="s">
        <v>4933</v>
      </c>
      <c r="O841" s="59"/>
      <c r="P841" s="58"/>
      <c r="Q841" s="59" t="s">
        <v>4934</v>
      </c>
      <c r="R841" s="59" t="s">
        <v>7845</v>
      </c>
      <c r="S841" s="60">
        <v>37970</v>
      </c>
      <c r="T841" s="58">
        <v>5850</v>
      </c>
      <c r="U841" s="61"/>
      <c r="V841" s="62"/>
      <c r="W841" s="61"/>
      <c r="X841" s="61"/>
      <c r="Y841" s="61"/>
      <c r="Z841" s="63"/>
      <c r="AA841" s="52"/>
      <c r="AB841" s="52"/>
      <c r="AC841" s="52"/>
      <c r="AD841" s="52"/>
      <c r="AE841" s="52"/>
      <c r="AF841" s="52"/>
    </row>
    <row r="842" spans="1:32" s="34" customFormat="1" ht="44.25" hidden="1" customHeight="1" x14ac:dyDescent="0.2">
      <c r="A842" s="56" t="s">
        <v>7846</v>
      </c>
      <c r="B842" s="53">
        <v>700414000</v>
      </c>
      <c r="C842" s="53" t="s">
        <v>269</v>
      </c>
      <c r="D842" s="57" t="s">
        <v>140</v>
      </c>
      <c r="E842" s="53" t="s">
        <v>1462</v>
      </c>
      <c r="F842" s="57" t="s">
        <v>4935</v>
      </c>
      <c r="G842" s="57" t="s">
        <v>28</v>
      </c>
      <c r="H842" s="53"/>
      <c r="I842" s="53"/>
      <c r="J842" s="53" t="s">
        <v>4936</v>
      </c>
      <c r="K842" s="53" t="s">
        <v>4937</v>
      </c>
      <c r="L842" s="54" t="s">
        <v>47</v>
      </c>
      <c r="M842" s="58" t="s">
        <v>4545</v>
      </c>
      <c r="N842" s="58" t="s">
        <v>4938</v>
      </c>
      <c r="O842" s="59" t="s">
        <v>4939</v>
      </c>
      <c r="P842" s="58"/>
      <c r="Q842" s="59" t="s">
        <v>227</v>
      </c>
      <c r="R842" s="59" t="s">
        <v>4940</v>
      </c>
      <c r="S842" s="60">
        <v>37970</v>
      </c>
      <c r="T842" s="58">
        <v>6904</v>
      </c>
      <c r="U842" s="61"/>
      <c r="V842" s="62"/>
      <c r="W842" s="61"/>
      <c r="X842" s="61"/>
      <c r="Y842" s="61"/>
      <c r="Z842" s="63"/>
      <c r="AA842" s="52"/>
      <c r="AB842" s="52"/>
      <c r="AC842" s="52"/>
      <c r="AD842" s="52"/>
      <c r="AE842" s="52"/>
      <c r="AF842" s="52"/>
    </row>
    <row r="843" spans="1:32" s="34" customFormat="1" ht="44.25" hidden="1" customHeight="1" x14ac:dyDescent="0.2">
      <c r="A843" s="56" t="s">
        <v>7847</v>
      </c>
      <c r="B843" s="53">
        <v>605060005</v>
      </c>
      <c r="C843" s="53" t="s">
        <v>127</v>
      </c>
      <c r="D843" s="57" t="s">
        <v>6590</v>
      </c>
      <c r="E843" s="53" t="s">
        <v>4912</v>
      </c>
      <c r="F843" s="57" t="s">
        <v>4941</v>
      </c>
      <c r="G843" s="57" t="s">
        <v>28</v>
      </c>
      <c r="H843" s="53"/>
      <c r="I843" s="53"/>
      <c r="J843" s="53" t="s">
        <v>7848</v>
      </c>
      <c r="K843" s="53" t="s">
        <v>4942</v>
      </c>
      <c r="L843" s="54" t="s">
        <v>47</v>
      </c>
      <c r="M843" s="58" t="s">
        <v>620</v>
      </c>
      <c r="N843" s="58" t="s">
        <v>5382</v>
      </c>
      <c r="O843" s="59" t="s">
        <v>5383</v>
      </c>
      <c r="P843" s="58"/>
      <c r="Q843" s="59" t="s">
        <v>4943</v>
      </c>
      <c r="R843" s="59" t="s">
        <v>514</v>
      </c>
      <c r="S843" s="60">
        <v>37970</v>
      </c>
      <c r="T843" s="58">
        <v>6974</v>
      </c>
      <c r="U843" s="61"/>
      <c r="V843" s="62"/>
      <c r="W843" s="61"/>
      <c r="X843" s="61"/>
      <c r="Y843" s="61"/>
      <c r="Z843" s="63"/>
      <c r="AA843" s="52"/>
      <c r="AB843" s="52"/>
      <c r="AC843" s="52"/>
      <c r="AD843" s="52"/>
      <c r="AE843" s="52"/>
      <c r="AF843" s="52"/>
    </row>
    <row r="844" spans="1:32" s="34" customFormat="1" ht="44.25" hidden="1" customHeight="1" x14ac:dyDescent="0.2">
      <c r="A844" s="56" t="s">
        <v>7849</v>
      </c>
      <c r="B844" s="53">
        <v>816989000</v>
      </c>
      <c r="C844" s="53" t="s">
        <v>4944</v>
      </c>
      <c r="D844" s="57" t="s">
        <v>4945</v>
      </c>
      <c r="E844" s="53" t="s">
        <v>5721</v>
      </c>
      <c r="F844" s="57" t="s">
        <v>4946</v>
      </c>
      <c r="G844" s="57" t="s">
        <v>28</v>
      </c>
      <c r="H844" s="53"/>
      <c r="I844" s="53"/>
      <c r="J844" s="53" t="s">
        <v>4947</v>
      </c>
      <c r="K844" s="53" t="s">
        <v>4948</v>
      </c>
      <c r="L844" s="54" t="s">
        <v>47</v>
      </c>
      <c r="M844" s="58" t="s">
        <v>620</v>
      </c>
      <c r="N844" s="58"/>
      <c r="O844" s="59"/>
      <c r="P844" s="58"/>
      <c r="Q844" s="59">
        <v>93105</v>
      </c>
      <c r="R844" s="59" t="s">
        <v>8553</v>
      </c>
      <c r="S844" s="60">
        <v>37970</v>
      </c>
      <c r="T844" s="58">
        <v>7107</v>
      </c>
      <c r="U844" s="61"/>
      <c r="V844" s="62"/>
      <c r="W844" s="61"/>
      <c r="X844" s="61"/>
      <c r="Y844" s="61"/>
      <c r="Z844" s="63"/>
      <c r="AA844" s="52"/>
      <c r="AB844" s="52"/>
      <c r="AC844" s="52"/>
      <c r="AD844" s="52"/>
      <c r="AE844" s="52"/>
      <c r="AF844" s="52"/>
    </row>
    <row r="845" spans="1:32" s="34" customFormat="1" ht="44.25" hidden="1" customHeight="1" x14ac:dyDescent="0.2">
      <c r="A845" s="56" t="s">
        <v>4949</v>
      </c>
      <c r="B845" s="53">
        <v>821589088</v>
      </c>
      <c r="C845" s="53" t="s">
        <v>139</v>
      </c>
      <c r="D845" s="57" t="s">
        <v>4950</v>
      </c>
      <c r="E845" s="53" t="s">
        <v>26</v>
      </c>
      <c r="F845" s="57" t="s">
        <v>141</v>
      </c>
      <c r="G845" s="57" t="s">
        <v>28</v>
      </c>
      <c r="H845" s="53"/>
      <c r="I845" s="53"/>
      <c r="J845" s="53" t="s">
        <v>4951</v>
      </c>
      <c r="K845" s="53" t="s">
        <v>4952</v>
      </c>
      <c r="L845" s="54" t="s">
        <v>48</v>
      </c>
      <c r="M845" s="58" t="s">
        <v>4618</v>
      </c>
      <c r="N845" s="58"/>
      <c r="O845" s="59"/>
      <c r="P845" s="58"/>
      <c r="Q845" s="59" t="s">
        <v>4953</v>
      </c>
      <c r="R845" s="59" t="s">
        <v>5258</v>
      </c>
      <c r="S845" s="60">
        <v>37970</v>
      </c>
      <c r="T845" s="58">
        <v>6877</v>
      </c>
      <c r="U845" s="61"/>
      <c r="V845" s="62"/>
      <c r="W845" s="61"/>
      <c r="X845" s="61"/>
      <c r="Y845" s="61"/>
      <c r="Z845" s="63"/>
      <c r="AA845" s="52"/>
      <c r="AB845" s="52"/>
      <c r="AC845" s="52"/>
      <c r="AD845" s="52"/>
      <c r="AE845" s="52"/>
      <c r="AF845" s="52"/>
    </row>
    <row r="846" spans="1:32" s="34" customFormat="1" ht="44.25" hidden="1" customHeight="1" x14ac:dyDescent="0.2">
      <c r="A846" s="56" t="s">
        <v>4954</v>
      </c>
      <c r="B846" s="53">
        <v>651078105</v>
      </c>
      <c r="C846" s="53" t="s">
        <v>139</v>
      </c>
      <c r="D846" s="57" t="s">
        <v>6591</v>
      </c>
      <c r="E846" s="53" t="s">
        <v>26</v>
      </c>
      <c r="F846" s="57" t="s">
        <v>141</v>
      </c>
      <c r="G846" s="57" t="s">
        <v>28</v>
      </c>
      <c r="H846" s="53"/>
      <c r="I846" s="53"/>
      <c r="J846" s="53" t="s">
        <v>4955</v>
      </c>
      <c r="K846" s="53" t="s">
        <v>4956</v>
      </c>
      <c r="L846" s="54" t="s">
        <v>5272</v>
      </c>
      <c r="M846" s="58" t="s">
        <v>4957</v>
      </c>
      <c r="N846" s="58"/>
      <c r="O846" s="59"/>
      <c r="P846" s="58"/>
      <c r="Q846" s="59">
        <v>93910</v>
      </c>
      <c r="R846" s="59" t="s">
        <v>4958</v>
      </c>
      <c r="S846" s="60">
        <v>37970</v>
      </c>
      <c r="T846" s="58">
        <v>6863</v>
      </c>
      <c r="U846" s="61"/>
      <c r="V846" s="62"/>
      <c r="W846" s="61"/>
      <c r="X846" s="61"/>
      <c r="Y846" s="61"/>
      <c r="Z846" s="63"/>
      <c r="AA846" s="52"/>
      <c r="AB846" s="52"/>
      <c r="AC846" s="52"/>
      <c r="AD846" s="52"/>
      <c r="AE846" s="52"/>
      <c r="AF846" s="52"/>
    </row>
    <row r="847" spans="1:32" s="34" customFormat="1" ht="44.25" hidden="1" customHeight="1" x14ac:dyDescent="0.2">
      <c r="A847" s="56" t="s">
        <v>7850</v>
      </c>
      <c r="B847" s="53">
        <v>800665612</v>
      </c>
      <c r="C847" s="53" t="s">
        <v>3347</v>
      </c>
      <c r="D847" s="57" t="s">
        <v>4959</v>
      </c>
      <c r="E847" s="53" t="s">
        <v>4960</v>
      </c>
      <c r="F847" s="57" t="s">
        <v>4960</v>
      </c>
      <c r="G847" s="57" t="s">
        <v>28</v>
      </c>
      <c r="H847" s="53"/>
      <c r="I847" s="53"/>
      <c r="J847" s="53" t="s">
        <v>6222</v>
      </c>
      <c r="K847" s="53" t="s">
        <v>4961</v>
      </c>
      <c r="L847" s="54" t="s">
        <v>306</v>
      </c>
      <c r="M847" s="58" t="s">
        <v>1495</v>
      </c>
      <c r="N847" s="58" t="s">
        <v>4962</v>
      </c>
      <c r="O847" s="59"/>
      <c r="P847" s="58"/>
      <c r="Q847" s="59" t="s">
        <v>227</v>
      </c>
      <c r="R847" s="59" t="s">
        <v>7851</v>
      </c>
      <c r="S847" s="60">
        <v>37970</v>
      </c>
      <c r="T847" s="58">
        <v>3846</v>
      </c>
      <c r="U847" s="61"/>
      <c r="V847" s="62"/>
      <c r="W847" s="61"/>
      <c r="X847" s="61"/>
      <c r="Y847" s="61"/>
      <c r="Z847" s="63"/>
      <c r="AA847" s="52"/>
      <c r="AB847" s="52"/>
      <c r="AC847" s="52"/>
      <c r="AD847" s="52"/>
      <c r="AE847" s="52"/>
      <c r="AF847" s="52"/>
    </row>
    <row r="848" spans="1:32" s="34" customFormat="1" ht="44.25" hidden="1" customHeight="1" x14ac:dyDescent="0.2">
      <c r="A848" s="56" t="s">
        <v>7852</v>
      </c>
      <c r="B848" s="53">
        <v>702209048</v>
      </c>
      <c r="C848" s="53" t="s">
        <v>139</v>
      </c>
      <c r="D848" s="57" t="s">
        <v>4963</v>
      </c>
      <c r="E848" s="53" t="s">
        <v>26</v>
      </c>
      <c r="F848" s="57" t="s">
        <v>4964</v>
      </c>
      <c r="G848" s="57" t="s">
        <v>28</v>
      </c>
      <c r="H848" s="53"/>
      <c r="I848" s="53"/>
      <c r="J848" s="53" t="s">
        <v>4965</v>
      </c>
      <c r="K848" s="53" t="s">
        <v>5302</v>
      </c>
      <c r="L848" s="54" t="s">
        <v>5269</v>
      </c>
      <c r="M848" s="58" t="s">
        <v>1177</v>
      </c>
      <c r="N848" s="58"/>
      <c r="O848" s="59"/>
      <c r="P848" s="58"/>
      <c r="Q848" s="59" t="s">
        <v>254</v>
      </c>
      <c r="R848" s="59" t="s">
        <v>4966</v>
      </c>
      <c r="S848" s="60">
        <v>37970</v>
      </c>
      <c r="T848" s="58">
        <v>6520</v>
      </c>
      <c r="U848" s="61"/>
      <c r="V848" s="62"/>
      <c r="W848" s="61"/>
      <c r="X848" s="61"/>
      <c r="Y848" s="61"/>
      <c r="Z848" s="63"/>
      <c r="AA848" s="52"/>
      <c r="AB848" s="52"/>
      <c r="AC848" s="52"/>
      <c r="AD848" s="52"/>
      <c r="AE848" s="52"/>
      <c r="AF848" s="52"/>
    </row>
    <row r="849" spans="1:32" s="34" customFormat="1" ht="44.25" hidden="1" customHeight="1" x14ac:dyDescent="0.2">
      <c r="A849" s="56" t="s">
        <v>7853</v>
      </c>
      <c r="B849" s="53">
        <v>732639004</v>
      </c>
      <c r="C849" s="53" t="s">
        <v>139</v>
      </c>
      <c r="D849" s="57" t="s">
        <v>4967</v>
      </c>
      <c r="E849" s="53" t="s">
        <v>1462</v>
      </c>
      <c r="F849" s="57" t="s">
        <v>4964</v>
      </c>
      <c r="G849" s="57" t="s">
        <v>28</v>
      </c>
      <c r="H849" s="53"/>
      <c r="I849" s="53"/>
      <c r="J849" s="53" t="s">
        <v>4968</v>
      </c>
      <c r="K849" s="53" t="s">
        <v>4969</v>
      </c>
      <c r="L849" s="54" t="s">
        <v>48</v>
      </c>
      <c r="M849" s="58" t="s">
        <v>4970</v>
      </c>
      <c r="N849" s="58"/>
      <c r="O849" s="59"/>
      <c r="P849" s="58"/>
      <c r="Q849" s="59" t="s">
        <v>227</v>
      </c>
      <c r="R849" s="59" t="s">
        <v>4971</v>
      </c>
      <c r="S849" s="60">
        <v>37970</v>
      </c>
      <c r="T849" s="58">
        <v>6942</v>
      </c>
      <c r="U849" s="61"/>
      <c r="V849" s="62"/>
      <c r="W849" s="61"/>
      <c r="X849" s="61"/>
      <c r="Y849" s="61"/>
      <c r="Z849" s="63"/>
      <c r="AA849" s="52"/>
      <c r="AB849" s="52"/>
      <c r="AC849" s="52"/>
      <c r="AD849" s="52"/>
      <c r="AE849" s="52"/>
      <c r="AF849" s="52"/>
    </row>
    <row r="850" spans="1:32" s="34" customFormat="1" ht="44.25" hidden="1" customHeight="1" x14ac:dyDescent="0.2">
      <c r="A850" s="56" t="s">
        <v>4972</v>
      </c>
      <c r="B850" s="53">
        <v>733785004</v>
      </c>
      <c r="C850" s="53" t="s">
        <v>139</v>
      </c>
      <c r="D850" s="57" t="s">
        <v>4973</v>
      </c>
      <c r="E850" s="53" t="s">
        <v>26</v>
      </c>
      <c r="F850" s="57" t="s">
        <v>4964</v>
      </c>
      <c r="G850" s="57" t="s">
        <v>28</v>
      </c>
      <c r="H850" s="53"/>
      <c r="I850" s="53"/>
      <c r="J850" s="53" t="s">
        <v>4974</v>
      </c>
      <c r="K850" s="53" t="s">
        <v>4975</v>
      </c>
      <c r="L850" s="54" t="s">
        <v>5267</v>
      </c>
      <c r="M850" s="58" t="s">
        <v>1485</v>
      </c>
      <c r="N850" s="58"/>
      <c r="O850" s="59"/>
      <c r="P850" s="58"/>
      <c r="Q850" s="59">
        <v>93910</v>
      </c>
      <c r="R850" s="59" t="s">
        <v>4976</v>
      </c>
      <c r="S850" s="60">
        <v>40016</v>
      </c>
      <c r="T850" s="58">
        <v>7413</v>
      </c>
      <c r="U850" s="61"/>
      <c r="V850" s="62"/>
      <c r="W850" s="61"/>
      <c r="X850" s="61"/>
      <c r="Y850" s="61"/>
      <c r="Z850" s="63"/>
      <c r="AA850" s="52"/>
      <c r="AB850" s="52"/>
      <c r="AC850" s="52"/>
      <c r="AD850" s="52"/>
      <c r="AE850" s="52"/>
      <c r="AF850" s="52"/>
    </row>
    <row r="851" spans="1:32" s="34" customFormat="1" ht="44.25" hidden="1" customHeight="1" x14ac:dyDescent="0.2">
      <c r="A851" s="56" t="s">
        <v>7854</v>
      </c>
      <c r="B851" s="53">
        <v>653716907</v>
      </c>
      <c r="C851" s="53" t="s">
        <v>4977</v>
      </c>
      <c r="D851" s="57" t="s">
        <v>140</v>
      </c>
      <c r="E851" s="53" t="s">
        <v>1462</v>
      </c>
      <c r="F851" s="57" t="s">
        <v>4935</v>
      </c>
      <c r="G851" s="57" t="s">
        <v>28</v>
      </c>
      <c r="H851" s="53"/>
      <c r="I851" s="53"/>
      <c r="J851" s="53" t="s">
        <v>4978</v>
      </c>
      <c r="K851" s="53" t="s">
        <v>4979</v>
      </c>
      <c r="L851" s="54" t="s">
        <v>535</v>
      </c>
      <c r="M851" s="58" t="s">
        <v>3101</v>
      </c>
      <c r="N851" s="58" t="s">
        <v>6209</v>
      </c>
      <c r="O851" s="59" t="s">
        <v>6210</v>
      </c>
      <c r="P851" s="58"/>
      <c r="Q851" s="59" t="s">
        <v>227</v>
      </c>
      <c r="R851" s="59" t="s">
        <v>6231</v>
      </c>
      <c r="S851" s="60">
        <v>37970</v>
      </c>
      <c r="T851" s="58">
        <v>6945</v>
      </c>
      <c r="U851" s="61"/>
      <c r="V851" s="62"/>
      <c r="W851" s="61"/>
      <c r="X851" s="61"/>
      <c r="Y851" s="61"/>
      <c r="Z851" s="63"/>
      <c r="AA851" s="52"/>
      <c r="AB851" s="52"/>
      <c r="AC851" s="52"/>
      <c r="AD851" s="52"/>
      <c r="AE851" s="52"/>
      <c r="AF851" s="52"/>
    </row>
    <row r="852" spans="1:32" s="34" customFormat="1" ht="44.25" hidden="1" customHeight="1" x14ac:dyDescent="0.2">
      <c r="A852" s="56" t="s">
        <v>7855</v>
      </c>
      <c r="B852" s="53">
        <v>747474001</v>
      </c>
      <c r="C852" s="53" t="s">
        <v>139</v>
      </c>
      <c r="D852" s="57" t="s">
        <v>4980</v>
      </c>
      <c r="E852" s="53" t="s">
        <v>1462</v>
      </c>
      <c r="F852" s="57" t="s">
        <v>4964</v>
      </c>
      <c r="G852" s="57" t="s">
        <v>28</v>
      </c>
      <c r="H852" s="53"/>
      <c r="I852" s="53"/>
      <c r="J852" s="53" t="s">
        <v>4981</v>
      </c>
      <c r="K852" s="53" t="s">
        <v>4982</v>
      </c>
      <c r="L852" s="54" t="s">
        <v>5267</v>
      </c>
      <c r="M852" s="58" t="s">
        <v>4983</v>
      </c>
      <c r="N852" s="58"/>
      <c r="O852" s="59"/>
      <c r="P852" s="58"/>
      <c r="Q852" s="59" t="s">
        <v>227</v>
      </c>
      <c r="R852" s="59" t="s">
        <v>4984</v>
      </c>
      <c r="S852" s="60">
        <v>38768</v>
      </c>
      <c r="T852" s="58">
        <v>7304</v>
      </c>
      <c r="U852" s="61"/>
      <c r="V852" s="62"/>
      <c r="W852" s="61"/>
      <c r="X852" s="61"/>
      <c r="Y852" s="61"/>
      <c r="Z852" s="63"/>
      <c r="AA852" s="52"/>
      <c r="AB852" s="52"/>
      <c r="AC852" s="52"/>
      <c r="AD852" s="52"/>
      <c r="AE852" s="52"/>
      <c r="AF852" s="52"/>
    </row>
    <row r="853" spans="1:32" s="34" customFormat="1" ht="44.25" hidden="1" customHeight="1" x14ac:dyDescent="0.2">
      <c r="A853" s="56" t="s">
        <v>7856</v>
      </c>
      <c r="B853" s="53">
        <v>725861001</v>
      </c>
      <c r="C853" s="53" t="s">
        <v>139</v>
      </c>
      <c r="D853" s="57" t="s">
        <v>140</v>
      </c>
      <c r="E853" s="53" t="s">
        <v>1462</v>
      </c>
      <c r="F853" s="57" t="s">
        <v>4985</v>
      </c>
      <c r="G853" s="57" t="s">
        <v>28</v>
      </c>
      <c r="H853" s="53"/>
      <c r="I853" s="53"/>
      <c r="J853" s="53" t="s">
        <v>4986</v>
      </c>
      <c r="K853" s="53" t="s">
        <v>4988</v>
      </c>
      <c r="L853" s="54" t="s">
        <v>535</v>
      </c>
      <c r="M853" s="58" t="s">
        <v>3101</v>
      </c>
      <c r="N853" s="58"/>
      <c r="O853" s="59" t="s">
        <v>4987</v>
      </c>
      <c r="P853" s="58"/>
      <c r="Q853" s="59">
        <v>93910</v>
      </c>
      <c r="R853" s="59" t="s">
        <v>4989</v>
      </c>
      <c r="S853" s="60">
        <v>37970</v>
      </c>
      <c r="T853" s="58">
        <v>6946</v>
      </c>
      <c r="U853" s="61"/>
      <c r="V853" s="62"/>
      <c r="W853" s="61"/>
      <c r="X853" s="61"/>
      <c r="Y853" s="61"/>
      <c r="Z853" s="63"/>
      <c r="AA853" s="52"/>
      <c r="AB853" s="52"/>
      <c r="AC853" s="52"/>
      <c r="AD853" s="52"/>
      <c r="AE853" s="52"/>
      <c r="AF853" s="52"/>
    </row>
    <row r="854" spans="1:32" s="34" customFormat="1" ht="44.25" hidden="1" customHeight="1" x14ac:dyDescent="0.2">
      <c r="A854" s="56" t="s">
        <v>7857</v>
      </c>
      <c r="B854" s="53" t="s">
        <v>8350</v>
      </c>
      <c r="C854" s="53" t="s">
        <v>139</v>
      </c>
      <c r="D854" s="57" t="s">
        <v>4990</v>
      </c>
      <c r="E854" s="53" t="s">
        <v>26</v>
      </c>
      <c r="F854" s="57" t="s">
        <v>4964</v>
      </c>
      <c r="G854" s="57" t="s">
        <v>28</v>
      </c>
      <c r="H854" s="53"/>
      <c r="I854" s="53"/>
      <c r="J854" s="53" t="s">
        <v>4991</v>
      </c>
      <c r="K854" s="53" t="s">
        <v>4992</v>
      </c>
      <c r="L854" s="54" t="s">
        <v>5267</v>
      </c>
      <c r="M854" s="58" t="s">
        <v>4993</v>
      </c>
      <c r="N854" s="58"/>
      <c r="O854" s="59"/>
      <c r="P854" s="58"/>
      <c r="Q854" s="59" t="s">
        <v>254</v>
      </c>
      <c r="R854" s="59" t="s">
        <v>4994</v>
      </c>
      <c r="S854" s="60">
        <v>37667</v>
      </c>
      <c r="T854" s="58">
        <v>6790</v>
      </c>
      <c r="U854" s="61"/>
      <c r="V854" s="62"/>
      <c r="W854" s="61"/>
      <c r="X854" s="61"/>
      <c r="Y854" s="61"/>
      <c r="Z854" s="63"/>
      <c r="AA854" s="52"/>
      <c r="AB854" s="52"/>
      <c r="AC854" s="52"/>
      <c r="AD854" s="52"/>
      <c r="AE854" s="52"/>
      <c r="AF854" s="52"/>
    </row>
    <row r="855" spans="1:32" s="34" customFormat="1" ht="44.25" hidden="1" customHeight="1" x14ac:dyDescent="0.2">
      <c r="A855" s="56" t="s">
        <v>4995</v>
      </c>
      <c r="B855" s="53">
        <v>732361006</v>
      </c>
      <c r="C855" s="53" t="s">
        <v>139</v>
      </c>
      <c r="D855" s="57" t="s">
        <v>4996</v>
      </c>
      <c r="E855" s="53" t="s">
        <v>26</v>
      </c>
      <c r="F855" s="57" t="s">
        <v>4964</v>
      </c>
      <c r="G855" s="57" t="s">
        <v>28</v>
      </c>
      <c r="H855" s="53"/>
      <c r="I855" s="53"/>
      <c r="J855" s="53" t="s">
        <v>4997</v>
      </c>
      <c r="K855" s="53" t="s">
        <v>4998</v>
      </c>
      <c r="L855" s="54" t="s">
        <v>48</v>
      </c>
      <c r="M855" s="58" t="s">
        <v>2763</v>
      </c>
      <c r="N855" s="58"/>
      <c r="O855" s="59"/>
      <c r="P855" s="58"/>
      <c r="Q855" s="59">
        <v>93910</v>
      </c>
      <c r="R855" s="59" t="s">
        <v>4999</v>
      </c>
      <c r="S855" s="60">
        <v>37970</v>
      </c>
      <c r="T855" s="58">
        <v>6941</v>
      </c>
      <c r="U855" s="61"/>
      <c r="V855" s="62"/>
      <c r="W855" s="61"/>
      <c r="X855" s="61"/>
      <c r="Y855" s="61"/>
      <c r="Z855" s="63"/>
      <c r="AA855" s="52"/>
      <c r="AB855" s="52"/>
      <c r="AC855" s="52"/>
      <c r="AD855" s="52"/>
      <c r="AE855" s="52"/>
      <c r="AF855" s="52"/>
    </row>
    <row r="856" spans="1:32" s="34" customFormat="1" ht="44.25" hidden="1" customHeight="1" x14ac:dyDescent="0.2">
      <c r="A856" s="56" t="s">
        <v>5000</v>
      </c>
      <c r="B856" s="53">
        <v>707155000</v>
      </c>
      <c r="C856" s="53" t="s">
        <v>139</v>
      </c>
      <c r="D856" s="57" t="s">
        <v>5001</v>
      </c>
      <c r="E856" s="53" t="s">
        <v>5002</v>
      </c>
      <c r="F856" s="57" t="s">
        <v>4964</v>
      </c>
      <c r="G856" s="57" t="s">
        <v>28</v>
      </c>
      <c r="H856" s="53"/>
      <c r="I856" s="53"/>
      <c r="J856" s="53" t="s">
        <v>5003</v>
      </c>
      <c r="K856" s="53" t="s">
        <v>5004</v>
      </c>
      <c r="L856" s="54" t="s">
        <v>5267</v>
      </c>
      <c r="M856" s="58" t="s">
        <v>1485</v>
      </c>
      <c r="N856" s="58"/>
      <c r="O856" s="59"/>
      <c r="P856" s="58"/>
      <c r="Q856" s="59">
        <v>93910</v>
      </c>
      <c r="R856" s="59" t="s">
        <v>5005</v>
      </c>
      <c r="S856" s="60">
        <v>37970</v>
      </c>
      <c r="T856" s="58">
        <v>6901</v>
      </c>
      <c r="U856" s="61"/>
      <c r="V856" s="62"/>
      <c r="W856" s="61"/>
      <c r="X856" s="61"/>
      <c r="Y856" s="61"/>
      <c r="Z856" s="63"/>
      <c r="AA856" s="52"/>
      <c r="AB856" s="52"/>
      <c r="AC856" s="52"/>
      <c r="AD856" s="52"/>
      <c r="AE856" s="52"/>
      <c r="AF856" s="52"/>
    </row>
    <row r="857" spans="1:32" s="34" customFormat="1" ht="44.25" hidden="1" customHeight="1" x14ac:dyDescent="0.2">
      <c r="A857" s="56" t="s">
        <v>5006</v>
      </c>
      <c r="B857" s="53">
        <v>729274003</v>
      </c>
      <c r="C857" s="53" t="s">
        <v>139</v>
      </c>
      <c r="D857" s="57" t="s">
        <v>5007</v>
      </c>
      <c r="E857" s="53" t="s">
        <v>26</v>
      </c>
      <c r="F857" s="57" t="s">
        <v>4964</v>
      </c>
      <c r="G857" s="57" t="s">
        <v>28</v>
      </c>
      <c r="H857" s="53"/>
      <c r="I857" s="53"/>
      <c r="J857" s="53" t="s">
        <v>5008</v>
      </c>
      <c r="K857" s="53" t="s">
        <v>5009</v>
      </c>
      <c r="L857" s="54" t="s">
        <v>48</v>
      </c>
      <c r="M857" s="58" t="s">
        <v>2480</v>
      </c>
      <c r="N857" s="58" t="s">
        <v>5010</v>
      </c>
      <c r="O857" s="59"/>
      <c r="P857" s="58"/>
      <c r="Q857" s="59" t="s">
        <v>324</v>
      </c>
      <c r="R857" s="59" t="s">
        <v>5257</v>
      </c>
      <c r="S857" s="60">
        <v>37970</v>
      </c>
      <c r="T857" s="58">
        <v>6800</v>
      </c>
      <c r="U857" s="61"/>
      <c r="V857" s="62"/>
      <c r="W857" s="61"/>
      <c r="X857" s="61"/>
      <c r="Y857" s="61"/>
      <c r="Z857" s="63"/>
      <c r="AA857" s="52"/>
      <c r="AB857" s="52"/>
      <c r="AC857" s="52"/>
      <c r="AD857" s="52"/>
      <c r="AE857" s="52"/>
      <c r="AF857" s="52"/>
    </row>
    <row r="858" spans="1:32" s="34" customFormat="1" ht="44.25" hidden="1" customHeight="1" x14ac:dyDescent="0.2">
      <c r="A858" s="56" t="s">
        <v>7858</v>
      </c>
      <c r="B858" s="53">
        <v>731959005</v>
      </c>
      <c r="C858" s="53" t="s">
        <v>139</v>
      </c>
      <c r="D858" s="57" t="s">
        <v>140</v>
      </c>
      <c r="E858" s="53" t="s">
        <v>26</v>
      </c>
      <c r="F858" s="57" t="s">
        <v>4964</v>
      </c>
      <c r="G858" s="57" t="s">
        <v>28</v>
      </c>
      <c r="H858" s="53"/>
      <c r="I858" s="53"/>
      <c r="J858" s="53" t="s">
        <v>5011</v>
      </c>
      <c r="K858" s="53" t="s">
        <v>5012</v>
      </c>
      <c r="L858" s="54" t="s">
        <v>48</v>
      </c>
      <c r="M858" s="58" t="s">
        <v>3190</v>
      </c>
      <c r="N858" s="58" t="s">
        <v>5013</v>
      </c>
      <c r="O858" s="59"/>
      <c r="P858" s="58"/>
      <c r="Q858" s="59" t="s">
        <v>254</v>
      </c>
      <c r="R858" s="59" t="s">
        <v>5256</v>
      </c>
      <c r="S858" s="60">
        <v>37970</v>
      </c>
      <c r="T858" s="58">
        <v>6940</v>
      </c>
      <c r="U858" s="61"/>
      <c r="V858" s="62"/>
      <c r="W858" s="61"/>
      <c r="X858" s="61"/>
      <c r="Y858" s="61"/>
      <c r="Z858" s="63"/>
      <c r="AA858" s="52"/>
      <c r="AB858" s="52"/>
      <c r="AC858" s="52"/>
      <c r="AD858" s="52"/>
      <c r="AE858" s="52"/>
      <c r="AF858" s="52"/>
    </row>
    <row r="859" spans="1:32" s="34" customFormat="1" ht="44.25" hidden="1" customHeight="1" x14ac:dyDescent="0.2">
      <c r="A859" s="56" t="s">
        <v>7859</v>
      </c>
      <c r="B859" s="53">
        <v>800665264</v>
      </c>
      <c r="C859" s="53" t="s">
        <v>139</v>
      </c>
      <c r="D859" s="57" t="s">
        <v>5014</v>
      </c>
      <c r="E859" s="53" t="s">
        <v>26</v>
      </c>
      <c r="F859" s="57" t="s">
        <v>4964</v>
      </c>
      <c r="G859" s="57" t="s">
        <v>28</v>
      </c>
      <c r="H859" s="53"/>
      <c r="I859" s="53"/>
      <c r="J859" s="53" t="s">
        <v>5015</v>
      </c>
      <c r="K859" s="53" t="s">
        <v>5016</v>
      </c>
      <c r="L859" s="54" t="s">
        <v>306</v>
      </c>
      <c r="M859" s="58" t="s">
        <v>2693</v>
      </c>
      <c r="N859" s="58"/>
      <c r="O859" s="59"/>
      <c r="P859" s="58"/>
      <c r="Q859" s="59" t="s">
        <v>5017</v>
      </c>
      <c r="R859" s="59" t="s">
        <v>5018</v>
      </c>
      <c r="S859" s="60">
        <v>37970</v>
      </c>
      <c r="T859" s="58">
        <v>6550</v>
      </c>
      <c r="U859" s="61"/>
      <c r="V859" s="62"/>
      <c r="W859" s="61"/>
      <c r="X859" s="61"/>
      <c r="Y859" s="61"/>
      <c r="Z859" s="63"/>
      <c r="AA859" s="52"/>
      <c r="AB859" s="52"/>
      <c r="AC859" s="52"/>
      <c r="AD859" s="52"/>
      <c r="AE859" s="52"/>
      <c r="AF859" s="52"/>
    </row>
    <row r="860" spans="1:32" s="34" customFormat="1" ht="44.25" hidden="1" customHeight="1" x14ac:dyDescent="0.2">
      <c r="A860" s="56" t="s">
        <v>7860</v>
      </c>
      <c r="B860" s="53">
        <v>700555097</v>
      </c>
      <c r="C860" s="53" t="s">
        <v>139</v>
      </c>
      <c r="D860" s="57" t="s">
        <v>5019</v>
      </c>
      <c r="E860" s="53" t="s">
        <v>26</v>
      </c>
      <c r="F860" s="57" t="s">
        <v>4964</v>
      </c>
      <c r="G860" s="57" t="s">
        <v>28</v>
      </c>
      <c r="H860" s="53"/>
      <c r="I860" s="53"/>
      <c r="J860" s="53" t="s">
        <v>5020</v>
      </c>
      <c r="K860" s="53" t="s">
        <v>5021</v>
      </c>
      <c r="L860" s="54" t="s">
        <v>5268</v>
      </c>
      <c r="M860" s="58" t="s">
        <v>58</v>
      </c>
      <c r="N860" s="58" t="s">
        <v>5022</v>
      </c>
      <c r="O860" s="59"/>
      <c r="P860" s="58"/>
      <c r="Q860" s="59">
        <v>93910</v>
      </c>
      <c r="R860" s="59" t="s">
        <v>5023</v>
      </c>
      <c r="S860" s="60">
        <v>37970</v>
      </c>
      <c r="T860" s="58">
        <v>7023</v>
      </c>
      <c r="U860" s="61"/>
      <c r="V860" s="62"/>
      <c r="W860" s="61"/>
      <c r="X860" s="61"/>
      <c r="Y860" s="61"/>
      <c r="Z860" s="63"/>
      <c r="AA860" s="52"/>
      <c r="AB860" s="52"/>
      <c r="AC860" s="52"/>
      <c r="AD860" s="52"/>
      <c r="AE860" s="52"/>
      <c r="AF860" s="52"/>
    </row>
    <row r="861" spans="1:32" s="34" customFormat="1" ht="44.25" hidden="1" customHeight="1" x14ac:dyDescent="0.2">
      <c r="A861" s="56" t="s">
        <v>5024</v>
      </c>
      <c r="B861" s="53" t="s">
        <v>8351</v>
      </c>
      <c r="C861" s="53" t="s">
        <v>139</v>
      </c>
      <c r="D861" s="57" t="s">
        <v>5025</v>
      </c>
      <c r="E861" s="53" t="s">
        <v>7861</v>
      </c>
      <c r="F861" s="57" t="s">
        <v>4964</v>
      </c>
      <c r="G861" s="57" t="s">
        <v>28</v>
      </c>
      <c r="H861" s="53"/>
      <c r="I861" s="53"/>
      <c r="J861" s="53" t="s">
        <v>5878</v>
      </c>
      <c r="K861" s="53" t="s">
        <v>7862</v>
      </c>
      <c r="L861" s="54" t="s">
        <v>306</v>
      </c>
      <c r="M861" s="58" t="s">
        <v>5026</v>
      </c>
      <c r="N861" s="58" t="s">
        <v>8606</v>
      </c>
      <c r="O861" s="59" t="s">
        <v>8607</v>
      </c>
      <c r="P861" s="58"/>
      <c r="Q861" s="59" t="s">
        <v>254</v>
      </c>
      <c r="R861" s="59" t="s">
        <v>7863</v>
      </c>
      <c r="S861" s="60">
        <v>37970</v>
      </c>
      <c r="T861" s="58">
        <v>6650</v>
      </c>
      <c r="U861" s="61"/>
      <c r="V861" s="62"/>
      <c r="W861" s="61"/>
      <c r="X861" s="61"/>
      <c r="Y861" s="61"/>
      <c r="Z861" s="63"/>
      <c r="AA861" s="52"/>
      <c r="AB861" s="52"/>
      <c r="AC861" s="52"/>
      <c r="AD861" s="52"/>
      <c r="AE861" s="52"/>
      <c r="AF861" s="52"/>
    </row>
    <row r="862" spans="1:32" s="34" customFormat="1" ht="44.25" hidden="1" customHeight="1" x14ac:dyDescent="0.2">
      <c r="A862" s="56" t="s">
        <v>7864</v>
      </c>
      <c r="B862" s="53" t="s">
        <v>8352</v>
      </c>
      <c r="C862" s="53" t="s">
        <v>139</v>
      </c>
      <c r="D862" s="57" t="s">
        <v>5027</v>
      </c>
      <c r="E862" s="53" t="s">
        <v>5028</v>
      </c>
      <c r="F862" s="57" t="s">
        <v>4964</v>
      </c>
      <c r="G862" s="57" t="s">
        <v>28</v>
      </c>
      <c r="H862" s="53"/>
      <c r="I862" s="53"/>
      <c r="J862" s="53" t="s">
        <v>5029</v>
      </c>
      <c r="K862" s="53" t="s">
        <v>5030</v>
      </c>
      <c r="L862" s="54" t="s">
        <v>535</v>
      </c>
      <c r="M862" s="58" t="s">
        <v>5032</v>
      </c>
      <c r="N862" s="58" t="s">
        <v>5031</v>
      </c>
      <c r="O862" s="59"/>
      <c r="P862" s="58"/>
      <c r="Q862" s="59" t="s">
        <v>254</v>
      </c>
      <c r="R862" s="59" t="s">
        <v>5033</v>
      </c>
      <c r="S862" s="60">
        <v>37970</v>
      </c>
      <c r="T862" s="58">
        <v>6879</v>
      </c>
      <c r="U862" s="61"/>
      <c r="V862" s="62"/>
      <c r="W862" s="61"/>
      <c r="X862" s="61"/>
      <c r="Y862" s="61"/>
      <c r="Z862" s="63"/>
      <c r="AA862" s="52"/>
      <c r="AB862" s="52"/>
      <c r="AC862" s="52"/>
      <c r="AD862" s="52"/>
      <c r="AE862" s="52"/>
      <c r="AF862" s="52"/>
    </row>
    <row r="863" spans="1:32" s="34" customFormat="1" ht="44.25" hidden="1" customHeight="1" x14ac:dyDescent="0.2">
      <c r="A863" s="56" t="s">
        <v>3346</v>
      </c>
      <c r="B863" s="53">
        <v>702085047</v>
      </c>
      <c r="C863" s="53" t="s">
        <v>3347</v>
      </c>
      <c r="D863" s="57" t="s">
        <v>140</v>
      </c>
      <c r="E863" s="53" t="s">
        <v>1462</v>
      </c>
      <c r="F863" s="57" t="s">
        <v>3348</v>
      </c>
      <c r="G863" s="57" t="s">
        <v>28</v>
      </c>
      <c r="H863" s="53"/>
      <c r="I863" s="53"/>
      <c r="J863" s="53" t="s">
        <v>5968</v>
      </c>
      <c r="K863" s="53" t="s">
        <v>5481</v>
      </c>
      <c r="L863" s="54" t="s">
        <v>5267</v>
      </c>
      <c r="M863" s="58" t="s">
        <v>3599</v>
      </c>
      <c r="N863" s="58" t="s">
        <v>5480</v>
      </c>
      <c r="O863" s="59" t="s">
        <v>5482</v>
      </c>
      <c r="P863" s="58"/>
      <c r="Q863" s="59" t="s">
        <v>227</v>
      </c>
      <c r="R863" s="59" t="s">
        <v>6048</v>
      </c>
      <c r="S863" s="60">
        <v>37970</v>
      </c>
      <c r="T863" s="58">
        <v>3848</v>
      </c>
      <c r="U863" s="61"/>
      <c r="V863" s="62"/>
      <c r="W863" s="61"/>
      <c r="X863" s="61"/>
      <c r="Y863" s="61"/>
      <c r="Z863" s="63"/>
      <c r="AA863" s="52"/>
      <c r="AB863" s="52"/>
      <c r="AC863" s="52"/>
      <c r="AD863" s="52"/>
      <c r="AE863" s="52"/>
      <c r="AF863" s="52"/>
    </row>
    <row r="864" spans="1:32" s="34" customFormat="1" ht="44.25" hidden="1" customHeight="1" x14ac:dyDescent="0.2">
      <c r="A864" s="56" t="s">
        <v>5034</v>
      </c>
      <c r="B864" s="53">
        <v>704380208</v>
      </c>
      <c r="C864" s="53" t="s">
        <v>139</v>
      </c>
      <c r="D864" s="57" t="s">
        <v>5035</v>
      </c>
      <c r="E864" s="53" t="s">
        <v>26</v>
      </c>
      <c r="F864" s="57" t="s">
        <v>4964</v>
      </c>
      <c r="G864" s="57" t="s">
        <v>28</v>
      </c>
      <c r="H864" s="53"/>
      <c r="I864" s="53"/>
      <c r="J864" s="53" t="s">
        <v>5036</v>
      </c>
      <c r="K864" s="53" t="s">
        <v>5037</v>
      </c>
      <c r="L864" s="54" t="s">
        <v>306</v>
      </c>
      <c r="M864" s="58" t="s">
        <v>5038</v>
      </c>
      <c r="N864" s="58"/>
      <c r="O864" s="59"/>
      <c r="P864" s="58"/>
      <c r="Q864" s="59" t="s">
        <v>254</v>
      </c>
      <c r="R864" s="59" t="s">
        <v>5039</v>
      </c>
      <c r="S864" s="60">
        <v>37970</v>
      </c>
      <c r="T864" s="58">
        <v>6923</v>
      </c>
      <c r="U864" s="61"/>
      <c r="V864" s="62"/>
      <c r="W864" s="61"/>
      <c r="X864" s="61"/>
      <c r="Y864" s="61"/>
      <c r="Z864" s="63"/>
      <c r="AA864" s="52"/>
      <c r="AB864" s="52"/>
      <c r="AC864" s="52"/>
      <c r="AD864" s="52"/>
      <c r="AE864" s="52"/>
      <c r="AF864" s="52"/>
    </row>
    <row r="865" spans="1:32" s="34" customFormat="1" ht="44.25" hidden="1" customHeight="1" x14ac:dyDescent="0.2">
      <c r="A865" s="56" t="s">
        <v>5040</v>
      </c>
      <c r="B865" s="53">
        <v>702872707</v>
      </c>
      <c r="C865" s="53" t="s">
        <v>139</v>
      </c>
      <c r="D865" s="57" t="s">
        <v>4950</v>
      </c>
      <c r="E865" s="53" t="s">
        <v>26</v>
      </c>
      <c r="F865" s="57" t="s">
        <v>141</v>
      </c>
      <c r="G865" s="57" t="s">
        <v>28</v>
      </c>
      <c r="H865" s="53"/>
      <c r="I865" s="53"/>
      <c r="J865" s="53" t="s">
        <v>5041</v>
      </c>
      <c r="K865" s="53" t="s">
        <v>5042</v>
      </c>
      <c r="L865" s="54" t="s">
        <v>47</v>
      </c>
      <c r="M865" s="58" t="s">
        <v>5044</v>
      </c>
      <c r="N865" s="58" t="s">
        <v>5043</v>
      </c>
      <c r="O865" s="59"/>
      <c r="P865" s="58"/>
      <c r="Q865" s="59" t="s">
        <v>324</v>
      </c>
      <c r="R865" s="59" t="s">
        <v>5045</v>
      </c>
      <c r="S865" s="60">
        <v>37970</v>
      </c>
      <c r="T865" s="58">
        <v>7008</v>
      </c>
      <c r="U865" s="61"/>
      <c r="V865" s="62"/>
      <c r="W865" s="61"/>
      <c r="X865" s="61"/>
      <c r="Y865" s="61"/>
      <c r="Z865" s="63"/>
      <c r="AA865" s="52"/>
      <c r="AB865" s="52"/>
      <c r="AC865" s="52"/>
      <c r="AD865" s="52"/>
      <c r="AE865" s="52"/>
      <c r="AF865" s="52"/>
    </row>
    <row r="866" spans="1:32" s="34" customFormat="1" ht="44.25" hidden="1" customHeight="1" x14ac:dyDescent="0.2">
      <c r="A866" s="56" t="s">
        <v>7865</v>
      </c>
      <c r="B866" s="53">
        <v>815133048</v>
      </c>
      <c r="C866" s="53" t="s">
        <v>139</v>
      </c>
      <c r="D866" s="57" t="s">
        <v>140</v>
      </c>
      <c r="E866" s="53" t="s">
        <v>26</v>
      </c>
      <c r="F866" s="57" t="s">
        <v>4964</v>
      </c>
      <c r="G866" s="57" t="s">
        <v>28</v>
      </c>
      <c r="H866" s="53"/>
      <c r="I866" s="53"/>
      <c r="J866" s="53" t="s">
        <v>5046</v>
      </c>
      <c r="K866" s="53" t="s">
        <v>5047</v>
      </c>
      <c r="L866" s="54" t="s">
        <v>5272</v>
      </c>
      <c r="M866" s="58" t="s">
        <v>3331</v>
      </c>
      <c r="N866" s="58" t="s">
        <v>5048</v>
      </c>
      <c r="O866" s="59"/>
      <c r="P866" s="58"/>
      <c r="Q866" s="59">
        <v>93910</v>
      </c>
      <c r="R866" s="59" t="s">
        <v>4999</v>
      </c>
      <c r="S866" s="60">
        <v>38159</v>
      </c>
      <c r="T866" s="58">
        <v>6840</v>
      </c>
      <c r="U866" s="61"/>
      <c r="V866" s="62"/>
      <c r="W866" s="61"/>
      <c r="X866" s="61"/>
      <c r="Y866" s="61"/>
      <c r="Z866" s="63"/>
      <c r="AA866" s="52"/>
      <c r="AB866" s="52"/>
      <c r="AC866" s="52"/>
      <c r="AD866" s="52"/>
      <c r="AE866" s="52"/>
      <c r="AF866" s="52"/>
    </row>
    <row r="867" spans="1:32" s="34" customFormat="1" ht="44.25" hidden="1" customHeight="1" x14ac:dyDescent="0.2">
      <c r="A867" s="56" t="s">
        <v>7866</v>
      </c>
      <c r="B867" s="53">
        <v>823695004</v>
      </c>
      <c r="C867" s="53" t="s">
        <v>221</v>
      </c>
      <c r="D867" s="57" t="s">
        <v>5049</v>
      </c>
      <c r="E867" s="53" t="s">
        <v>5050</v>
      </c>
      <c r="F867" s="57" t="s">
        <v>223</v>
      </c>
      <c r="G867" s="57" t="s">
        <v>28</v>
      </c>
      <c r="H867" s="53"/>
      <c r="I867" s="53"/>
      <c r="J867" s="53" t="s">
        <v>5051</v>
      </c>
      <c r="K867" s="53" t="s">
        <v>5052</v>
      </c>
      <c r="L867" s="54" t="s">
        <v>535</v>
      </c>
      <c r="M867" s="58" t="s">
        <v>392</v>
      </c>
      <c r="N867" s="58" t="s">
        <v>5053</v>
      </c>
      <c r="O867" s="59"/>
      <c r="P867" s="58"/>
      <c r="Q867" s="59">
        <v>93910</v>
      </c>
      <c r="R867" s="59" t="s">
        <v>7867</v>
      </c>
      <c r="S867" s="60">
        <v>37970</v>
      </c>
      <c r="T867" s="58">
        <v>5900</v>
      </c>
      <c r="U867" s="61"/>
      <c r="V867" s="62"/>
      <c r="W867" s="61"/>
      <c r="X867" s="61"/>
      <c r="Y867" s="61"/>
      <c r="Z867" s="63"/>
      <c r="AA867" s="52"/>
      <c r="AB867" s="52"/>
      <c r="AC867" s="52"/>
      <c r="AD867" s="52"/>
      <c r="AE867" s="52"/>
      <c r="AF867" s="52"/>
    </row>
    <row r="868" spans="1:32" s="34" customFormat="1" ht="44.25" hidden="1" customHeight="1" x14ac:dyDescent="0.2">
      <c r="A868" s="56" t="s">
        <v>5054</v>
      </c>
      <c r="B868" s="53">
        <v>616068008</v>
      </c>
      <c r="C868" s="53" t="s">
        <v>2353</v>
      </c>
      <c r="D868" s="57" t="s">
        <v>5055</v>
      </c>
      <c r="E868" s="53" t="s">
        <v>26</v>
      </c>
      <c r="F868" s="57" t="s">
        <v>5056</v>
      </c>
      <c r="G868" s="57" t="s">
        <v>28</v>
      </c>
      <c r="H868" s="53"/>
      <c r="I868" s="53"/>
      <c r="J868" s="53" t="s">
        <v>5384</v>
      </c>
      <c r="K868" s="53" t="s">
        <v>5057</v>
      </c>
      <c r="L868" s="54" t="s">
        <v>5271</v>
      </c>
      <c r="M868" s="58" t="s">
        <v>5058</v>
      </c>
      <c r="N868" s="58" t="s">
        <v>5385</v>
      </c>
      <c r="O868" s="59"/>
      <c r="P868" s="58"/>
      <c r="Q868" s="59">
        <v>91001</v>
      </c>
      <c r="R868" s="59" t="s">
        <v>514</v>
      </c>
      <c r="S868" s="60">
        <v>39245</v>
      </c>
      <c r="T868" s="58">
        <v>7359</v>
      </c>
      <c r="U868" s="61"/>
      <c r="V868" s="62"/>
      <c r="W868" s="61"/>
      <c r="X868" s="61"/>
      <c r="Y868" s="61"/>
      <c r="Z868" s="63"/>
      <c r="AA868" s="52"/>
      <c r="AB868" s="52"/>
      <c r="AC868" s="52"/>
      <c r="AD868" s="52"/>
      <c r="AE868" s="52"/>
      <c r="AF868" s="52"/>
    </row>
    <row r="869" spans="1:32" s="34" customFormat="1" ht="44.25" hidden="1" customHeight="1" x14ac:dyDescent="0.2">
      <c r="A869" s="56" t="s">
        <v>5059</v>
      </c>
      <c r="B869" s="53" t="s">
        <v>8353</v>
      </c>
      <c r="C869" s="53" t="s">
        <v>2353</v>
      </c>
      <c r="D869" s="57" t="s">
        <v>5055</v>
      </c>
      <c r="E869" s="53" t="s">
        <v>26</v>
      </c>
      <c r="F869" s="57" t="s">
        <v>5056</v>
      </c>
      <c r="G869" s="57" t="s">
        <v>28</v>
      </c>
      <c r="H869" s="53"/>
      <c r="I869" s="53"/>
      <c r="J869" s="53" t="s">
        <v>5681</v>
      </c>
      <c r="K869" s="53" t="s">
        <v>5060</v>
      </c>
      <c r="L869" s="54" t="s">
        <v>5307</v>
      </c>
      <c r="M869" s="58" t="s">
        <v>755</v>
      </c>
      <c r="N869" s="58" t="s">
        <v>5061</v>
      </c>
      <c r="O869" s="59"/>
      <c r="P869" s="58"/>
      <c r="Q869" s="59">
        <v>91001</v>
      </c>
      <c r="R869" s="59" t="s">
        <v>514</v>
      </c>
      <c r="S869" s="60">
        <v>38266</v>
      </c>
      <c r="T869" s="58">
        <v>7145</v>
      </c>
      <c r="U869" s="61"/>
      <c r="V869" s="62"/>
      <c r="W869" s="61"/>
      <c r="X869" s="61"/>
      <c r="Y869" s="61"/>
      <c r="Z869" s="63"/>
      <c r="AA869" s="52"/>
      <c r="AB869" s="52"/>
      <c r="AC869" s="52"/>
      <c r="AD869" s="52"/>
      <c r="AE869" s="52"/>
      <c r="AF869" s="52"/>
    </row>
    <row r="870" spans="1:32" s="34" customFormat="1" ht="44.25" hidden="1" customHeight="1" x14ac:dyDescent="0.2">
      <c r="A870" s="56" t="s">
        <v>5062</v>
      </c>
      <c r="B870" s="53">
        <v>616080008</v>
      </c>
      <c r="C870" s="53" t="s">
        <v>2353</v>
      </c>
      <c r="D870" s="57" t="s">
        <v>5055</v>
      </c>
      <c r="E870" s="53" t="s">
        <v>26</v>
      </c>
      <c r="F870" s="57" t="s">
        <v>5056</v>
      </c>
      <c r="G870" s="57" t="s">
        <v>28</v>
      </c>
      <c r="H870" s="53"/>
      <c r="I870" s="53" t="s">
        <v>2967</v>
      </c>
      <c r="J870" s="53" t="s">
        <v>7956</v>
      </c>
      <c r="K870" s="53" t="s">
        <v>5599</v>
      </c>
      <c r="L870" s="54" t="s">
        <v>47</v>
      </c>
      <c r="M870" s="58" t="s">
        <v>5317</v>
      </c>
      <c r="N870" s="58" t="s">
        <v>7957</v>
      </c>
      <c r="O870" s="59" t="s">
        <v>5600</v>
      </c>
      <c r="P870" s="58"/>
      <c r="Q870" s="59">
        <v>91001</v>
      </c>
      <c r="R870" s="59" t="s">
        <v>2455</v>
      </c>
      <c r="S870" s="60">
        <v>38595</v>
      </c>
      <c r="T870" s="58">
        <v>7188</v>
      </c>
      <c r="U870" s="61"/>
      <c r="V870" s="62"/>
      <c r="W870" s="61"/>
      <c r="X870" s="61"/>
      <c r="Y870" s="61"/>
      <c r="Z870" s="63"/>
      <c r="AA870" s="52"/>
      <c r="AB870" s="52"/>
      <c r="AC870" s="52"/>
      <c r="AD870" s="52"/>
      <c r="AE870" s="52"/>
      <c r="AF870" s="52"/>
    </row>
    <row r="871" spans="1:32" s="34" customFormat="1" ht="44.25" hidden="1" customHeight="1" x14ac:dyDescent="0.2">
      <c r="A871" s="56" t="s">
        <v>7868</v>
      </c>
      <c r="B871" s="53">
        <v>700124509</v>
      </c>
      <c r="C871" s="53" t="s">
        <v>72</v>
      </c>
      <c r="D871" s="57" t="s">
        <v>5063</v>
      </c>
      <c r="E871" s="53" t="s">
        <v>7869</v>
      </c>
      <c r="F871" s="57" t="s">
        <v>5064</v>
      </c>
      <c r="G871" s="57" t="s">
        <v>6036</v>
      </c>
      <c r="H871" s="53" t="s">
        <v>5065</v>
      </c>
      <c r="I871" s="53" t="s">
        <v>7870</v>
      </c>
      <c r="J871" s="53" t="s">
        <v>5066</v>
      </c>
      <c r="K871" s="53" t="s">
        <v>5067</v>
      </c>
      <c r="L871" s="54" t="s">
        <v>47</v>
      </c>
      <c r="M871" s="58" t="s">
        <v>5069</v>
      </c>
      <c r="N871" s="58" t="s">
        <v>5068</v>
      </c>
      <c r="O871" s="59" t="s">
        <v>7871</v>
      </c>
      <c r="P871" s="58"/>
      <c r="Q871" s="59">
        <v>93401</v>
      </c>
      <c r="R871" s="59" t="s">
        <v>7872</v>
      </c>
      <c r="S871" s="60">
        <v>37970</v>
      </c>
      <c r="T871" s="58">
        <v>6100</v>
      </c>
      <c r="U871" s="61"/>
      <c r="V871" s="62"/>
      <c r="W871" s="61"/>
      <c r="X871" s="61"/>
      <c r="Y871" s="61"/>
      <c r="Z871" s="63"/>
      <c r="AA871" s="52"/>
      <c r="AB871" s="52"/>
      <c r="AC871" s="52"/>
      <c r="AD871" s="52"/>
      <c r="AE871" s="52"/>
      <c r="AF871" s="52"/>
    </row>
    <row r="872" spans="1:32" s="34" customFormat="1" ht="44.25" hidden="1" customHeight="1" x14ac:dyDescent="0.2">
      <c r="A872" s="56" t="s">
        <v>7873</v>
      </c>
      <c r="B872" s="53">
        <v>702758009</v>
      </c>
      <c r="C872" s="53" t="s">
        <v>72</v>
      </c>
      <c r="D872" s="57" t="s">
        <v>5070</v>
      </c>
      <c r="E872" s="53" t="s">
        <v>8165</v>
      </c>
      <c r="F872" s="57" t="s">
        <v>5071</v>
      </c>
      <c r="G872" s="57" t="s">
        <v>8166</v>
      </c>
      <c r="H872" s="53" t="s">
        <v>8167</v>
      </c>
      <c r="I872" s="53" t="s">
        <v>6249</v>
      </c>
      <c r="J872" s="53" t="s">
        <v>6250</v>
      </c>
      <c r="K872" s="53" t="s">
        <v>5072</v>
      </c>
      <c r="L872" s="54" t="s">
        <v>5273</v>
      </c>
      <c r="M872" s="58" t="s">
        <v>5074</v>
      </c>
      <c r="N872" s="58" t="s">
        <v>5073</v>
      </c>
      <c r="O872" s="59" t="s">
        <v>6255</v>
      </c>
      <c r="P872" s="58"/>
      <c r="Q872" s="59">
        <v>93401</v>
      </c>
      <c r="R872" s="59" t="s">
        <v>8168</v>
      </c>
      <c r="S872" s="60">
        <v>37970</v>
      </c>
      <c r="T872" s="58">
        <v>6150</v>
      </c>
      <c r="U872" s="61"/>
      <c r="V872" s="62"/>
      <c r="W872" s="61"/>
      <c r="X872" s="61"/>
      <c r="Y872" s="61"/>
      <c r="Z872" s="63"/>
      <c r="AA872" s="52"/>
      <c r="AB872" s="52"/>
      <c r="AC872" s="52"/>
      <c r="AD872" s="52"/>
      <c r="AE872" s="52"/>
      <c r="AF872" s="52"/>
    </row>
    <row r="873" spans="1:32" s="34" customFormat="1" ht="44.25" hidden="1" customHeight="1" x14ac:dyDescent="0.2">
      <c r="A873" s="56" t="s">
        <v>5075</v>
      </c>
      <c r="B873" s="53">
        <v>722703006</v>
      </c>
      <c r="C873" s="53" t="s">
        <v>72</v>
      </c>
      <c r="D873" s="57" t="s">
        <v>5076</v>
      </c>
      <c r="E873" s="53" t="s">
        <v>7874</v>
      </c>
      <c r="F873" s="57" t="s">
        <v>5077</v>
      </c>
      <c r="G873" s="57" t="s">
        <v>5611</v>
      </c>
      <c r="H873" s="53" t="s">
        <v>4685</v>
      </c>
      <c r="I873" s="53" t="s">
        <v>5612</v>
      </c>
      <c r="J873" s="53" t="s">
        <v>5078</v>
      </c>
      <c r="K873" s="53" t="s">
        <v>5079</v>
      </c>
      <c r="L873" s="54" t="s">
        <v>535</v>
      </c>
      <c r="M873" s="58" t="s">
        <v>1156</v>
      </c>
      <c r="N873" s="58" t="s">
        <v>7875</v>
      </c>
      <c r="O873" s="59" t="s">
        <v>5080</v>
      </c>
      <c r="P873" s="58"/>
      <c r="Q873" s="59" t="s">
        <v>5081</v>
      </c>
      <c r="R873" s="59" t="s">
        <v>7876</v>
      </c>
      <c r="S873" s="60">
        <v>37970</v>
      </c>
      <c r="T873" s="58">
        <v>6969</v>
      </c>
      <c r="U873" s="61"/>
      <c r="V873" s="62"/>
      <c r="W873" s="61"/>
      <c r="X873" s="61"/>
      <c r="Y873" s="61"/>
      <c r="Z873" s="63"/>
      <c r="AA873" s="52"/>
      <c r="AB873" s="52"/>
      <c r="AC873" s="52"/>
      <c r="AD873" s="52"/>
      <c r="AE873" s="52"/>
      <c r="AF873" s="52"/>
    </row>
    <row r="874" spans="1:32" s="34" customFormat="1" ht="44.25" hidden="1" customHeight="1" x14ac:dyDescent="0.2">
      <c r="A874" s="56" t="s">
        <v>7877</v>
      </c>
      <c r="B874" s="53">
        <v>818975007</v>
      </c>
      <c r="C874" s="53" t="s">
        <v>5082</v>
      </c>
      <c r="D874" s="57" t="s">
        <v>5083</v>
      </c>
      <c r="E874" s="53" t="s">
        <v>5084</v>
      </c>
      <c r="F874" s="57" t="s">
        <v>5085</v>
      </c>
      <c r="G874" s="57" t="s">
        <v>5637</v>
      </c>
      <c r="H874" s="53" t="s">
        <v>5086</v>
      </c>
      <c r="I874" s="53" t="s">
        <v>5639</v>
      </c>
      <c r="J874" s="53" t="s">
        <v>5087</v>
      </c>
      <c r="K874" s="53" t="s">
        <v>5088</v>
      </c>
      <c r="L874" s="54" t="s">
        <v>47</v>
      </c>
      <c r="M874" s="58" t="s">
        <v>620</v>
      </c>
      <c r="N874" s="58" t="s">
        <v>5089</v>
      </c>
      <c r="O874" s="59"/>
      <c r="P874" s="58"/>
      <c r="Q874" s="59">
        <v>93401</v>
      </c>
      <c r="R874" s="59" t="s">
        <v>5638</v>
      </c>
      <c r="S874" s="60">
        <v>37970</v>
      </c>
      <c r="T874" s="58">
        <v>7108</v>
      </c>
      <c r="U874" s="61"/>
      <c r="V874" s="62"/>
      <c r="W874" s="61"/>
      <c r="X874" s="61"/>
      <c r="Y874" s="61"/>
      <c r="Z874" s="63"/>
      <c r="AA874" s="52"/>
      <c r="AB874" s="52"/>
      <c r="AC874" s="52"/>
      <c r="AD874" s="52"/>
      <c r="AE874" s="52"/>
      <c r="AF874" s="52"/>
    </row>
    <row r="875" spans="1:32" s="34" customFormat="1" ht="44.25" hidden="1" customHeight="1" x14ac:dyDescent="0.2">
      <c r="A875" s="56" t="s">
        <v>7878</v>
      </c>
      <c r="B875" s="53">
        <v>821303001</v>
      </c>
      <c r="C875" s="53" t="s">
        <v>72</v>
      </c>
      <c r="D875" s="57" t="s">
        <v>5090</v>
      </c>
      <c r="E875" s="53" t="s">
        <v>5091</v>
      </c>
      <c r="F875" s="57" t="s">
        <v>5092</v>
      </c>
      <c r="G875" s="57" t="s">
        <v>5094</v>
      </c>
      <c r="H875" s="53" t="s">
        <v>5095</v>
      </c>
      <c r="I875" s="53" t="s">
        <v>5096</v>
      </c>
      <c r="J875" s="53" t="s">
        <v>5097</v>
      </c>
      <c r="K875" s="53" t="s">
        <v>5098</v>
      </c>
      <c r="L875" s="54" t="s">
        <v>47</v>
      </c>
      <c r="M875" s="58" t="s">
        <v>729</v>
      </c>
      <c r="N875" s="58" t="s">
        <v>5099</v>
      </c>
      <c r="O875" s="59"/>
      <c r="P875" s="58"/>
      <c r="Q875" s="59">
        <v>93401</v>
      </c>
      <c r="R875" s="59" t="s">
        <v>5093</v>
      </c>
      <c r="S875" s="60">
        <v>37970</v>
      </c>
      <c r="T875" s="58">
        <v>6250</v>
      </c>
      <c r="U875" s="61"/>
      <c r="V875" s="62"/>
      <c r="W875" s="61"/>
      <c r="X875" s="61"/>
      <c r="Y875" s="61"/>
      <c r="Z875" s="63"/>
      <c r="AA875" s="52"/>
      <c r="AB875" s="52"/>
      <c r="AC875" s="52"/>
      <c r="AD875" s="52"/>
      <c r="AE875" s="52"/>
      <c r="AF875" s="52"/>
    </row>
    <row r="876" spans="1:32" s="34" customFormat="1" ht="44.25" hidden="1" customHeight="1" x14ac:dyDescent="0.2">
      <c r="A876" s="56" t="s">
        <v>7879</v>
      </c>
      <c r="B876" s="53">
        <v>700183807</v>
      </c>
      <c r="C876" s="53" t="s">
        <v>72</v>
      </c>
      <c r="D876" s="57" t="s">
        <v>5100</v>
      </c>
      <c r="E876" s="53" t="s">
        <v>5101</v>
      </c>
      <c r="F876" s="57" t="s">
        <v>5102</v>
      </c>
      <c r="G876" s="57" t="s">
        <v>5103</v>
      </c>
      <c r="H876" s="53" t="s">
        <v>1664</v>
      </c>
      <c r="I876" s="53" t="s">
        <v>5104</v>
      </c>
      <c r="J876" s="53" t="s">
        <v>5105</v>
      </c>
      <c r="K876" s="53" t="s">
        <v>5106</v>
      </c>
      <c r="L876" s="54" t="s">
        <v>5274</v>
      </c>
      <c r="M876" s="58" t="s">
        <v>951</v>
      </c>
      <c r="N876" s="58" t="s">
        <v>5107</v>
      </c>
      <c r="O876" s="59"/>
      <c r="P876" s="58"/>
      <c r="Q876" s="59">
        <v>93401</v>
      </c>
      <c r="R876" s="59" t="s">
        <v>5108</v>
      </c>
      <c r="S876" s="60">
        <v>37970</v>
      </c>
      <c r="T876" s="58">
        <v>6300</v>
      </c>
      <c r="U876" s="61"/>
      <c r="V876" s="62"/>
      <c r="W876" s="61"/>
      <c r="X876" s="61"/>
      <c r="Y876" s="61"/>
      <c r="Z876" s="63"/>
      <c r="AA876" s="52"/>
      <c r="AB876" s="52"/>
      <c r="AC876" s="52"/>
      <c r="AD876" s="52"/>
      <c r="AE876" s="52"/>
      <c r="AF876" s="52"/>
    </row>
    <row r="877" spans="1:32" s="34" customFormat="1" ht="44.25" hidden="1" customHeight="1" x14ac:dyDescent="0.2">
      <c r="A877" s="56" t="s">
        <v>7880</v>
      </c>
      <c r="B877" s="53">
        <v>620004200</v>
      </c>
      <c r="C877" s="53"/>
      <c r="D877" s="57" t="s">
        <v>7881</v>
      </c>
      <c r="E877" s="53" t="s">
        <v>1462</v>
      </c>
      <c r="F877" s="57" t="s">
        <v>7882</v>
      </c>
      <c r="G877" s="57" t="s">
        <v>28</v>
      </c>
      <c r="H877" s="53" t="s">
        <v>5971</v>
      </c>
      <c r="I877" s="53" t="s">
        <v>5971</v>
      </c>
      <c r="J877" s="53" t="s">
        <v>7883</v>
      </c>
      <c r="K877" s="53" t="s">
        <v>7884</v>
      </c>
      <c r="L877" s="54" t="s">
        <v>47</v>
      </c>
      <c r="M877" s="58" t="s">
        <v>620</v>
      </c>
      <c r="N877" s="58">
        <v>56226751400</v>
      </c>
      <c r="O877" s="59"/>
      <c r="P877" s="58"/>
      <c r="Q877" s="59">
        <v>91001</v>
      </c>
      <c r="R877" s="59" t="s">
        <v>526</v>
      </c>
      <c r="S877" s="60">
        <v>44354</v>
      </c>
      <c r="T877" s="58">
        <v>7732</v>
      </c>
      <c r="U877" s="61"/>
      <c r="V877" s="62"/>
      <c r="W877" s="61"/>
      <c r="X877" s="61"/>
      <c r="Y877" s="61"/>
      <c r="Z877" s="63"/>
      <c r="AA877" s="52"/>
      <c r="AB877" s="52"/>
      <c r="AC877" s="52"/>
      <c r="AD877" s="52"/>
      <c r="AE877" s="52"/>
      <c r="AF877" s="52"/>
    </row>
    <row r="878" spans="1:32" s="34" customFormat="1" ht="44.25" hidden="1" customHeight="1" x14ac:dyDescent="0.2">
      <c r="A878" s="56" t="s">
        <v>5109</v>
      </c>
      <c r="B878" s="53">
        <v>714704001</v>
      </c>
      <c r="C878" s="53" t="s">
        <v>5110</v>
      </c>
      <c r="D878" s="57" t="s">
        <v>5111</v>
      </c>
      <c r="E878" s="53" t="s">
        <v>8413</v>
      </c>
      <c r="F878" s="57" t="s">
        <v>5112</v>
      </c>
      <c r="G878" s="57" t="s">
        <v>6012</v>
      </c>
      <c r="H878" s="53" t="s">
        <v>3833</v>
      </c>
      <c r="I878" s="53" t="s">
        <v>6014</v>
      </c>
      <c r="J878" s="53" t="s">
        <v>6013</v>
      </c>
      <c r="K878" s="53" t="s">
        <v>5113</v>
      </c>
      <c r="L878" s="54" t="s">
        <v>47</v>
      </c>
      <c r="M878" s="58" t="s">
        <v>729</v>
      </c>
      <c r="N878" s="58"/>
      <c r="O878" s="59"/>
      <c r="P878" s="58"/>
      <c r="Q878" s="59">
        <v>93105</v>
      </c>
      <c r="R878" s="59" t="s">
        <v>8414</v>
      </c>
      <c r="S878" s="60">
        <v>38957</v>
      </c>
      <c r="T878" s="58">
        <v>7334</v>
      </c>
      <c r="U878" s="61"/>
      <c r="V878" s="62"/>
      <c r="W878" s="61"/>
      <c r="X878" s="61"/>
      <c r="Y878" s="61"/>
      <c r="Z878" s="63"/>
      <c r="AA878" s="52"/>
      <c r="AB878" s="52"/>
      <c r="AC878" s="52"/>
      <c r="AD878" s="52"/>
      <c r="AE878" s="52"/>
      <c r="AF878" s="52"/>
    </row>
    <row r="879" spans="1:32" s="34" customFormat="1" ht="44.25" hidden="1" customHeight="1" x14ac:dyDescent="0.2">
      <c r="A879" s="56" t="s">
        <v>5114</v>
      </c>
      <c r="B879" s="53" t="s">
        <v>8354</v>
      </c>
      <c r="C879" s="53" t="s">
        <v>72</v>
      </c>
      <c r="D879" s="57" t="s">
        <v>5115</v>
      </c>
      <c r="E879" s="53" t="s">
        <v>5116</v>
      </c>
      <c r="F879" s="57" t="s">
        <v>5117</v>
      </c>
      <c r="G879" s="57" t="s">
        <v>5118</v>
      </c>
      <c r="H879" s="53" t="s">
        <v>5119</v>
      </c>
      <c r="I879" s="53" t="s">
        <v>5120</v>
      </c>
      <c r="J879" s="53" t="s">
        <v>5121</v>
      </c>
      <c r="K879" s="53" t="s">
        <v>5122</v>
      </c>
      <c r="L879" s="54" t="s">
        <v>47</v>
      </c>
      <c r="M879" s="58" t="s">
        <v>620</v>
      </c>
      <c r="N879" s="58" t="s">
        <v>5123</v>
      </c>
      <c r="O879" s="59"/>
      <c r="P879" s="58"/>
      <c r="Q879" s="59">
        <v>93401</v>
      </c>
      <c r="R879" s="59" t="s">
        <v>5124</v>
      </c>
      <c r="S879" s="60">
        <v>38659</v>
      </c>
      <c r="T879" s="58">
        <v>7214</v>
      </c>
      <c r="U879" s="61"/>
      <c r="V879" s="62"/>
      <c r="W879" s="61"/>
      <c r="X879" s="61"/>
      <c r="Y879" s="61"/>
      <c r="Z879" s="63"/>
      <c r="AA879" s="52"/>
      <c r="AB879" s="52"/>
      <c r="AC879" s="52"/>
      <c r="AD879" s="52"/>
      <c r="AE879" s="52"/>
      <c r="AF879" s="52"/>
    </row>
    <row r="880" spans="1:32" s="34" customFormat="1" ht="44.25" hidden="1" customHeight="1" x14ac:dyDescent="0.2">
      <c r="A880" s="56" t="s">
        <v>7885</v>
      </c>
      <c r="B880" s="53">
        <v>815184009</v>
      </c>
      <c r="C880" s="53" t="s">
        <v>5303</v>
      </c>
      <c r="D880" s="57" t="s">
        <v>5304</v>
      </c>
      <c r="E880" s="53" t="s">
        <v>7886</v>
      </c>
      <c r="F880" s="57" t="s">
        <v>5306</v>
      </c>
      <c r="G880" s="57" t="s">
        <v>28</v>
      </c>
      <c r="H880" s="53"/>
      <c r="I880" s="53"/>
      <c r="J880" s="53" t="s">
        <v>7887</v>
      </c>
      <c r="K880" s="53" t="s">
        <v>7888</v>
      </c>
      <c r="L880" s="54" t="s">
        <v>770</v>
      </c>
      <c r="M880" s="58" t="s">
        <v>1579</v>
      </c>
      <c r="N880" s="58" t="s">
        <v>5532</v>
      </c>
      <c r="O880" s="59" t="s">
        <v>5533</v>
      </c>
      <c r="P880" s="58"/>
      <c r="Q880" s="59">
        <v>93105</v>
      </c>
      <c r="R880" s="59" t="s">
        <v>7889</v>
      </c>
      <c r="S880" s="60">
        <v>38652</v>
      </c>
      <c r="T880" s="58">
        <v>7210</v>
      </c>
      <c r="U880" s="61"/>
      <c r="V880" s="62"/>
      <c r="W880" s="61"/>
      <c r="X880" s="61"/>
      <c r="Y880" s="61"/>
      <c r="Z880" s="63"/>
      <c r="AA880" s="52"/>
      <c r="AB880" s="52"/>
      <c r="AC880" s="52"/>
      <c r="AD880" s="52"/>
      <c r="AE880" s="52"/>
      <c r="AF880" s="52"/>
    </row>
    <row r="881" spans="1:32" s="34" customFormat="1" ht="44.25" hidden="1" customHeight="1" x14ac:dyDescent="0.2">
      <c r="A881" s="56" t="s">
        <v>7890</v>
      </c>
      <c r="B881" s="53">
        <v>719122000</v>
      </c>
      <c r="C881" s="53" t="s">
        <v>72</v>
      </c>
      <c r="D881" s="57" t="s">
        <v>5132</v>
      </c>
      <c r="E881" s="53" t="s">
        <v>8415</v>
      </c>
      <c r="F881" s="57" t="s">
        <v>5133</v>
      </c>
      <c r="G881" s="57" t="s">
        <v>5965</v>
      </c>
      <c r="H881" s="53"/>
      <c r="I881" s="53" t="s">
        <v>7891</v>
      </c>
      <c r="J881" s="53" t="s">
        <v>5966</v>
      </c>
      <c r="K881" s="53" t="s">
        <v>5134</v>
      </c>
      <c r="L881" s="54" t="s">
        <v>47</v>
      </c>
      <c r="M881" s="58" t="s">
        <v>1004</v>
      </c>
      <c r="N881" s="58" t="s">
        <v>5135</v>
      </c>
      <c r="O881" s="59"/>
      <c r="P881" s="58"/>
      <c r="Q881" s="59">
        <v>93105</v>
      </c>
      <c r="R881" s="59" t="s">
        <v>7892</v>
      </c>
      <c r="S881" s="60">
        <v>39177</v>
      </c>
      <c r="T881" s="58">
        <v>7385</v>
      </c>
      <c r="U881" s="61"/>
      <c r="V881" s="62"/>
      <c r="W881" s="61"/>
      <c r="X881" s="61"/>
      <c r="Y881" s="61"/>
      <c r="Z881" s="63"/>
      <c r="AA881" s="52"/>
      <c r="AB881" s="52"/>
      <c r="AC881" s="52"/>
      <c r="AD881" s="52"/>
      <c r="AE881" s="52"/>
      <c r="AF881" s="52"/>
    </row>
    <row r="882" spans="1:32" s="34" customFormat="1" ht="44.25" hidden="1" customHeight="1" x14ac:dyDescent="0.2">
      <c r="A882" s="56" t="s">
        <v>5136</v>
      </c>
      <c r="B882" s="53">
        <v>709952005</v>
      </c>
      <c r="C882" s="53" t="s">
        <v>5137</v>
      </c>
      <c r="D882" s="57" t="s">
        <v>5138</v>
      </c>
      <c r="E882" s="53" t="s">
        <v>5139</v>
      </c>
      <c r="F882" s="57" t="s">
        <v>5140</v>
      </c>
      <c r="G882" s="57" t="s">
        <v>8174</v>
      </c>
      <c r="H882" s="53" t="s">
        <v>5141</v>
      </c>
      <c r="I882" s="53" t="s">
        <v>8175</v>
      </c>
      <c r="J882" s="53" t="s">
        <v>5142</v>
      </c>
      <c r="K882" s="53" t="s">
        <v>5143</v>
      </c>
      <c r="L882" s="54" t="s">
        <v>47</v>
      </c>
      <c r="M882" s="58" t="s">
        <v>1004</v>
      </c>
      <c r="N882" s="58" t="s">
        <v>5144</v>
      </c>
      <c r="O882" s="59"/>
      <c r="P882" s="58"/>
      <c r="Q882" s="59">
        <v>93105</v>
      </c>
      <c r="R882" s="59" t="s">
        <v>8176</v>
      </c>
      <c r="S882" s="60">
        <v>39006</v>
      </c>
      <c r="T882" s="58">
        <v>7336</v>
      </c>
      <c r="U882" s="61"/>
      <c r="V882" s="62"/>
      <c r="W882" s="61"/>
      <c r="X882" s="61"/>
      <c r="Y882" s="61"/>
      <c r="Z882" s="63"/>
      <c r="AA882" s="52"/>
      <c r="AB882" s="52"/>
      <c r="AC882" s="52"/>
      <c r="AD882" s="52"/>
      <c r="AE882" s="52"/>
      <c r="AF882" s="52"/>
    </row>
    <row r="883" spans="1:32" s="34" customFormat="1" ht="44.25" hidden="1" customHeight="1" x14ac:dyDescent="0.2">
      <c r="A883" s="56" t="s">
        <v>5125</v>
      </c>
      <c r="B883" s="53">
        <v>707918004</v>
      </c>
      <c r="C883" s="53" t="s">
        <v>509</v>
      </c>
      <c r="D883" s="57" t="s">
        <v>5126</v>
      </c>
      <c r="E883" s="53" t="s">
        <v>1462</v>
      </c>
      <c r="F883" s="57" t="s">
        <v>5127</v>
      </c>
      <c r="G883" s="57" t="s">
        <v>28</v>
      </c>
      <c r="H883" s="53"/>
      <c r="I883" s="53"/>
      <c r="J883" s="53" t="s">
        <v>5128</v>
      </c>
      <c r="K883" s="53" t="s">
        <v>5130</v>
      </c>
      <c r="L883" s="54" t="s">
        <v>770</v>
      </c>
      <c r="M883" s="58" t="s">
        <v>1579</v>
      </c>
      <c r="N883" s="58" t="s">
        <v>5131</v>
      </c>
      <c r="O883" s="59" t="s">
        <v>5129</v>
      </c>
      <c r="P883" s="58"/>
      <c r="Q883" s="59">
        <v>93105</v>
      </c>
      <c r="R883" s="59" t="s">
        <v>5720</v>
      </c>
      <c r="S883" s="60">
        <v>38652</v>
      </c>
      <c r="T883" s="58">
        <v>7319</v>
      </c>
      <c r="U883" s="61"/>
      <c r="V883" s="62"/>
      <c r="W883" s="61"/>
      <c r="X883" s="61"/>
      <c r="Y883" s="61"/>
      <c r="Z883" s="63"/>
      <c r="AA883" s="52"/>
      <c r="AB883" s="52"/>
      <c r="AC883" s="52"/>
      <c r="AD883" s="52"/>
      <c r="AE883" s="52"/>
      <c r="AF883" s="52"/>
    </row>
    <row r="884" spans="1:32" s="34" customFormat="1" ht="44.25" hidden="1" customHeight="1" x14ac:dyDescent="0.2">
      <c r="A884" s="56" t="s">
        <v>5145</v>
      </c>
      <c r="B884" s="53">
        <v>609100001</v>
      </c>
      <c r="C884" s="53" t="s">
        <v>5146</v>
      </c>
      <c r="D884" s="57" t="s">
        <v>5147</v>
      </c>
      <c r="E884" s="53" t="s">
        <v>1462</v>
      </c>
      <c r="F884" s="57" t="s">
        <v>5148</v>
      </c>
      <c r="G884" s="57" t="s">
        <v>28</v>
      </c>
      <c r="H884" s="53"/>
      <c r="I884" s="53"/>
      <c r="J884" s="53" t="s">
        <v>5743</v>
      </c>
      <c r="K884" s="53" t="s">
        <v>5149</v>
      </c>
      <c r="L884" s="54" t="s">
        <v>47</v>
      </c>
      <c r="M884" s="58" t="s">
        <v>620</v>
      </c>
      <c r="N884" s="58">
        <v>229781046</v>
      </c>
      <c r="O884" s="59" t="s">
        <v>5620</v>
      </c>
      <c r="P884" s="58"/>
      <c r="Q884" s="59">
        <v>93105</v>
      </c>
      <c r="R884" s="59" t="s">
        <v>7893</v>
      </c>
      <c r="S884" s="60">
        <v>37970</v>
      </c>
      <c r="T884" s="58">
        <v>6890</v>
      </c>
      <c r="U884" s="61"/>
      <c r="V884" s="62"/>
      <c r="W884" s="61"/>
      <c r="X884" s="61"/>
      <c r="Y884" s="61"/>
      <c r="Z884" s="63"/>
      <c r="AA884" s="52"/>
      <c r="AB884" s="52"/>
      <c r="AC884" s="52"/>
      <c r="AD884" s="52"/>
      <c r="AE884" s="52"/>
      <c r="AF884" s="52"/>
    </row>
    <row r="885" spans="1:32" s="34" customFormat="1" ht="44.25" hidden="1" customHeight="1" x14ac:dyDescent="0.2">
      <c r="A885" s="56" t="s">
        <v>7894</v>
      </c>
      <c r="B885" s="53">
        <v>609110066</v>
      </c>
      <c r="C885" s="53" t="s">
        <v>509</v>
      </c>
      <c r="D885" s="57" t="s">
        <v>5150</v>
      </c>
      <c r="E885" s="53" t="s">
        <v>3804</v>
      </c>
      <c r="F885" s="57" t="s">
        <v>5151</v>
      </c>
      <c r="G885" s="57" t="s">
        <v>5152</v>
      </c>
      <c r="H885" s="53" t="s">
        <v>5969</v>
      </c>
      <c r="I885" s="53"/>
      <c r="J885" s="53" t="s">
        <v>5970</v>
      </c>
      <c r="K885" s="53" t="s">
        <v>5153</v>
      </c>
      <c r="L885" s="54" t="s">
        <v>306</v>
      </c>
      <c r="M885" s="58" t="s">
        <v>4046</v>
      </c>
      <c r="N885" s="58" t="s">
        <v>5414</v>
      </c>
      <c r="O885" s="59" t="s">
        <v>5415</v>
      </c>
      <c r="P885" s="58"/>
      <c r="Q885" s="59">
        <v>93105</v>
      </c>
      <c r="R885" s="59" t="s">
        <v>5988</v>
      </c>
      <c r="S885" s="60">
        <v>39582</v>
      </c>
      <c r="T885" s="58">
        <v>7391</v>
      </c>
      <c r="U885" s="61"/>
      <c r="V885" s="62"/>
      <c r="W885" s="61"/>
      <c r="X885" s="61"/>
      <c r="Y885" s="61"/>
      <c r="Z885" s="63"/>
      <c r="AA885" s="52"/>
      <c r="AB885" s="52"/>
      <c r="AC885" s="52"/>
      <c r="AD885" s="52"/>
      <c r="AE885" s="52"/>
      <c r="AF885" s="52"/>
    </row>
    <row r="886" spans="1:32" s="34" customFormat="1" ht="44.25" hidden="1" customHeight="1" x14ac:dyDescent="0.2">
      <c r="A886" s="56" t="s">
        <v>5154</v>
      </c>
      <c r="B886" s="53">
        <v>879129001</v>
      </c>
      <c r="C886" s="53" t="s">
        <v>509</v>
      </c>
      <c r="D886" s="57" t="s">
        <v>5155</v>
      </c>
      <c r="E886" s="53" t="s">
        <v>5156</v>
      </c>
      <c r="F886" s="57" t="s">
        <v>5157</v>
      </c>
      <c r="G886" s="57" t="s">
        <v>28</v>
      </c>
      <c r="H886" s="53"/>
      <c r="I886" s="53"/>
      <c r="J886" s="53" t="s">
        <v>5491</v>
      </c>
      <c r="K886" s="53" t="s">
        <v>5159</v>
      </c>
      <c r="L886" s="54" t="s">
        <v>48</v>
      </c>
      <c r="M886" s="58" t="s">
        <v>1229</v>
      </c>
      <c r="N886" s="58" t="s">
        <v>5160</v>
      </c>
      <c r="O886" s="59" t="s">
        <v>5158</v>
      </c>
      <c r="P886" s="58"/>
      <c r="Q886" s="59">
        <v>93105</v>
      </c>
      <c r="R886" s="59" t="s">
        <v>5490</v>
      </c>
      <c r="S886" s="60">
        <v>38824</v>
      </c>
      <c r="T886" s="58">
        <v>7318</v>
      </c>
      <c r="U886" s="61"/>
      <c r="V886" s="62"/>
      <c r="W886" s="61"/>
      <c r="X886" s="61"/>
      <c r="Y886" s="61"/>
      <c r="Z886" s="63"/>
      <c r="AA886" s="52"/>
      <c r="AB886" s="52"/>
      <c r="AC886" s="52"/>
      <c r="AD886" s="52"/>
      <c r="AE886" s="52"/>
      <c r="AF886" s="52"/>
    </row>
    <row r="887" spans="1:32" s="34" customFormat="1" ht="44.25" hidden="1" customHeight="1" x14ac:dyDescent="0.2">
      <c r="A887" s="56" t="s">
        <v>5696</v>
      </c>
      <c r="B887" s="53">
        <v>609110007</v>
      </c>
      <c r="C887" s="53" t="s">
        <v>5146</v>
      </c>
      <c r="D887" s="57" t="s">
        <v>5161</v>
      </c>
      <c r="E887" s="53" t="s">
        <v>26</v>
      </c>
      <c r="F887" s="57" t="s">
        <v>5162</v>
      </c>
      <c r="G887" s="57" t="s">
        <v>28</v>
      </c>
      <c r="H887" s="53"/>
      <c r="I887" s="53"/>
      <c r="J887" s="53" t="s">
        <v>5163</v>
      </c>
      <c r="K887" s="53" t="s">
        <v>5165</v>
      </c>
      <c r="L887" s="54" t="s">
        <v>47</v>
      </c>
      <c r="M887" s="58" t="s">
        <v>5167</v>
      </c>
      <c r="N887" s="58" t="s">
        <v>5166</v>
      </c>
      <c r="O887" s="59" t="s">
        <v>5164</v>
      </c>
      <c r="P887" s="58"/>
      <c r="Q887" s="59">
        <v>93105</v>
      </c>
      <c r="R887" s="59" t="s">
        <v>5697</v>
      </c>
      <c r="S887" s="60">
        <v>37970</v>
      </c>
      <c r="T887" s="58">
        <v>7100</v>
      </c>
      <c r="U887" s="61"/>
      <c r="V887" s="62"/>
      <c r="W887" s="61"/>
      <c r="X887" s="61"/>
      <c r="Y887" s="61"/>
      <c r="Z887" s="63"/>
      <c r="AA887" s="52"/>
      <c r="AB887" s="52"/>
      <c r="AC887" s="52"/>
      <c r="AD887" s="52"/>
      <c r="AE887" s="52"/>
      <c r="AF887" s="52"/>
    </row>
    <row r="888" spans="1:32" s="34" customFormat="1" ht="44.25" hidden="1" customHeight="1" x14ac:dyDescent="0.2">
      <c r="A888" s="56" t="s">
        <v>7895</v>
      </c>
      <c r="B888" s="53">
        <v>609210001</v>
      </c>
      <c r="C888" s="53" t="s">
        <v>5146</v>
      </c>
      <c r="D888" s="57" t="s">
        <v>5168</v>
      </c>
      <c r="E888" s="53" t="s">
        <v>26</v>
      </c>
      <c r="F888" s="57" t="s">
        <v>5169</v>
      </c>
      <c r="G888" s="57" t="s">
        <v>28</v>
      </c>
      <c r="H888" s="53"/>
      <c r="I888" s="53"/>
      <c r="J888" s="53" t="s">
        <v>5170</v>
      </c>
      <c r="K888" s="53" t="s">
        <v>5172</v>
      </c>
      <c r="L888" s="54" t="s">
        <v>535</v>
      </c>
      <c r="M888" s="58" t="s">
        <v>184</v>
      </c>
      <c r="N888" s="58" t="s">
        <v>5173</v>
      </c>
      <c r="O888" s="59" t="s">
        <v>5171</v>
      </c>
      <c r="P888" s="58"/>
      <c r="Q888" s="59">
        <v>93105</v>
      </c>
      <c r="R888" s="59" t="s">
        <v>5174</v>
      </c>
      <c r="S888" s="60">
        <v>39401</v>
      </c>
      <c r="T888" s="58">
        <v>7383</v>
      </c>
      <c r="U888" s="61"/>
      <c r="V888" s="62"/>
      <c r="W888" s="61"/>
      <c r="X888" s="61"/>
      <c r="Y888" s="61"/>
      <c r="Z888" s="63"/>
      <c r="AA888" s="52"/>
      <c r="AB888" s="52"/>
      <c r="AC888" s="52"/>
      <c r="AD888" s="52"/>
      <c r="AE888" s="52"/>
      <c r="AF888" s="52"/>
    </row>
    <row r="889" spans="1:32" s="34" customFormat="1" ht="44.25" hidden="1" customHeight="1" x14ac:dyDescent="0.2">
      <c r="A889" s="56" t="s">
        <v>5175</v>
      </c>
      <c r="B889" s="53" t="s">
        <v>8355</v>
      </c>
      <c r="C889" s="53" t="s">
        <v>1349</v>
      </c>
      <c r="D889" s="57" t="s">
        <v>5176</v>
      </c>
      <c r="E889" s="53" t="s">
        <v>5699</v>
      </c>
      <c r="F889" s="57" t="s">
        <v>5177</v>
      </c>
      <c r="G889" s="57" t="s">
        <v>5700</v>
      </c>
      <c r="H889" s="53" t="s">
        <v>5178</v>
      </c>
      <c r="I889" s="53"/>
      <c r="J889" s="53" t="s">
        <v>5179</v>
      </c>
      <c r="K889" s="53" t="s">
        <v>5180</v>
      </c>
      <c r="L889" s="54" t="s">
        <v>47</v>
      </c>
      <c r="M889" s="58" t="s">
        <v>1004</v>
      </c>
      <c r="N889" s="58" t="s">
        <v>5181</v>
      </c>
      <c r="O889" s="59"/>
      <c r="P889" s="58"/>
      <c r="Q889" s="59" t="s">
        <v>365</v>
      </c>
      <c r="R889" s="59" t="s">
        <v>5701</v>
      </c>
      <c r="S889" s="60">
        <v>39392</v>
      </c>
      <c r="T889" s="58">
        <v>7382</v>
      </c>
      <c r="U889" s="61"/>
      <c r="V889" s="62"/>
      <c r="W889" s="61"/>
      <c r="X889" s="61"/>
      <c r="Y889" s="61"/>
      <c r="Z889" s="63"/>
      <c r="AA889" s="52"/>
      <c r="AB889" s="52"/>
      <c r="AC889" s="52"/>
      <c r="AD889" s="52"/>
      <c r="AE889" s="52"/>
      <c r="AF889" s="52"/>
    </row>
    <row r="890" spans="1:32" s="34" customFormat="1" ht="44.25" hidden="1" customHeight="1" x14ac:dyDescent="0.2">
      <c r="A890" s="56" t="s">
        <v>7896</v>
      </c>
      <c r="B890" s="53">
        <v>707291001</v>
      </c>
      <c r="C890" s="53" t="s">
        <v>5182</v>
      </c>
      <c r="D890" s="57" t="s">
        <v>5183</v>
      </c>
      <c r="E890" s="53" t="s">
        <v>26</v>
      </c>
      <c r="F890" s="57" t="s">
        <v>5184</v>
      </c>
      <c r="G890" s="57" t="s">
        <v>28</v>
      </c>
      <c r="H890" s="53"/>
      <c r="I890" s="53"/>
      <c r="J890" s="53" t="s">
        <v>8169</v>
      </c>
      <c r="K890" s="53" t="s">
        <v>5185</v>
      </c>
      <c r="L890" s="54" t="s">
        <v>47</v>
      </c>
      <c r="M890" s="58" t="s">
        <v>620</v>
      </c>
      <c r="N890" s="58"/>
      <c r="O890" s="59"/>
      <c r="P890" s="58"/>
      <c r="Q890" s="59">
        <v>93105</v>
      </c>
      <c r="R890" s="59" t="s">
        <v>8454</v>
      </c>
      <c r="S890" s="60">
        <v>37970</v>
      </c>
      <c r="T890" s="58">
        <v>7134</v>
      </c>
      <c r="U890" s="61"/>
      <c r="V890" s="62"/>
      <c r="W890" s="61"/>
      <c r="X890" s="61"/>
      <c r="Y890" s="61"/>
      <c r="Z890" s="63"/>
      <c r="AA890" s="52"/>
      <c r="AB890" s="52"/>
      <c r="AC890" s="52"/>
      <c r="AD890" s="52"/>
      <c r="AE890" s="52"/>
      <c r="AF890" s="52"/>
    </row>
    <row r="891" spans="1:32" s="34" customFormat="1" ht="44.25" hidden="1" customHeight="1" x14ac:dyDescent="0.2">
      <c r="A891" s="56" t="s">
        <v>7897</v>
      </c>
      <c r="B891" s="53">
        <v>721600009</v>
      </c>
      <c r="C891" s="53" t="s">
        <v>5186</v>
      </c>
      <c r="D891" s="57" t="s">
        <v>5187</v>
      </c>
      <c r="E891" s="53" t="s">
        <v>5188</v>
      </c>
      <c r="F891" s="57" t="s">
        <v>5189</v>
      </c>
      <c r="G891" s="57" t="s">
        <v>28</v>
      </c>
      <c r="H891" s="53"/>
      <c r="I891" s="53"/>
      <c r="J891" s="53" t="s">
        <v>5190</v>
      </c>
      <c r="K891" s="53" t="s">
        <v>5192</v>
      </c>
      <c r="L891" s="54" t="s">
        <v>47</v>
      </c>
      <c r="M891" s="58" t="s">
        <v>1444</v>
      </c>
      <c r="N891" s="58" t="s">
        <v>5193</v>
      </c>
      <c r="O891" s="59" t="s">
        <v>5191</v>
      </c>
      <c r="P891" s="58"/>
      <c r="Q891" s="59" t="s">
        <v>254</v>
      </c>
      <c r="R891" s="59" t="s">
        <v>5194</v>
      </c>
      <c r="S891" s="60">
        <v>40021</v>
      </c>
      <c r="T891" s="58">
        <v>7414</v>
      </c>
      <c r="U891" s="61"/>
      <c r="V891" s="62"/>
      <c r="W891" s="61"/>
      <c r="X891" s="61"/>
      <c r="Y891" s="61"/>
      <c r="Z891" s="63"/>
      <c r="AA891" s="52"/>
      <c r="AB891" s="52"/>
      <c r="AC891" s="52"/>
      <c r="AD891" s="52"/>
      <c r="AE891" s="52"/>
      <c r="AF891" s="52"/>
    </row>
    <row r="892" spans="1:32" s="34" customFormat="1" ht="44.25" hidden="1" customHeight="1" x14ac:dyDescent="0.2">
      <c r="A892" s="56" t="s">
        <v>8228</v>
      </c>
      <c r="B892" s="53">
        <v>651902371</v>
      </c>
      <c r="C892" s="53"/>
      <c r="D892" s="57" t="s">
        <v>8229</v>
      </c>
      <c r="E892" s="53" t="s">
        <v>8230</v>
      </c>
      <c r="F892" s="57" t="s">
        <v>8231</v>
      </c>
      <c r="G892" s="57" t="s">
        <v>8232</v>
      </c>
      <c r="H892" s="53" t="s">
        <v>8233</v>
      </c>
      <c r="I892" s="53" t="s">
        <v>8234</v>
      </c>
      <c r="J892" s="53" t="s">
        <v>8235</v>
      </c>
      <c r="K892" s="53" t="s">
        <v>8236</v>
      </c>
      <c r="L892" s="54" t="s">
        <v>535</v>
      </c>
      <c r="M892" s="58" t="s">
        <v>3299</v>
      </c>
      <c r="N892" s="58" t="s">
        <v>8237</v>
      </c>
      <c r="O892" s="59" t="s">
        <v>8238</v>
      </c>
      <c r="P892" s="58"/>
      <c r="Q892" s="59">
        <v>93401</v>
      </c>
      <c r="R892" s="59" t="s">
        <v>6335</v>
      </c>
      <c r="S892" s="60">
        <v>44469</v>
      </c>
      <c r="T892" s="58">
        <v>7738</v>
      </c>
      <c r="U892" s="61"/>
      <c r="V892" s="62"/>
      <c r="W892" s="61"/>
      <c r="X892" s="61"/>
      <c r="Y892" s="61"/>
      <c r="Z892" s="63"/>
      <c r="AA892" s="52"/>
      <c r="AB892" s="52"/>
      <c r="AC892" s="52"/>
      <c r="AD892" s="52"/>
      <c r="AE892" s="52"/>
      <c r="AF892" s="52"/>
    </row>
    <row r="893" spans="1:32" s="34" customFormat="1" ht="44.25" hidden="1" customHeight="1" x14ac:dyDescent="0.2">
      <c r="A893" s="56" t="s">
        <v>8485</v>
      </c>
      <c r="B893" s="53">
        <v>652061559</v>
      </c>
      <c r="C893" s="53"/>
      <c r="D893" s="57" t="s">
        <v>8229</v>
      </c>
      <c r="E893" s="53" t="s">
        <v>8486</v>
      </c>
      <c r="F893" s="57" t="s">
        <v>8487</v>
      </c>
      <c r="G893" s="57" t="s">
        <v>8488</v>
      </c>
      <c r="H893" s="53"/>
      <c r="I893" s="53"/>
      <c r="J893" s="53" t="s">
        <v>8489</v>
      </c>
      <c r="K893" s="53" t="s">
        <v>8490</v>
      </c>
      <c r="L893" s="54" t="s">
        <v>48</v>
      </c>
      <c r="M893" s="58" t="s">
        <v>1229</v>
      </c>
      <c r="N893" s="58" t="s">
        <v>8491</v>
      </c>
      <c r="O893" s="59" t="s">
        <v>8492</v>
      </c>
      <c r="P893" s="58"/>
      <c r="Q893" s="59">
        <v>93401</v>
      </c>
      <c r="R893" s="59" t="s">
        <v>8493</v>
      </c>
      <c r="S893" s="60">
        <v>44712</v>
      </c>
      <c r="T893" s="58">
        <v>907</v>
      </c>
      <c r="U893" s="61"/>
      <c r="V893" s="62"/>
      <c r="W893" s="61"/>
      <c r="X893" s="61"/>
      <c r="Y893" s="61"/>
      <c r="Z893" s="63"/>
      <c r="AA893" s="52"/>
      <c r="AB893" s="52"/>
      <c r="AC893" s="52"/>
      <c r="AD893" s="52"/>
      <c r="AE893" s="52"/>
      <c r="AF893" s="52"/>
    </row>
  </sheetData>
  <autoFilter ref="A2:AF893">
    <filterColumn colId="1">
      <filters>
        <filter val="713189006_x000a__x000a_"/>
      </filters>
    </filterColumn>
  </autoFilter>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90"/>
  <sheetViews>
    <sheetView topLeftCell="A245" zoomScaleNormal="100" workbookViewId="0">
      <selection activeCell="E5" sqref="E5:E289"/>
    </sheetView>
  </sheetViews>
  <sheetFormatPr baseColWidth="10" defaultRowHeight="12.75" x14ac:dyDescent="0.2"/>
  <cols>
    <col min="1" max="1" width="66.42578125" customWidth="1"/>
    <col min="2" max="2" width="24.85546875" bestFit="1" customWidth="1"/>
    <col min="3" max="3" width="24.28515625" bestFit="1" customWidth="1"/>
    <col min="5" max="5" width="22.5703125" bestFit="1" customWidth="1"/>
    <col min="6" max="6" width="23.5703125" style="263" customWidth="1"/>
    <col min="7" max="7" width="24.28515625" style="263" bestFit="1" customWidth="1"/>
  </cols>
  <sheetData>
    <row r="3" spans="1:7" x14ac:dyDescent="0.2">
      <c r="F3" s="261" t="s">
        <v>8157</v>
      </c>
      <c r="G3"/>
    </row>
    <row r="4" spans="1:7" x14ac:dyDescent="0.2">
      <c r="A4" s="261" t="s">
        <v>6426</v>
      </c>
      <c r="B4" s="261" t="s">
        <v>6427</v>
      </c>
      <c r="C4" s="261" t="s">
        <v>7966</v>
      </c>
      <c r="D4" s="261" t="s">
        <v>7958</v>
      </c>
      <c r="E4" s="261" t="s">
        <v>13</v>
      </c>
      <c r="F4" t="s">
        <v>8608</v>
      </c>
      <c r="G4" t="s">
        <v>8216</v>
      </c>
    </row>
    <row r="5" spans="1:7" x14ac:dyDescent="0.2">
      <c r="A5" t="s">
        <v>6404</v>
      </c>
      <c r="B5">
        <v>704164009</v>
      </c>
      <c r="C5">
        <v>1020313</v>
      </c>
      <c r="D5">
        <v>2</v>
      </c>
      <c r="E5" t="s">
        <v>6274</v>
      </c>
      <c r="F5" s="262">
        <v>4605512</v>
      </c>
      <c r="G5" s="262">
        <v>59285501</v>
      </c>
    </row>
    <row r="6" spans="1:7" x14ac:dyDescent="0.2">
      <c r="A6" t="s">
        <v>6404</v>
      </c>
      <c r="B6">
        <v>704164009</v>
      </c>
      <c r="C6">
        <v>1020367</v>
      </c>
      <c r="D6">
        <v>2</v>
      </c>
      <c r="E6" t="s">
        <v>6275</v>
      </c>
      <c r="F6" s="262"/>
      <c r="G6" s="262">
        <v>62619474</v>
      </c>
    </row>
    <row r="7" spans="1:7" x14ac:dyDescent="0.2">
      <c r="A7" t="s">
        <v>6404</v>
      </c>
      <c r="B7">
        <v>704164009</v>
      </c>
      <c r="C7">
        <v>1020434</v>
      </c>
      <c r="D7">
        <v>2</v>
      </c>
      <c r="E7" t="s">
        <v>6275</v>
      </c>
      <c r="F7" s="262">
        <v>6557000</v>
      </c>
      <c r="G7" s="262">
        <v>23834173</v>
      </c>
    </row>
    <row r="8" spans="1:7" x14ac:dyDescent="0.2">
      <c r="A8" t="s">
        <v>6405</v>
      </c>
      <c r="B8">
        <v>818329008</v>
      </c>
      <c r="C8">
        <v>1050722</v>
      </c>
      <c r="D8">
        <v>5</v>
      </c>
      <c r="E8" t="s">
        <v>6607</v>
      </c>
      <c r="F8" s="262"/>
      <c r="G8" s="262">
        <v>8786132</v>
      </c>
    </row>
    <row r="9" spans="1:7" x14ac:dyDescent="0.2">
      <c r="A9" t="s">
        <v>6405</v>
      </c>
      <c r="B9">
        <v>818329008</v>
      </c>
      <c r="C9">
        <v>1050723</v>
      </c>
      <c r="D9">
        <v>5</v>
      </c>
      <c r="E9" t="s">
        <v>6280</v>
      </c>
      <c r="F9" s="262"/>
      <c r="G9" s="262">
        <v>9832099</v>
      </c>
    </row>
    <row r="10" spans="1:7" x14ac:dyDescent="0.2">
      <c r="A10" t="s">
        <v>6405</v>
      </c>
      <c r="B10">
        <v>818329008</v>
      </c>
      <c r="C10">
        <v>1050738</v>
      </c>
      <c r="D10">
        <v>5</v>
      </c>
      <c r="E10" t="s">
        <v>6279</v>
      </c>
      <c r="F10" s="262"/>
      <c r="G10" s="262">
        <v>2510323</v>
      </c>
    </row>
    <row r="11" spans="1:7" x14ac:dyDescent="0.2">
      <c r="A11" t="s">
        <v>6405</v>
      </c>
      <c r="B11">
        <v>818329008</v>
      </c>
      <c r="C11">
        <v>1050739</v>
      </c>
      <c r="D11">
        <v>5</v>
      </c>
      <c r="E11" t="s">
        <v>6277</v>
      </c>
      <c r="F11" s="262"/>
      <c r="G11" s="262">
        <v>6275808</v>
      </c>
    </row>
    <row r="12" spans="1:7" x14ac:dyDescent="0.2">
      <c r="A12" t="s">
        <v>6405</v>
      </c>
      <c r="B12">
        <v>818329008</v>
      </c>
      <c r="C12">
        <v>1050787</v>
      </c>
      <c r="D12">
        <v>5</v>
      </c>
      <c r="E12" t="s">
        <v>6277</v>
      </c>
      <c r="F12" s="262"/>
      <c r="G12" s="262">
        <v>2845920</v>
      </c>
    </row>
    <row r="13" spans="1:7" x14ac:dyDescent="0.2">
      <c r="A13" t="s">
        <v>6405</v>
      </c>
      <c r="B13">
        <v>818329008</v>
      </c>
      <c r="C13">
        <v>1050788</v>
      </c>
      <c r="D13">
        <v>5</v>
      </c>
      <c r="E13" t="s">
        <v>6279</v>
      </c>
      <c r="F13" s="262"/>
      <c r="G13" s="262">
        <v>1280664</v>
      </c>
    </row>
    <row r="14" spans="1:7" x14ac:dyDescent="0.2">
      <c r="A14" t="s">
        <v>6405</v>
      </c>
      <c r="B14">
        <v>818329008</v>
      </c>
      <c r="C14">
        <v>1050894</v>
      </c>
      <c r="D14">
        <v>5</v>
      </c>
      <c r="E14" t="s">
        <v>6276</v>
      </c>
      <c r="F14" s="262"/>
      <c r="G14" s="262">
        <v>5020646</v>
      </c>
    </row>
    <row r="15" spans="1:7" x14ac:dyDescent="0.2">
      <c r="A15" t="s">
        <v>6405</v>
      </c>
      <c r="B15">
        <v>818329008</v>
      </c>
      <c r="C15">
        <v>1050981</v>
      </c>
      <c r="D15">
        <v>5</v>
      </c>
      <c r="E15" t="s">
        <v>6279</v>
      </c>
      <c r="F15" s="262"/>
      <c r="G15" s="262">
        <v>7887079</v>
      </c>
    </row>
    <row r="16" spans="1:7" x14ac:dyDescent="0.2">
      <c r="A16" t="s">
        <v>6405</v>
      </c>
      <c r="B16">
        <v>818329008</v>
      </c>
      <c r="C16">
        <v>1050982</v>
      </c>
      <c r="D16">
        <v>5</v>
      </c>
      <c r="E16" t="s">
        <v>6277</v>
      </c>
      <c r="F16" s="262"/>
      <c r="G16" s="262">
        <v>34445611</v>
      </c>
    </row>
    <row r="17" spans="1:7" x14ac:dyDescent="0.2">
      <c r="A17" t="s">
        <v>6405</v>
      </c>
      <c r="B17">
        <v>818329008</v>
      </c>
      <c r="C17">
        <v>1050985</v>
      </c>
      <c r="D17">
        <v>5</v>
      </c>
      <c r="E17" t="s">
        <v>6280</v>
      </c>
      <c r="F17" s="262"/>
      <c r="G17" s="262">
        <v>23878008</v>
      </c>
    </row>
    <row r="18" spans="1:7" x14ac:dyDescent="0.2">
      <c r="A18" t="s">
        <v>6405</v>
      </c>
      <c r="B18">
        <v>818329008</v>
      </c>
      <c r="C18">
        <v>1050986</v>
      </c>
      <c r="D18">
        <v>5</v>
      </c>
      <c r="E18" t="s">
        <v>6277</v>
      </c>
      <c r="F18" s="262"/>
      <c r="G18" s="262">
        <v>15373512</v>
      </c>
    </row>
    <row r="19" spans="1:7" x14ac:dyDescent="0.2">
      <c r="A19" t="s">
        <v>6405</v>
      </c>
      <c r="B19">
        <v>818329008</v>
      </c>
      <c r="C19">
        <v>1050987</v>
      </c>
      <c r="D19">
        <v>5</v>
      </c>
      <c r="E19" t="s">
        <v>6279</v>
      </c>
      <c r="F19" s="262"/>
      <c r="G19" s="262">
        <v>1417416</v>
      </c>
    </row>
    <row r="20" spans="1:7" x14ac:dyDescent="0.2">
      <c r="A20" t="s">
        <v>6405</v>
      </c>
      <c r="B20">
        <v>818329008</v>
      </c>
      <c r="C20">
        <v>1050994</v>
      </c>
      <c r="D20">
        <v>5</v>
      </c>
      <c r="E20" t="s">
        <v>6279</v>
      </c>
      <c r="F20" s="262">
        <v>2845920</v>
      </c>
      <c r="G20" s="262">
        <v>41265840</v>
      </c>
    </row>
    <row r="21" spans="1:7" x14ac:dyDescent="0.2">
      <c r="A21" t="s">
        <v>6405</v>
      </c>
      <c r="B21">
        <v>818329008</v>
      </c>
      <c r="C21">
        <v>1051018</v>
      </c>
      <c r="D21">
        <v>5</v>
      </c>
      <c r="E21" t="s">
        <v>6280</v>
      </c>
      <c r="F21" s="262"/>
      <c r="G21" s="262">
        <v>8253168</v>
      </c>
    </row>
    <row r="22" spans="1:7" x14ac:dyDescent="0.2">
      <c r="A22" t="s">
        <v>6405</v>
      </c>
      <c r="B22">
        <v>818329008</v>
      </c>
      <c r="C22">
        <v>1051019</v>
      </c>
      <c r="D22">
        <v>5</v>
      </c>
      <c r="E22" t="s">
        <v>6607</v>
      </c>
      <c r="F22" s="262"/>
      <c r="G22" s="262">
        <v>13375824</v>
      </c>
    </row>
    <row r="23" spans="1:7" x14ac:dyDescent="0.2">
      <c r="A23" t="s">
        <v>6405</v>
      </c>
      <c r="B23">
        <v>818329008</v>
      </c>
      <c r="C23">
        <v>1051020</v>
      </c>
      <c r="D23">
        <v>5</v>
      </c>
      <c r="E23" t="s">
        <v>6278</v>
      </c>
      <c r="F23" s="262"/>
      <c r="G23" s="262">
        <v>2134440</v>
      </c>
    </row>
    <row r="24" spans="1:7" x14ac:dyDescent="0.2">
      <c r="A24" t="s">
        <v>6405</v>
      </c>
      <c r="B24">
        <v>818329008</v>
      </c>
      <c r="C24">
        <v>1051297</v>
      </c>
      <c r="D24">
        <v>5</v>
      </c>
      <c r="E24" t="s">
        <v>6280</v>
      </c>
      <c r="F24" s="262">
        <v>7571044</v>
      </c>
      <c r="G24" s="262">
        <v>88126390</v>
      </c>
    </row>
    <row r="25" spans="1:7" x14ac:dyDescent="0.2">
      <c r="A25" t="s">
        <v>6405</v>
      </c>
      <c r="B25">
        <v>818329008</v>
      </c>
      <c r="C25">
        <v>1051298</v>
      </c>
      <c r="D25">
        <v>5</v>
      </c>
      <c r="E25" t="s">
        <v>6280</v>
      </c>
      <c r="F25" s="262">
        <v>3863059</v>
      </c>
      <c r="G25" s="262">
        <v>40220902</v>
      </c>
    </row>
    <row r="26" spans="1:7" x14ac:dyDescent="0.2">
      <c r="A26" t="s">
        <v>6405</v>
      </c>
      <c r="B26">
        <v>818329008</v>
      </c>
      <c r="C26">
        <v>1051352</v>
      </c>
      <c r="D26">
        <v>5</v>
      </c>
      <c r="E26" t="s">
        <v>6277</v>
      </c>
      <c r="F26" s="262">
        <v>6118728</v>
      </c>
      <c r="G26" s="262">
        <v>57418033</v>
      </c>
    </row>
    <row r="27" spans="1:7" x14ac:dyDescent="0.2">
      <c r="A27" t="s">
        <v>6405</v>
      </c>
      <c r="B27">
        <v>818329008</v>
      </c>
      <c r="C27">
        <v>1051353</v>
      </c>
      <c r="D27">
        <v>5</v>
      </c>
      <c r="E27" t="s">
        <v>6277</v>
      </c>
      <c r="F27" s="262">
        <v>8995325</v>
      </c>
      <c r="G27" s="262">
        <v>96019863</v>
      </c>
    </row>
    <row r="28" spans="1:7" x14ac:dyDescent="0.2">
      <c r="A28" t="s">
        <v>6405</v>
      </c>
      <c r="B28">
        <v>818329008</v>
      </c>
      <c r="C28">
        <v>1051354</v>
      </c>
      <c r="D28">
        <v>5</v>
      </c>
      <c r="E28" t="s">
        <v>6280</v>
      </c>
      <c r="F28" s="262">
        <v>23011296</v>
      </c>
      <c r="G28" s="262">
        <v>196023115</v>
      </c>
    </row>
    <row r="29" spans="1:7" x14ac:dyDescent="0.2">
      <c r="A29" t="s">
        <v>6405</v>
      </c>
      <c r="B29">
        <v>818329008</v>
      </c>
      <c r="C29">
        <v>1051356</v>
      </c>
      <c r="D29">
        <v>5</v>
      </c>
      <c r="E29" t="s">
        <v>6280</v>
      </c>
      <c r="F29" s="262">
        <v>5027792</v>
      </c>
      <c r="G29" s="262">
        <v>58056768</v>
      </c>
    </row>
    <row r="30" spans="1:7" x14ac:dyDescent="0.2">
      <c r="A30" t="s">
        <v>6405</v>
      </c>
      <c r="B30">
        <v>818329008</v>
      </c>
      <c r="C30">
        <v>1051357</v>
      </c>
      <c r="D30">
        <v>5</v>
      </c>
      <c r="E30" t="s">
        <v>6277</v>
      </c>
      <c r="F30" s="262">
        <v>4936131</v>
      </c>
      <c r="G30" s="262">
        <v>44477482</v>
      </c>
    </row>
    <row r="31" spans="1:7" x14ac:dyDescent="0.2">
      <c r="A31" t="s">
        <v>6405</v>
      </c>
      <c r="B31">
        <v>818329008</v>
      </c>
      <c r="C31">
        <v>1051358</v>
      </c>
      <c r="D31">
        <v>5</v>
      </c>
      <c r="E31" t="s">
        <v>6277</v>
      </c>
      <c r="F31" s="262">
        <v>1998920</v>
      </c>
      <c r="G31" s="262">
        <v>21006832</v>
      </c>
    </row>
    <row r="32" spans="1:7" x14ac:dyDescent="0.2">
      <c r="A32" t="s">
        <v>6405</v>
      </c>
      <c r="B32">
        <v>818329008</v>
      </c>
      <c r="C32">
        <v>1051359</v>
      </c>
      <c r="D32">
        <v>5</v>
      </c>
      <c r="E32" t="s">
        <v>6280</v>
      </c>
      <c r="F32" s="262">
        <v>5015472</v>
      </c>
      <c r="G32" s="262">
        <v>36743784</v>
      </c>
    </row>
    <row r="33" spans="1:7" x14ac:dyDescent="0.2">
      <c r="A33" t="s">
        <v>8589</v>
      </c>
      <c r="B33">
        <v>818329008</v>
      </c>
      <c r="C33">
        <v>1051362</v>
      </c>
      <c r="D33">
        <v>5</v>
      </c>
      <c r="E33" t="s">
        <v>6277</v>
      </c>
      <c r="F33" s="262">
        <v>4878720</v>
      </c>
      <c r="G33" s="262">
        <v>4878720</v>
      </c>
    </row>
    <row r="34" spans="1:7" x14ac:dyDescent="0.2">
      <c r="A34" t="s">
        <v>8589</v>
      </c>
      <c r="B34">
        <v>818329008</v>
      </c>
      <c r="C34">
        <v>1051368</v>
      </c>
      <c r="D34">
        <v>5</v>
      </c>
      <c r="E34" t="s">
        <v>6279</v>
      </c>
      <c r="F34" s="262">
        <v>4878720</v>
      </c>
      <c r="G34" s="262">
        <v>4878720</v>
      </c>
    </row>
    <row r="35" spans="1:7" x14ac:dyDescent="0.2">
      <c r="A35" t="s">
        <v>6418</v>
      </c>
      <c r="B35">
        <v>735534009</v>
      </c>
      <c r="C35">
        <v>1090483</v>
      </c>
      <c r="D35">
        <v>9</v>
      </c>
      <c r="E35" t="s">
        <v>179</v>
      </c>
      <c r="F35" s="262">
        <v>1651668</v>
      </c>
      <c r="G35" s="262">
        <v>19702044</v>
      </c>
    </row>
    <row r="36" spans="1:7" x14ac:dyDescent="0.2">
      <c r="A36" t="s">
        <v>6418</v>
      </c>
      <c r="B36">
        <v>735534009</v>
      </c>
      <c r="C36">
        <v>1090484</v>
      </c>
      <c r="D36">
        <v>9</v>
      </c>
      <c r="E36" t="s">
        <v>179</v>
      </c>
      <c r="F36" s="262">
        <v>1947241</v>
      </c>
      <c r="G36" s="262">
        <v>22617957</v>
      </c>
    </row>
    <row r="37" spans="1:7" x14ac:dyDescent="0.2">
      <c r="A37" t="s">
        <v>6418</v>
      </c>
      <c r="B37">
        <v>735534009</v>
      </c>
      <c r="C37">
        <v>1090503</v>
      </c>
      <c r="D37">
        <v>9</v>
      </c>
      <c r="E37" t="s">
        <v>6312</v>
      </c>
      <c r="F37" s="262"/>
      <c r="G37" s="262">
        <v>10938090</v>
      </c>
    </row>
    <row r="38" spans="1:7" x14ac:dyDescent="0.2">
      <c r="A38" t="s">
        <v>6418</v>
      </c>
      <c r="B38">
        <v>735534009</v>
      </c>
      <c r="C38">
        <v>1090505</v>
      </c>
      <c r="D38">
        <v>9</v>
      </c>
      <c r="E38" t="s">
        <v>6312</v>
      </c>
      <c r="F38" s="262"/>
      <c r="G38" s="262">
        <v>3119420</v>
      </c>
    </row>
    <row r="39" spans="1:7" x14ac:dyDescent="0.2">
      <c r="A39" t="s">
        <v>6418</v>
      </c>
      <c r="B39">
        <v>735534009</v>
      </c>
      <c r="C39">
        <v>1090646</v>
      </c>
      <c r="D39">
        <v>9</v>
      </c>
      <c r="E39" t="s">
        <v>6312</v>
      </c>
      <c r="F39" s="262">
        <v>6623787</v>
      </c>
      <c r="G39" s="262">
        <v>38072969</v>
      </c>
    </row>
    <row r="40" spans="1:7" x14ac:dyDescent="0.2">
      <c r="A40" t="s">
        <v>6418</v>
      </c>
      <c r="B40">
        <v>735534009</v>
      </c>
      <c r="C40">
        <v>1090647</v>
      </c>
      <c r="D40">
        <v>9</v>
      </c>
      <c r="E40" t="s">
        <v>179</v>
      </c>
      <c r="F40" s="262">
        <v>12420449</v>
      </c>
      <c r="G40" s="262">
        <v>102683938</v>
      </c>
    </row>
    <row r="41" spans="1:7" x14ac:dyDescent="0.2">
      <c r="A41" t="s">
        <v>6418</v>
      </c>
      <c r="B41">
        <v>735534009</v>
      </c>
      <c r="C41">
        <v>1090667</v>
      </c>
      <c r="D41">
        <v>9</v>
      </c>
      <c r="E41" t="s">
        <v>6312</v>
      </c>
      <c r="F41" s="262">
        <v>611651</v>
      </c>
      <c r="G41" s="262">
        <v>5443693</v>
      </c>
    </row>
    <row r="42" spans="1:7" x14ac:dyDescent="0.2">
      <c r="A42" t="s">
        <v>6418</v>
      </c>
      <c r="B42">
        <v>735534009</v>
      </c>
      <c r="C42">
        <v>1090668</v>
      </c>
      <c r="D42">
        <v>9</v>
      </c>
      <c r="E42" t="s">
        <v>6312</v>
      </c>
      <c r="F42" s="262">
        <v>1512274</v>
      </c>
      <c r="G42" s="262">
        <v>12657526</v>
      </c>
    </row>
    <row r="43" spans="1:7" x14ac:dyDescent="0.2">
      <c r="A43" t="s">
        <v>6406</v>
      </c>
      <c r="B43">
        <v>817951724</v>
      </c>
      <c r="C43">
        <v>1080706</v>
      </c>
      <c r="D43">
        <v>8</v>
      </c>
      <c r="E43" t="s">
        <v>148</v>
      </c>
      <c r="F43" s="262">
        <v>-1541897</v>
      </c>
      <c r="G43" s="262">
        <v>1319871</v>
      </c>
    </row>
    <row r="44" spans="1:7" x14ac:dyDescent="0.2">
      <c r="A44" t="s">
        <v>6406</v>
      </c>
      <c r="B44">
        <v>817951724</v>
      </c>
      <c r="C44">
        <v>1080940</v>
      </c>
      <c r="D44">
        <v>8</v>
      </c>
      <c r="E44" t="s">
        <v>148</v>
      </c>
      <c r="F44" s="262">
        <v>-632477</v>
      </c>
      <c r="G44" s="262">
        <v>285000</v>
      </c>
    </row>
    <row r="45" spans="1:7" x14ac:dyDescent="0.2">
      <c r="A45" t="s">
        <v>6408</v>
      </c>
      <c r="B45">
        <v>719400000</v>
      </c>
      <c r="C45">
        <v>1060306</v>
      </c>
      <c r="D45">
        <v>6</v>
      </c>
      <c r="E45" t="s">
        <v>6298</v>
      </c>
      <c r="F45" s="262"/>
      <c r="G45" s="262">
        <v>218064</v>
      </c>
    </row>
    <row r="46" spans="1:7" x14ac:dyDescent="0.2">
      <c r="A46" t="s">
        <v>6408</v>
      </c>
      <c r="B46">
        <v>719400000</v>
      </c>
      <c r="C46">
        <v>1060311</v>
      </c>
      <c r="D46">
        <v>6</v>
      </c>
      <c r="E46" t="s">
        <v>6298</v>
      </c>
      <c r="F46" s="262"/>
      <c r="G46" s="262">
        <v>5758553</v>
      </c>
    </row>
    <row r="47" spans="1:7" x14ac:dyDescent="0.2">
      <c r="A47" t="s">
        <v>6408</v>
      </c>
      <c r="B47">
        <v>719400000</v>
      </c>
      <c r="C47">
        <v>1060377</v>
      </c>
      <c r="D47">
        <v>6</v>
      </c>
      <c r="E47" t="s">
        <v>6298</v>
      </c>
      <c r="F47" s="262"/>
      <c r="G47" s="262">
        <v>75946464</v>
      </c>
    </row>
    <row r="48" spans="1:7" x14ac:dyDescent="0.2">
      <c r="A48" t="s">
        <v>6408</v>
      </c>
      <c r="B48">
        <v>719400000</v>
      </c>
      <c r="C48">
        <v>1060432</v>
      </c>
      <c r="D48">
        <v>6</v>
      </c>
      <c r="E48" t="s">
        <v>6298</v>
      </c>
      <c r="F48" s="262">
        <v>17509184</v>
      </c>
      <c r="G48" s="262">
        <v>38433472</v>
      </c>
    </row>
    <row r="49" spans="1:7" x14ac:dyDescent="0.2">
      <c r="A49" t="s">
        <v>6408</v>
      </c>
      <c r="B49">
        <v>719400000</v>
      </c>
      <c r="C49">
        <v>1131910</v>
      </c>
      <c r="D49">
        <v>13</v>
      </c>
      <c r="E49" t="s">
        <v>6310</v>
      </c>
      <c r="F49" s="262"/>
      <c r="G49" s="262">
        <v>7964880</v>
      </c>
    </row>
    <row r="50" spans="1:7" x14ac:dyDescent="0.2">
      <c r="A50" t="s">
        <v>6408</v>
      </c>
      <c r="B50">
        <v>719400000</v>
      </c>
      <c r="C50">
        <v>1131911</v>
      </c>
      <c r="D50">
        <v>13</v>
      </c>
      <c r="E50" t="s">
        <v>6311</v>
      </c>
      <c r="F50" s="262"/>
      <c r="G50" s="262">
        <v>996072</v>
      </c>
    </row>
    <row r="51" spans="1:7" x14ac:dyDescent="0.2">
      <c r="A51" t="s">
        <v>6408</v>
      </c>
      <c r="B51">
        <v>719400000</v>
      </c>
      <c r="C51">
        <v>1131939</v>
      </c>
      <c r="D51">
        <v>13</v>
      </c>
      <c r="E51" t="s">
        <v>5511</v>
      </c>
      <c r="F51" s="262"/>
      <c r="G51" s="262">
        <v>10467072</v>
      </c>
    </row>
    <row r="52" spans="1:7" x14ac:dyDescent="0.2">
      <c r="A52" t="s">
        <v>6408</v>
      </c>
      <c r="B52">
        <v>719400000</v>
      </c>
      <c r="C52">
        <v>1131940</v>
      </c>
      <c r="D52">
        <v>13</v>
      </c>
      <c r="E52" t="s">
        <v>6300</v>
      </c>
      <c r="F52" s="262"/>
      <c r="G52" s="262">
        <v>15918672</v>
      </c>
    </row>
    <row r="53" spans="1:7" x14ac:dyDescent="0.2">
      <c r="A53" t="s">
        <v>6408</v>
      </c>
      <c r="B53">
        <v>719400000</v>
      </c>
      <c r="C53">
        <v>1131941</v>
      </c>
      <c r="D53">
        <v>13</v>
      </c>
      <c r="E53" t="s">
        <v>6311</v>
      </c>
      <c r="F53" s="262"/>
      <c r="G53" s="262">
        <v>21588336</v>
      </c>
    </row>
    <row r="54" spans="1:7" x14ac:dyDescent="0.2">
      <c r="A54" t="s">
        <v>6408</v>
      </c>
      <c r="B54">
        <v>719400000</v>
      </c>
      <c r="C54">
        <v>1131942</v>
      </c>
      <c r="D54">
        <v>13</v>
      </c>
      <c r="E54" t="s">
        <v>6304</v>
      </c>
      <c r="F54" s="262"/>
      <c r="G54" s="262">
        <v>8286432</v>
      </c>
    </row>
    <row r="55" spans="1:7" x14ac:dyDescent="0.2">
      <c r="A55" t="s">
        <v>6408</v>
      </c>
      <c r="B55">
        <v>719400000</v>
      </c>
      <c r="C55">
        <v>1131958</v>
      </c>
      <c r="D55">
        <v>13</v>
      </c>
      <c r="E55" t="s">
        <v>6311</v>
      </c>
      <c r="F55" s="262"/>
      <c r="G55" s="262">
        <v>5794589</v>
      </c>
    </row>
    <row r="56" spans="1:7" x14ac:dyDescent="0.2">
      <c r="A56" t="s">
        <v>6408</v>
      </c>
      <c r="B56">
        <v>719400000</v>
      </c>
      <c r="C56">
        <v>1131960</v>
      </c>
      <c r="D56">
        <v>13</v>
      </c>
      <c r="E56" t="s">
        <v>6304</v>
      </c>
      <c r="F56" s="262"/>
      <c r="G56" s="262">
        <v>4024020</v>
      </c>
    </row>
    <row r="57" spans="1:7" x14ac:dyDescent="0.2">
      <c r="A57" t="s">
        <v>6408</v>
      </c>
      <c r="B57">
        <v>719400000</v>
      </c>
      <c r="C57">
        <v>1131961</v>
      </c>
      <c r="D57">
        <v>13</v>
      </c>
      <c r="E57" t="s">
        <v>6300</v>
      </c>
      <c r="F57" s="262"/>
      <c r="G57" s="262">
        <v>1651764</v>
      </c>
    </row>
    <row r="58" spans="1:7" x14ac:dyDescent="0.2">
      <c r="A58" t="s">
        <v>6408</v>
      </c>
      <c r="B58">
        <v>719400000</v>
      </c>
      <c r="C58">
        <v>1132529</v>
      </c>
      <c r="D58">
        <v>13</v>
      </c>
      <c r="E58" t="s">
        <v>6309</v>
      </c>
      <c r="F58" s="262">
        <v>3699696</v>
      </c>
      <c r="G58" s="262">
        <v>42012226</v>
      </c>
    </row>
    <row r="59" spans="1:7" x14ac:dyDescent="0.2">
      <c r="A59" t="s">
        <v>6408</v>
      </c>
      <c r="B59">
        <v>719400000</v>
      </c>
      <c r="C59">
        <v>1132581</v>
      </c>
      <c r="D59">
        <v>13</v>
      </c>
      <c r="E59" t="s">
        <v>5511</v>
      </c>
      <c r="F59" s="262">
        <v>5192</v>
      </c>
      <c r="G59" s="262">
        <v>80616474</v>
      </c>
    </row>
    <row r="60" spans="1:7" x14ac:dyDescent="0.2">
      <c r="A60" t="s">
        <v>6408</v>
      </c>
      <c r="B60">
        <v>719400000</v>
      </c>
      <c r="C60">
        <v>1132582</v>
      </c>
      <c r="D60">
        <v>13</v>
      </c>
      <c r="E60" t="s">
        <v>6304</v>
      </c>
      <c r="F60" s="262">
        <v>6978048</v>
      </c>
      <c r="G60" s="262">
        <v>85544415</v>
      </c>
    </row>
    <row r="61" spans="1:7" x14ac:dyDescent="0.2">
      <c r="A61" t="s">
        <v>6408</v>
      </c>
      <c r="B61">
        <v>719400000</v>
      </c>
      <c r="C61">
        <v>1132583</v>
      </c>
      <c r="D61">
        <v>13</v>
      </c>
      <c r="E61" t="s">
        <v>6311</v>
      </c>
      <c r="F61" s="262">
        <v>16944682</v>
      </c>
      <c r="G61" s="262">
        <v>176351133</v>
      </c>
    </row>
    <row r="62" spans="1:7" x14ac:dyDescent="0.2">
      <c r="A62" t="s">
        <v>6408</v>
      </c>
      <c r="B62">
        <v>719400000</v>
      </c>
      <c r="C62">
        <v>1132584</v>
      </c>
      <c r="D62">
        <v>13</v>
      </c>
      <c r="E62" t="s">
        <v>6304</v>
      </c>
      <c r="F62" s="262">
        <v>6830208</v>
      </c>
      <c r="G62" s="262">
        <v>79120272</v>
      </c>
    </row>
    <row r="63" spans="1:7" x14ac:dyDescent="0.2">
      <c r="A63" t="s">
        <v>6408</v>
      </c>
      <c r="B63">
        <v>719400000</v>
      </c>
      <c r="C63">
        <v>1132585</v>
      </c>
      <c r="D63">
        <v>13</v>
      </c>
      <c r="E63" t="s">
        <v>6304</v>
      </c>
      <c r="F63" s="262">
        <v>12970003</v>
      </c>
      <c r="G63" s="262">
        <v>136304122</v>
      </c>
    </row>
    <row r="64" spans="1:7" x14ac:dyDescent="0.2">
      <c r="A64" t="s">
        <v>6408</v>
      </c>
      <c r="B64">
        <v>719400000</v>
      </c>
      <c r="C64">
        <v>1132587</v>
      </c>
      <c r="D64">
        <v>13</v>
      </c>
      <c r="E64" t="s">
        <v>6311</v>
      </c>
      <c r="F64" s="262">
        <v>4989785</v>
      </c>
      <c r="G64" s="262">
        <v>56014356</v>
      </c>
    </row>
    <row r="65" spans="1:7" x14ac:dyDescent="0.2">
      <c r="A65" t="s">
        <v>6408</v>
      </c>
      <c r="B65">
        <v>719400000</v>
      </c>
      <c r="C65">
        <v>1132594</v>
      </c>
      <c r="D65">
        <v>13</v>
      </c>
      <c r="E65" t="s">
        <v>6311</v>
      </c>
      <c r="F65" s="262">
        <v>4742892</v>
      </c>
      <c r="G65" s="262">
        <v>34835724</v>
      </c>
    </row>
    <row r="66" spans="1:7" x14ac:dyDescent="0.2">
      <c r="A66" t="s">
        <v>6408</v>
      </c>
      <c r="B66">
        <v>719400000</v>
      </c>
      <c r="C66">
        <v>1132595</v>
      </c>
      <c r="D66">
        <v>13</v>
      </c>
      <c r="E66" t="s">
        <v>6309</v>
      </c>
      <c r="F66" s="262">
        <v>4161388</v>
      </c>
      <c r="G66" s="262">
        <v>39996572</v>
      </c>
    </row>
    <row r="67" spans="1:7" x14ac:dyDescent="0.2">
      <c r="A67" t="s">
        <v>6421</v>
      </c>
      <c r="B67">
        <v>731013004</v>
      </c>
      <c r="C67">
        <v>1131964</v>
      </c>
      <c r="D67">
        <v>13</v>
      </c>
      <c r="E67" t="s">
        <v>6311</v>
      </c>
      <c r="F67" s="262"/>
      <c r="G67" s="262">
        <v>11517106</v>
      </c>
    </row>
    <row r="68" spans="1:7" x14ac:dyDescent="0.2">
      <c r="A68" t="s">
        <v>6421</v>
      </c>
      <c r="B68">
        <v>731013004</v>
      </c>
      <c r="C68">
        <v>1132590</v>
      </c>
      <c r="D68">
        <v>13</v>
      </c>
      <c r="E68" t="s">
        <v>6311</v>
      </c>
      <c r="F68" s="262">
        <v>11074140</v>
      </c>
      <c r="G68" s="262">
        <v>109560158</v>
      </c>
    </row>
    <row r="69" spans="1:7" x14ac:dyDescent="0.2">
      <c r="A69" t="s">
        <v>6413</v>
      </c>
      <c r="B69">
        <v>719926002</v>
      </c>
      <c r="C69">
        <v>1070636</v>
      </c>
      <c r="D69">
        <v>7</v>
      </c>
      <c r="E69" t="s">
        <v>6284</v>
      </c>
      <c r="F69" s="262">
        <v>130099</v>
      </c>
      <c r="G69" s="262">
        <v>62846313</v>
      </c>
    </row>
    <row r="70" spans="1:7" x14ac:dyDescent="0.2">
      <c r="A70" t="s">
        <v>6413</v>
      </c>
      <c r="B70">
        <v>719926002</v>
      </c>
      <c r="C70">
        <v>1070737</v>
      </c>
      <c r="D70">
        <v>7</v>
      </c>
      <c r="E70" t="s">
        <v>6284</v>
      </c>
      <c r="F70" s="262">
        <v>5312384</v>
      </c>
      <c r="G70" s="262">
        <v>19785920</v>
      </c>
    </row>
    <row r="71" spans="1:7" x14ac:dyDescent="0.2">
      <c r="A71" t="s">
        <v>6413</v>
      </c>
      <c r="B71">
        <v>719926002</v>
      </c>
      <c r="C71">
        <v>1080680</v>
      </c>
      <c r="D71">
        <v>16</v>
      </c>
      <c r="E71" t="s">
        <v>6288</v>
      </c>
      <c r="F71" s="262"/>
      <c r="G71" s="262">
        <v>3082131</v>
      </c>
    </row>
    <row r="72" spans="1:7" x14ac:dyDescent="0.2">
      <c r="A72" t="s">
        <v>6413</v>
      </c>
      <c r="B72">
        <v>719926002</v>
      </c>
      <c r="C72">
        <v>1160042</v>
      </c>
      <c r="D72">
        <v>16</v>
      </c>
      <c r="E72" t="s">
        <v>6288</v>
      </c>
      <c r="F72" s="262">
        <v>3421314</v>
      </c>
      <c r="G72" s="262">
        <v>12977397</v>
      </c>
    </row>
    <row r="73" spans="1:7" x14ac:dyDescent="0.2">
      <c r="A73" t="s">
        <v>6413</v>
      </c>
      <c r="B73">
        <v>719926002</v>
      </c>
      <c r="C73">
        <v>1160043</v>
      </c>
      <c r="D73">
        <v>16</v>
      </c>
      <c r="E73" t="s">
        <v>6288</v>
      </c>
      <c r="F73" s="262">
        <v>3894482</v>
      </c>
      <c r="G73" s="262">
        <v>13181326</v>
      </c>
    </row>
    <row r="74" spans="1:7" x14ac:dyDescent="0.2">
      <c r="A74" t="s">
        <v>6413</v>
      </c>
      <c r="B74">
        <v>719926002</v>
      </c>
      <c r="C74">
        <v>1160048</v>
      </c>
      <c r="D74">
        <v>16</v>
      </c>
      <c r="E74" t="s">
        <v>6288</v>
      </c>
      <c r="F74" s="262"/>
      <c r="G74" s="262">
        <v>200055398</v>
      </c>
    </row>
    <row r="75" spans="1:7" x14ac:dyDescent="0.2">
      <c r="A75" t="s">
        <v>6413</v>
      </c>
      <c r="B75">
        <v>719926002</v>
      </c>
      <c r="C75">
        <v>1160075</v>
      </c>
      <c r="D75">
        <v>16</v>
      </c>
      <c r="E75" t="s">
        <v>6288</v>
      </c>
      <c r="F75" s="262">
        <v>5049807</v>
      </c>
      <c r="G75" s="262">
        <v>51171380</v>
      </c>
    </row>
    <row r="76" spans="1:7" x14ac:dyDescent="0.2">
      <c r="A76" t="s">
        <v>6413</v>
      </c>
      <c r="B76">
        <v>719926002</v>
      </c>
      <c r="C76">
        <v>1160076</v>
      </c>
      <c r="D76">
        <v>16</v>
      </c>
      <c r="E76" t="s">
        <v>6288</v>
      </c>
      <c r="F76" s="262">
        <v>20084064</v>
      </c>
      <c r="G76" s="262">
        <v>68285817</v>
      </c>
    </row>
    <row r="77" spans="1:7" x14ac:dyDescent="0.2">
      <c r="A77" t="s">
        <v>6412</v>
      </c>
      <c r="B77">
        <v>717449002</v>
      </c>
      <c r="C77">
        <v>1150070</v>
      </c>
      <c r="D77">
        <v>15</v>
      </c>
      <c r="E77" t="s">
        <v>6285</v>
      </c>
      <c r="F77" s="262"/>
      <c r="G77" s="262">
        <v>60247760</v>
      </c>
    </row>
    <row r="78" spans="1:7" x14ac:dyDescent="0.2">
      <c r="A78" t="s">
        <v>6412</v>
      </c>
      <c r="B78">
        <v>717449002</v>
      </c>
      <c r="C78">
        <v>1150078</v>
      </c>
      <c r="D78">
        <v>15</v>
      </c>
      <c r="E78" t="s">
        <v>6285</v>
      </c>
      <c r="F78" s="262">
        <v>662323</v>
      </c>
      <c r="G78" s="262">
        <v>10199775</v>
      </c>
    </row>
    <row r="79" spans="1:7" x14ac:dyDescent="0.2">
      <c r="A79" t="s">
        <v>6412</v>
      </c>
      <c r="B79">
        <v>717449002</v>
      </c>
      <c r="C79">
        <v>1150079</v>
      </c>
      <c r="D79">
        <v>15</v>
      </c>
      <c r="E79" t="s">
        <v>6285</v>
      </c>
      <c r="F79" s="262">
        <v>672731</v>
      </c>
      <c r="G79" s="262">
        <v>9081872</v>
      </c>
    </row>
    <row r="80" spans="1:7" x14ac:dyDescent="0.2">
      <c r="A80" t="s">
        <v>6412</v>
      </c>
      <c r="B80">
        <v>717449002</v>
      </c>
      <c r="C80">
        <v>1150086</v>
      </c>
      <c r="D80">
        <v>15</v>
      </c>
      <c r="E80" t="s">
        <v>6285</v>
      </c>
      <c r="F80" s="262"/>
      <c r="G80" s="262">
        <v>15246207</v>
      </c>
    </row>
    <row r="81" spans="1:7" x14ac:dyDescent="0.2">
      <c r="A81" t="s">
        <v>6412</v>
      </c>
      <c r="B81">
        <v>717449002</v>
      </c>
      <c r="C81">
        <v>1150087</v>
      </c>
      <c r="D81">
        <v>15</v>
      </c>
      <c r="E81" t="s">
        <v>6285</v>
      </c>
      <c r="F81" s="262">
        <v>-12623</v>
      </c>
      <c r="G81" s="262">
        <v>16997257</v>
      </c>
    </row>
    <row r="82" spans="1:7" x14ac:dyDescent="0.2">
      <c r="A82" t="s">
        <v>6412</v>
      </c>
      <c r="B82">
        <v>717449002</v>
      </c>
      <c r="C82">
        <v>1150118</v>
      </c>
      <c r="D82">
        <v>15</v>
      </c>
      <c r="E82" t="s">
        <v>6285</v>
      </c>
      <c r="F82" s="262"/>
      <c r="G82" s="262">
        <v>120906427</v>
      </c>
    </row>
    <row r="83" spans="1:7" x14ac:dyDescent="0.2">
      <c r="A83" t="s">
        <v>6412</v>
      </c>
      <c r="B83">
        <v>717449002</v>
      </c>
      <c r="C83">
        <v>1150141</v>
      </c>
      <c r="D83">
        <v>15</v>
      </c>
      <c r="E83" t="s">
        <v>6285</v>
      </c>
      <c r="F83" s="262">
        <v>12055428</v>
      </c>
      <c r="G83" s="262">
        <v>52847639</v>
      </c>
    </row>
    <row r="84" spans="1:7" x14ac:dyDescent="0.2">
      <c r="A84" t="s">
        <v>6412</v>
      </c>
      <c r="B84">
        <v>717449002</v>
      </c>
      <c r="C84">
        <v>1150142</v>
      </c>
      <c r="D84">
        <v>15</v>
      </c>
      <c r="E84" t="s">
        <v>6285</v>
      </c>
      <c r="F84" s="262">
        <v>16676111</v>
      </c>
      <c r="G84" s="262">
        <v>67043664</v>
      </c>
    </row>
    <row r="85" spans="1:7" x14ac:dyDescent="0.2">
      <c r="A85" t="s">
        <v>6412</v>
      </c>
      <c r="B85">
        <v>717449002</v>
      </c>
      <c r="C85">
        <v>1150148</v>
      </c>
      <c r="D85">
        <v>15</v>
      </c>
      <c r="E85" t="s">
        <v>6285</v>
      </c>
      <c r="F85" s="262">
        <v>4284285</v>
      </c>
      <c r="G85" s="262">
        <v>25437941</v>
      </c>
    </row>
    <row r="86" spans="1:7" x14ac:dyDescent="0.2">
      <c r="A86" t="s">
        <v>6411</v>
      </c>
      <c r="B86">
        <v>717150007</v>
      </c>
      <c r="C86">
        <v>1010194</v>
      </c>
      <c r="D86">
        <v>1</v>
      </c>
      <c r="E86" t="s">
        <v>169</v>
      </c>
      <c r="F86" s="262">
        <v>1457111</v>
      </c>
      <c r="G86" s="262">
        <v>12054284</v>
      </c>
    </row>
    <row r="87" spans="1:7" x14ac:dyDescent="0.2">
      <c r="A87" t="s">
        <v>6411</v>
      </c>
      <c r="B87">
        <v>717150007</v>
      </c>
      <c r="C87">
        <v>1010195</v>
      </c>
      <c r="D87">
        <v>1</v>
      </c>
      <c r="E87" t="s">
        <v>169</v>
      </c>
      <c r="F87" s="262">
        <v>1681828</v>
      </c>
      <c r="G87" s="262">
        <v>12277345</v>
      </c>
    </row>
    <row r="88" spans="1:7" x14ac:dyDescent="0.2">
      <c r="A88" t="s">
        <v>6411</v>
      </c>
      <c r="B88">
        <v>717150007</v>
      </c>
      <c r="C88">
        <v>1010206</v>
      </c>
      <c r="D88">
        <v>1</v>
      </c>
      <c r="E88" t="s">
        <v>169</v>
      </c>
      <c r="F88" s="262"/>
      <c r="G88" s="262">
        <v>27353950</v>
      </c>
    </row>
    <row r="89" spans="1:7" x14ac:dyDescent="0.2">
      <c r="A89" t="s">
        <v>6411</v>
      </c>
      <c r="B89">
        <v>717150007</v>
      </c>
      <c r="C89">
        <v>1010276</v>
      </c>
      <c r="D89">
        <v>1</v>
      </c>
      <c r="E89" t="s">
        <v>169</v>
      </c>
      <c r="F89" s="262">
        <v>23831335</v>
      </c>
      <c r="G89" s="262">
        <v>243832529</v>
      </c>
    </row>
    <row r="90" spans="1:7" x14ac:dyDescent="0.2">
      <c r="A90" t="s">
        <v>6411</v>
      </c>
      <c r="B90">
        <v>717150007</v>
      </c>
      <c r="C90">
        <v>1040324</v>
      </c>
      <c r="D90">
        <v>4</v>
      </c>
      <c r="E90" t="s">
        <v>6281</v>
      </c>
      <c r="F90" s="262">
        <v>2005597</v>
      </c>
      <c r="G90" s="262">
        <v>25836814</v>
      </c>
    </row>
    <row r="91" spans="1:7" x14ac:dyDescent="0.2">
      <c r="A91" t="s">
        <v>6411</v>
      </c>
      <c r="B91">
        <v>717150007</v>
      </c>
      <c r="C91">
        <v>1040325</v>
      </c>
      <c r="D91">
        <v>4</v>
      </c>
      <c r="E91" t="s">
        <v>6281</v>
      </c>
      <c r="F91" s="262">
        <v>2546393</v>
      </c>
      <c r="G91" s="262">
        <v>28459683</v>
      </c>
    </row>
    <row r="92" spans="1:7" x14ac:dyDescent="0.2">
      <c r="A92" t="s">
        <v>6411</v>
      </c>
      <c r="B92">
        <v>717150007</v>
      </c>
      <c r="C92">
        <v>1060165</v>
      </c>
      <c r="D92">
        <v>6</v>
      </c>
      <c r="E92" t="s">
        <v>6298</v>
      </c>
      <c r="F92" s="262"/>
      <c r="G92" s="262">
        <v>3219216</v>
      </c>
    </row>
    <row r="93" spans="1:7" x14ac:dyDescent="0.2">
      <c r="A93" t="s">
        <v>6411</v>
      </c>
      <c r="B93">
        <v>717150007</v>
      </c>
      <c r="C93">
        <v>1060219</v>
      </c>
      <c r="D93">
        <v>6</v>
      </c>
      <c r="E93" t="s">
        <v>6283</v>
      </c>
      <c r="F93" s="262"/>
      <c r="G93" s="262">
        <v>530992</v>
      </c>
    </row>
    <row r="94" spans="1:7" x14ac:dyDescent="0.2">
      <c r="A94" t="s">
        <v>6411</v>
      </c>
      <c r="B94">
        <v>717150007</v>
      </c>
      <c r="C94">
        <v>1060224</v>
      </c>
      <c r="D94">
        <v>6</v>
      </c>
      <c r="E94" t="s">
        <v>6283</v>
      </c>
      <c r="F94" s="262"/>
      <c r="G94" s="262">
        <v>3974678</v>
      </c>
    </row>
    <row r="95" spans="1:7" x14ac:dyDescent="0.2">
      <c r="A95" t="s">
        <v>6411</v>
      </c>
      <c r="B95">
        <v>717150007</v>
      </c>
      <c r="C95">
        <v>1060295</v>
      </c>
      <c r="D95">
        <v>6</v>
      </c>
      <c r="E95" t="s">
        <v>6283</v>
      </c>
      <c r="F95" s="262">
        <v>3311616</v>
      </c>
      <c r="G95" s="262">
        <v>16972032</v>
      </c>
    </row>
    <row r="96" spans="1:7" x14ac:dyDescent="0.2">
      <c r="A96" t="s">
        <v>6411</v>
      </c>
      <c r="B96">
        <v>717150007</v>
      </c>
      <c r="C96">
        <v>1060296</v>
      </c>
      <c r="D96">
        <v>6</v>
      </c>
      <c r="E96" t="s">
        <v>6283</v>
      </c>
      <c r="F96" s="262">
        <v>1839499</v>
      </c>
      <c r="G96" s="262">
        <v>20497277</v>
      </c>
    </row>
    <row r="97" spans="1:7" x14ac:dyDescent="0.2">
      <c r="A97" t="s">
        <v>6411</v>
      </c>
      <c r="B97">
        <v>717150007</v>
      </c>
      <c r="C97">
        <v>1060307</v>
      </c>
      <c r="D97">
        <v>6</v>
      </c>
      <c r="E97" t="s">
        <v>6283</v>
      </c>
      <c r="F97" s="262"/>
      <c r="G97" s="262">
        <v>21152208</v>
      </c>
    </row>
    <row r="98" spans="1:7" x14ac:dyDescent="0.2">
      <c r="A98" t="s">
        <v>6411</v>
      </c>
      <c r="B98">
        <v>717150007</v>
      </c>
      <c r="C98">
        <v>1060309</v>
      </c>
      <c r="D98">
        <v>6</v>
      </c>
      <c r="E98" t="s">
        <v>6283</v>
      </c>
      <c r="F98" s="262"/>
      <c r="G98" s="262">
        <v>19959139</v>
      </c>
    </row>
    <row r="99" spans="1:7" x14ac:dyDescent="0.2">
      <c r="A99" t="s">
        <v>6411</v>
      </c>
      <c r="B99">
        <v>717150007</v>
      </c>
      <c r="C99">
        <v>1060427</v>
      </c>
      <c r="D99">
        <v>6</v>
      </c>
      <c r="E99" t="s">
        <v>6283</v>
      </c>
      <c r="F99" s="262">
        <v>4724966</v>
      </c>
      <c r="G99" s="262">
        <v>48430903</v>
      </c>
    </row>
    <row r="100" spans="1:7" x14ac:dyDescent="0.2">
      <c r="A100" t="s">
        <v>6411</v>
      </c>
      <c r="B100">
        <v>717150007</v>
      </c>
      <c r="C100">
        <v>1070520</v>
      </c>
      <c r="D100">
        <v>7</v>
      </c>
      <c r="E100" t="s">
        <v>6313</v>
      </c>
      <c r="F100" s="262"/>
      <c r="G100" s="262">
        <v>9597588</v>
      </c>
    </row>
    <row r="101" spans="1:7" x14ac:dyDescent="0.2">
      <c r="A101" t="s">
        <v>6411</v>
      </c>
      <c r="B101">
        <v>717150007</v>
      </c>
      <c r="C101">
        <v>1070638</v>
      </c>
      <c r="D101">
        <v>7</v>
      </c>
      <c r="E101" t="s">
        <v>6287</v>
      </c>
      <c r="F101" s="262"/>
      <c r="G101" s="262">
        <v>41517977</v>
      </c>
    </row>
    <row r="102" spans="1:7" x14ac:dyDescent="0.2">
      <c r="A102" t="s">
        <v>6411</v>
      </c>
      <c r="B102">
        <v>717150007</v>
      </c>
      <c r="C102">
        <v>1070639</v>
      </c>
      <c r="D102">
        <v>7</v>
      </c>
      <c r="E102" t="s">
        <v>6313</v>
      </c>
      <c r="F102" s="262"/>
      <c r="G102" s="262">
        <v>112266176</v>
      </c>
    </row>
    <row r="103" spans="1:7" x14ac:dyDescent="0.2">
      <c r="A103" t="s">
        <v>6411</v>
      </c>
      <c r="B103">
        <v>717150007</v>
      </c>
      <c r="C103">
        <v>1110148</v>
      </c>
      <c r="D103">
        <v>11</v>
      </c>
      <c r="E103" t="s">
        <v>6428</v>
      </c>
      <c r="F103" s="262">
        <v>1523343</v>
      </c>
      <c r="G103" s="262">
        <v>18280117</v>
      </c>
    </row>
    <row r="104" spans="1:7" x14ac:dyDescent="0.2">
      <c r="A104" t="s">
        <v>6411</v>
      </c>
      <c r="B104">
        <v>717150007</v>
      </c>
      <c r="C104">
        <v>1110149</v>
      </c>
      <c r="D104">
        <v>11</v>
      </c>
      <c r="E104" t="s">
        <v>6428</v>
      </c>
      <c r="F104" s="262">
        <v>1934102</v>
      </c>
      <c r="G104" s="262">
        <v>18373970</v>
      </c>
    </row>
    <row r="105" spans="1:7" x14ac:dyDescent="0.2">
      <c r="A105" t="s">
        <v>6411</v>
      </c>
      <c r="B105">
        <v>717150007</v>
      </c>
      <c r="C105">
        <v>1110155</v>
      </c>
      <c r="D105">
        <v>11</v>
      </c>
      <c r="E105" t="s">
        <v>6428</v>
      </c>
      <c r="F105" s="262"/>
      <c r="G105" s="262">
        <v>1570948</v>
      </c>
    </row>
    <row r="106" spans="1:7" x14ac:dyDescent="0.2">
      <c r="A106" t="s">
        <v>6411</v>
      </c>
      <c r="B106">
        <v>717150007</v>
      </c>
      <c r="C106">
        <v>1110177</v>
      </c>
      <c r="D106">
        <v>11</v>
      </c>
      <c r="E106" t="s">
        <v>6428</v>
      </c>
      <c r="F106" s="262"/>
      <c r="G106" s="262">
        <v>110017519</v>
      </c>
    </row>
    <row r="107" spans="1:7" x14ac:dyDescent="0.2">
      <c r="A107" t="s">
        <v>6411</v>
      </c>
      <c r="B107">
        <v>717150007</v>
      </c>
      <c r="C107">
        <v>1120157</v>
      </c>
      <c r="D107">
        <v>12</v>
      </c>
      <c r="E107" t="s">
        <v>6307</v>
      </c>
      <c r="F107" s="262">
        <v>1937295</v>
      </c>
      <c r="G107" s="262">
        <v>17758538</v>
      </c>
    </row>
    <row r="108" spans="1:7" x14ac:dyDescent="0.2">
      <c r="A108" t="s">
        <v>6411</v>
      </c>
      <c r="B108">
        <v>717150007</v>
      </c>
      <c r="C108">
        <v>1120158</v>
      </c>
      <c r="D108">
        <v>12</v>
      </c>
      <c r="E108" t="s">
        <v>6307</v>
      </c>
      <c r="F108" s="262">
        <v>2459673</v>
      </c>
      <c r="G108" s="262">
        <v>21317167</v>
      </c>
    </row>
    <row r="109" spans="1:7" x14ac:dyDescent="0.2">
      <c r="A109" t="s">
        <v>6411</v>
      </c>
      <c r="B109">
        <v>717150007</v>
      </c>
      <c r="C109">
        <v>1120183</v>
      </c>
      <c r="D109">
        <v>12</v>
      </c>
      <c r="E109" t="s">
        <v>6307</v>
      </c>
      <c r="F109" s="262">
        <v>-943218</v>
      </c>
      <c r="G109" s="262">
        <v>78928129</v>
      </c>
    </row>
    <row r="110" spans="1:7" x14ac:dyDescent="0.2">
      <c r="A110" t="s">
        <v>6411</v>
      </c>
      <c r="B110">
        <v>717150007</v>
      </c>
      <c r="C110">
        <v>1131392</v>
      </c>
      <c r="D110">
        <v>13</v>
      </c>
      <c r="E110" t="s">
        <v>8266</v>
      </c>
      <c r="F110" s="262"/>
      <c r="G110" s="262">
        <v>18618232</v>
      </c>
    </row>
    <row r="111" spans="1:7" x14ac:dyDescent="0.2">
      <c r="A111" t="s">
        <v>6411</v>
      </c>
      <c r="B111">
        <v>717150007</v>
      </c>
      <c r="C111">
        <v>1131393</v>
      </c>
      <c r="D111">
        <v>13</v>
      </c>
      <c r="E111" t="s">
        <v>8424</v>
      </c>
      <c r="F111" s="262"/>
      <c r="G111" s="262">
        <v>1882742</v>
      </c>
    </row>
    <row r="112" spans="1:7" x14ac:dyDescent="0.2">
      <c r="A112" t="s">
        <v>6411</v>
      </c>
      <c r="B112">
        <v>717150007</v>
      </c>
      <c r="C112">
        <v>1131944</v>
      </c>
      <c r="D112">
        <v>13</v>
      </c>
      <c r="E112" t="s">
        <v>6303</v>
      </c>
      <c r="F112" s="262"/>
      <c r="G112" s="262">
        <v>16790928</v>
      </c>
    </row>
    <row r="113" spans="1:7" x14ac:dyDescent="0.2">
      <c r="A113" t="s">
        <v>6411</v>
      </c>
      <c r="B113">
        <v>717150007</v>
      </c>
      <c r="C113">
        <v>1131945</v>
      </c>
      <c r="D113">
        <v>13</v>
      </c>
      <c r="E113" t="s">
        <v>6303</v>
      </c>
      <c r="F113" s="262"/>
      <c r="G113" s="262">
        <v>10794168</v>
      </c>
    </row>
    <row r="114" spans="1:7" x14ac:dyDescent="0.2">
      <c r="A114" t="s">
        <v>6411</v>
      </c>
      <c r="B114">
        <v>717150007</v>
      </c>
      <c r="C114">
        <v>1131946</v>
      </c>
      <c r="D114">
        <v>13</v>
      </c>
      <c r="E114" t="s">
        <v>6293</v>
      </c>
      <c r="F114" s="262"/>
      <c r="G114" s="262">
        <v>23332848</v>
      </c>
    </row>
    <row r="115" spans="1:7" x14ac:dyDescent="0.2">
      <c r="A115" t="s">
        <v>6411</v>
      </c>
      <c r="B115">
        <v>717150007</v>
      </c>
      <c r="C115">
        <v>1131947</v>
      </c>
      <c r="D115">
        <v>13</v>
      </c>
      <c r="E115" t="s">
        <v>6292</v>
      </c>
      <c r="F115" s="262"/>
      <c r="G115" s="262">
        <v>13410936</v>
      </c>
    </row>
    <row r="116" spans="1:7" x14ac:dyDescent="0.2">
      <c r="A116" t="s">
        <v>6411</v>
      </c>
      <c r="B116">
        <v>717150007</v>
      </c>
      <c r="C116">
        <v>1131949</v>
      </c>
      <c r="D116">
        <v>13</v>
      </c>
      <c r="E116" t="s">
        <v>6294</v>
      </c>
      <c r="F116" s="262"/>
      <c r="G116" s="262">
        <v>10225889</v>
      </c>
    </row>
    <row r="117" spans="1:7" x14ac:dyDescent="0.2">
      <c r="A117" t="s">
        <v>6411</v>
      </c>
      <c r="B117">
        <v>717150007</v>
      </c>
      <c r="C117">
        <v>1131965</v>
      </c>
      <c r="D117">
        <v>13</v>
      </c>
      <c r="E117" t="s">
        <v>5511</v>
      </c>
      <c r="F117" s="262"/>
      <c r="G117" s="262">
        <v>9006967</v>
      </c>
    </row>
    <row r="118" spans="1:7" x14ac:dyDescent="0.2">
      <c r="A118" t="s">
        <v>6411</v>
      </c>
      <c r="B118">
        <v>717150007</v>
      </c>
      <c r="C118">
        <v>1131978</v>
      </c>
      <c r="D118">
        <v>13</v>
      </c>
      <c r="E118" t="s">
        <v>6294</v>
      </c>
      <c r="F118" s="262"/>
      <c r="G118" s="262">
        <v>19785796</v>
      </c>
    </row>
    <row r="119" spans="1:7" x14ac:dyDescent="0.2">
      <c r="A119" t="s">
        <v>6411</v>
      </c>
      <c r="B119">
        <v>717150007</v>
      </c>
      <c r="C119">
        <v>1131997</v>
      </c>
      <c r="D119">
        <v>13</v>
      </c>
      <c r="E119" t="s">
        <v>6308</v>
      </c>
      <c r="F119" s="262"/>
      <c r="G119" s="262">
        <v>853776</v>
      </c>
    </row>
    <row r="120" spans="1:7" x14ac:dyDescent="0.2">
      <c r="A120" t="s">
        <v>6411</v>
      </c>
      <c r="B120">
        <v>717150007</v>
      </c>
      <c r="C120">
        <v>1132540</v>
      </c>
      <c r="D120">
        <v>13</v>
      </c>
      <c r="E120" t="s">
        <v>6308</v>
      </c>
      <c r="F120" s="262">
        <v>3841992</v>
      </c>
      <c r="G120" s="262">
        <v>51861862</v>
      </c>
    </row>
    <row r="121" spans="1:7" x14ac:dyDescent="0.2">
      <c r="A121" t="s">
        <v>6411</v>
      </c>
      <c r="B121">
        <v>717150007</v>
      </c>
      <c r="C121">
        <v>1132541</v>
      </c>
      <c r="D121">
        <v>13</v>
      </c>
      <c r="E121" t="s">
        <v>6293</v>
      </c>
      <c r="F121" s="262">
        <v>10784374</v>
      </c>
      <c r="G121" s="262">
        <v>78511713</v>
      </c>
    </row>
    <row r="122" spans="1:7" x14ac:dyDescent="0.2">
      <c r="A122" t="s">
        <v>6411</v>
      </c>
      <c r="B122">
        <v>717150007</v>
      </c>
      <c r="C122">
        <v>1132542</v>
      </c>
      <c r="D122">
        <v>13</v>
      </c>
      <c r="E122" t="s">
        <v>6302</v>
      </c>
      <c r="F122" s="262">
        <v>8852844</v>
      </c>
      <c r="G122" s="262">
        <v>88222546</v>
      </c>
    </row>
    <row r="123" spans="1:7" x14ac:dyDescent="0.2">
      <c r="A123" t="s">
        <v>6411</v>
      </c>
      <c r="B123">
        <v>717150007</v>
      </c>
      <c r="C123">
        <v>1132543</v>
      </c>
      <c r="D123">
        <v>13</v>
      </c>
      <c r="E123" t="s">
        <v>6294</v>
      </c>
      <c r="F123" s="262">
        <v>22115429</v>
      </c>
      <c r="G123" s="262">
        <v>213323814</v>
      </c>
    </row>
    <row r="124" spans="1:7" x14ac:dyDescent="0.2">
      <c r="A124" t="s">
        <v>6411</v>
      </c>
      <c r="B124">
        <v>717150007</v>
      </c>
      <c r="C124">
        <v>1132556</v>
      </c>
      <c r="D124">
        <v>13</v>
      </c>
      <c r="E124" t="s">
        <v>6303</v>
      </c>
      <c r="F124" s="262">
        <v>9249240</v>
      </c>
      <c r="G124" s="262">
        <v>94630536</v>
      </c>
    </row>
    <row r="125" spans="1:7" x14ac:dyDescent="0.2">
      <c r="A125" t="s">
        <v>6411</v>
      </c>
      <c r="B125">
        <v>717150007</v>
      </c>
      <c r="C125">
        <v>1132557</v>
      </c>
      <c r="D125">
        <v>13</v>
      </c>
      <c r="E125" t="s">
        <v>6308</v>
      </c>
      <c r="F125" s="262">
        <v>8537760</v>
      </c>
      <c r="G125" s="262">
        <v>87784722</v>
      </c>
    </row>
    <row r="126" spans="1:7" x14ac:dyDescent="0.2">
      <c r="A126" t="s">
        <v>6411</v>
      </c>
      <c r="B126">
        <v>717150007</v>
      </c>
      <c r="C126">
        <v>1132558</v>
      </c>
      <c r="D126">
        <v>13</v>
      </c>
      <c r="E126" t="s">
        <v>6309</v>
      </c>
      <c r="F126" s="262">
        <v>24894039</v>
      </c>
      <c r="G126" s="262">
        <v>248563357</v>
      </c>
    </row>
    <row r="127" spans="1:7" x14ac:dyDescent="0.2">
      <c r="A127" t="s">
        <v>6411</v>
      </c>
      <c r="B127">
        <v>717150007</v>
      </c>
      <c r="C127">
        <v>1132561</v>
      </c>
      <c r="D127">
        <v>13</v>
      </c>
      <c r="E127" t="s">
        <v>6302</v>
      </c>
      <c r="F127" s="262">
        <v>28477329</v>
      </c>
      <c r="G127" s="262">
        <v>275817845</v>
      </c>
    </row>
    <row r="128" spans="1:7" x14ac:dyDescent="0.2">
      <c r="A128" t="s">
        <v>6411</v>
      </c>
      <c r="B128">
        <v>717150007</v>
      </c>
      <c r="C128">
        <v>1132562</v>
      </c>
      <c r="D128">
        <v>13</v>
      </c>
      <c r="E128" t="s">
        <v>6293</v>
      </c>
      <c r="F128" s="262">
        <v>22802102</v>
      </c>
      <c r="G128" s="262">
        <v>214865069</v>
      </c>
    </row>
    <row r="129" spans="1:7" x14ac:dyDescent="0.2">
      <c r="A129" t="s">
        <v>6411</v>
      </c>
      <c r="B129">
        <v>717150007</v>
      </c>
      <c r="C129">
        <v>1132588</v>
      </c>
      <c r="D129">
        <v>13</v>
      </c>
      <c r="E129" t="s">
        <v>6293</v>
      </c>
      <c r="F129" s="262">
        <v>6644484</v>
      </c>
      <c r="G129" s="262">
        <v>61129251</v>
      </c>
    </row>
    <row r="130" spans="1:7" x14ac:dyDescent="0.2">
      <c r="A130" t="s">
        <v>8057</v>
      </c>
      <c r="B130">
        <v>717150007</v>
      </c>
      <c r="C130">
        <v>1010285</v>
      </c>
      <c r="D130">
        <v>1</v>
      </c>
      <c r="E130" t="s">
        <v>169</v>
      </c>
      <c r="F130" s="262">
        <v>6396544</v>
      </c>
      <c r="G130" s="262">
        <v>39519012</v>
      </c>
    </row>
    <row r="131" spans="1:7" x14ac:dyDescent="0.2">
      <c r="A131" t="s">
        <v>8057</v>
      </c>
      <c r="B131">
        <v>717150007</v>
      </c>
      <c r="C131">
        <v>1060310</v>
      </c>
      <c r="D131">
        <v>6</v>
      </c>
      <c r="E131" t="s">
        <v>6283</v>
      </c>
      <c r="F131" s="262"/>
      <c r="G131" s="262">
        <v>4577311</v>
      </c>
    </row>
    <row r="132" spans="1:7" x14ac:dyDescent="0.2">
      <c r="A132" t="s">
        <v>8057</v>
      </c>
      <c r="B132">
        <v>717150007</v>
      </c>
      <c r="C132">
        <v>1060424</v>
      </c>
      <c r="D132">
        <v>6</v>
      </c>
      <c r="E132" t="s">
        <v>6283</v>
      </c>
      <c r="F132" s="262">
        <v>30890922</v>
      </c>
      <c r="G132" s="262">
        <v>162339665</v>
      </c>
    </row>
    <row r="133" spans="1:7" x14ac:dyDescent="0.2">
      <c r="A133" t="s">
        <v>8057</v>
      </c>
      <c r="B133">
        <v>717150007</v>
      </c>
      <c r="C133">
        <v>1060425</v>
      </c>
      <c r="D133">
        <v>6</v>
      </c>
      <c r="E133" t="s">
        <v>6283</v>
      </c>
      <c r="F133" s="262">
        <v>3396131</v>
      </c>
      <c r="G133" s="262">
        <v>19973594</v>
      </c>
    </row>
    <row r="134" spans="1:7" x14ac:dyDescent="0.2">
      <c r="A134" t="s">
        <v>8057</v>
      </c>
      <c r="B134">
        <v>717150007</v>
      </c>
      <c r="C134">
        <v>1060426</v>
      </c>
      <c r="D134">
        <v>6</v>
      </c>
      <c r="E134" t="s">
        <v>6283</v>
      </c>
      <c r="F134" s="262">
        <v>2845920</v>
      </c>
      <c r="G134" s="262">
        <v>10863160</v>
      </c>
    </row>
    <row r="135" spans="1:7" x14ac:dyDescent="0.2">
      <c r="A135" t="s">
        <v>8057</v>
      </c>
      <c r="B135">
        <v>717150007</v>
      </c>
      <c r="C135">
        <v>1060430</v>
      </c>
      <c r="D135">
        <v>6</v>
      </c>
      <c r="E135" t="s">
        <v>6283</v>
      </c>
      <c r="F135" s="262">
        <v>2065664</v>
      </c>
      <c r="G135" s="262">
        <v>22722300</v>
      </c>
    </row>
    <row r="136" spans="1:7" x14ac:dyDescent="0.2">
      <c r="A136" t="s">
        <v>8057</v>
      </c>
      <c r="B136">
        <v>717150007</v>
      </c>
      <c r="C136">
        <v>1060431</v>
      </c>
      <c r="D136">
        <v>6</v>
      </c>
      <c r="E136" t="s">
        <v>6283</v>
      </c>
      <c r="F136" s="262">
        <v>4270420</v>
      </c>
      <c r="G136" s="262">
        <v>29965628</v>
      </c>
    </row>
    <row r="137" spans="1:7" x14ac:dyDescent="0.2">
      <c r="A137" t="s">
        <v>8057</v>
      </c>
      <c r="B137">
        <v>717150007</v>
      </c>
      <c r="C137">
        <v>1060438</v>
      </c>
      <c r="D137">
        <v>6</v>
      </c>
      <c r="E137" t="s">
        <v>6283</v>
      </c>
      <c r="F137" s="262">
        <v>16735488</v>
      </c>
      <c r="G137" s="262">
        <v>16735488</v>
      </c>
    </row>
    <row r="138" spans="1:7" x14ac:dyDescent="0.2">
      <c r="A138" t="s">
        <v>8057</v>
      </c>
      <c r="B138">
        <v>717150007</v>
      </c>
      <c r="C138">
        <v>1060439</v>
      </c>
      <c r="D138">
        <v>6</v>
      </c>
      <c r="E138" t="s">
        <v>6283</v>
      </c>
      <c r="F138" s="262">
        <v>8781696</v>
      </c>
      <c r="G138" s="262">
        <v>8781696</v>
      </c>
    </row>
    <row r="139" spans="1:7" x14ac:dyDescent="0.2">
      <c r="A139" t="s">
        <v>8057</v>
      </c>
      <c r="B139">
        <v>717150007</v>
      </c>
      <c r="C139">
        <v>1070724</v>
      </c>
      <c r="D139">
        <v>7</v>
      </c>
      <c r="E139" t="s">
        <v>6313</v>
      </c>
      <c r="F139" s="262">
        <v>2190219</v>
      </c>
      <c r="G139" s="262">
        <v>18161590</v>
      </c>
    </row>
    <row r="140" spans="1:7" x14ac:dyDescent="0.2">
      <c r="A140" t="s">
        <v>8057</v>
      </c>
      <c r="B140">
        <v>717150007</v>
      </c>
      <c r="C140">
        <v>1070725</v>
      </c>
      <c r="D140">
        <v>7</v>
      </c>
      <c r="E140" t="s">
        <v>6287</v>
      </c>
      <c r="F140" s="262">
        <v>5778573</v>
      </c>
      <c r="G140" s="262">
        <v>16446707</v>
      </c>
    </row>
    <row r="141" spans="1:7" x14ac:dyDescent="0.2">
      <c r="A141" t="s">
        <v>8057</v>
      </c>
      <c r="B141">
        <v>717150007</v>
      </c>
      <c r="C141">
        <v>1070731</v>
      </c>
      <c r="D141">
        <v>7</v>
      </c>
      <c r="E141" t="s">
        <v>6313</v>
      </c>
      <c r="F141" s="262">
        <v>10895808</v>
      </c>
      <c r="G141" s="262">
        <v>38379264</v>
      </c>
    </row>
    <row r="142" spans="1:7" x14ac:dyDescent="0.2">
      <c r="A142" t="s">
        <v>8057</v>
      </c>
      <c r="B142">
        <v>717150007</v>
      </c>
      <c r="C142">
        <v>1110191</v>
      </c>
      <c r="D142">
        <v>11</v>
      </c>
      <c r="E142" t="s">
        <v>6428</v>
      </c>
      <c r="F142" s="262">
        <v>12467840</v>
      </c>
      <c r="G142" s="262">
        <v>56055409</v>
      </c>
    </row>
    <row r="143" spans="1:7" x14ac:dyDescent="0.2">
      <c r="A143" t="s">
        <v>8057</v>
      </c>
      <c r="B143">
        <v>717150007</v>
      </c>
      <c r="C143">
        <v>1120209</v>
      </c>
      <c r="D143">
        <v>12</v>
      </c>
      <c r="E143" t="s">
        <v>6307</v>
      </c>
      <c r="F143" s="262">
        <v>10043116</v>
      </c>
      <c r="G143" s="262">
        <v>44935180</v>
      </c>
    </row>
    <row r="144" spans="1:7" x14ac:dyDescent="0.2">
      <c r="A144" t="s">
        <v>8057</v>
      </c>
      <c r="B144">
        <v>717150007</v>
      </c>
      <c r="C144">
        <v>1131034</v>
      </c>
      <c r="D144">
        <v>13</v>
      </c>
      <c r="E144" t="s">
        <v>8424</v>
      </c>
      <c r="F144" s="262"/>
      <c r="G144" s="262">
        <v>7726118</v>
      </c>
    </row>
    <row r="145" spans="1:7" x14ac:dyDescent="0.2">
      <c r="A145" t="s">
        <v>8057</v>
      </c>
      <c r="B145">
        <v>717150007</v>
      </c>
      <c r="C145">
        <v>1132593</v>
      </c>
      <c r="D145">
        <v>13</v>
      </c>
      <c r="E145" t="s">
        <v>6294</v>
      </c>
      <c r="F145" s="262">
        <v>9449933</v>
      </c>
      <c r="G145" s="262">
        <v>55743199</v>
      </c>
    </row>
    <row r="146" spans="1:7" x14ac:dyDescent="0.2">
      <c r="A146" t="s">
        <v>8057</v>
      </c>
      <c r="B146">
        <v>717150007</v>
      </c>
      <c r="C146">
        <v>1132596</v>
      </c>
      <c r="D146">
        <v>13</v>
      </c>
      <c r="E146" t="s">
        <v>6292</v>
      </c>
      <c r="F146" s="262">
        <v>6105792</v>
      </c>
      <c r="G146" s="262">
        <v>49609560</v>
      </c>
    </row>
    <row r="147" spans="1:7" x14ac:dyDescent="0.2">
      <c r="A147" t="s">
        <v>8057</v>
      </c>
      <c r="B147">
        <v>717150007</v>
      </c>
      <c r="C147">
        <v>1132597</v>
      </c>
      <c r="D147">
        <v>13</v>
      </c>
      <c r="E147" t="s">
        <v>8424</v>
      </c>
      <c r="F147" s="262">
        <v>7922992</v>
      </c>
      <c r="G147" s="262">
        <v>57714272</v>
      </c>
    </row>
    <row r="148" spans="1:7" x14ac:dyDescent="0.2">
      <c r="A148" t="s">
        <v>8430</v>
      </c>
      <c r="B148">
        <v>725997000</v>
      </c>
      <c r="C148">
        <v>1020176</v>
      </c>
      <c r="D148">
        <v>2</v>
      </c>
      <c r="E148" t="s">
        <v>6275</v>
      </c>
      <c r="F148" s="262"/>
      <c r="G148" s="262">
        <v>1395610</v>
      </c>
    </row>
    <row r="149" spans="1:7" x14ac:dyDescent="0.2">
      <c r="A149" t="s">
        <v>6416</v>
      </c>
      <c r="B149">
        <v>725129009</v>
      </c>
      <c r="C149">
        <v>1070480</v>
      </c>
      <c r="D149">
        <v>7</v>
      </c>
      <c r="E149" t="s">
        <v>6284</v>
      </c>
      <c r="F149" s="262">
        <v>1448832</v>
      </c>
      <c r="G149" s="262">
        <v>14446546</v>
      </c>
    </row>
    <row r="150" spans="1:7" x14ac:dyDescent="0.2">
      <c r="A150" t="s">
        <v>6416</v>
      </c>
      <c r="B150">
        <v>725129009</v>
      </c>
      <c r="C150">
        <v>1070481</v>
      </c>
      <c r="D150">
        <v>7</v>
      </c>
      <c r="E150" t="s">
        <v>6284</v>
      </c>
      <c r="F150" s="262">
        <v>1313928</v>
      </c>
      <c r="G150" s="262">
        <v>8934711</v>
      </c>
    </row>
    <row r="151" spans="1:7" x14ac:dyDescent="0.2">
      <c r="A151" t="s">
        <v>8066</v>
      </c>
      <c r="B151">
        <v>725129009</v>
      </c>
      <c r="C151">
        <v>1070515</v>
      </c>
      <c r="D151">
        <v>7</v>
      </c>
      <c r="E151" t="s">
        <v>6284</v>
      </c>
      <c r="F151" s="262"/>
      <c r="G151" s="262">
        <v>218064</v>
      </c>
    </row>
    <row r="152" spans="1:7" x14ac:dyDescent="0.2">
      <c r="A152" t="s">
        <v>8066</v>
      </c>
      <c r="B152">
        <v>725129009</v>
      </c>
      <c r="C152">
        <v>1070718</v>
      </c>
      <c r="D152">
        <v>7</v>
      </c>
      <c r="E152" t="s">
        <v>6284</v>
      </c>
      <c r="F152" s="262"/>
      <c r="G152" s="262">
        <v>109135732</v>
      </c>
    </row>
    <row r="153" spans="1:7" x14ac:dyDescent="0.2">
      <c r="A153" t="s">
        <v>6407</v>
      </c>
      <c r="B153">
        <v>713523003</v>
      </c>
      <c r="C153">
        <v>1030293</v>
      </c>
      <c r="D153">
        <v>3</v>
      </c>
      <c r="E153" t="s">
        <v>6305</v>
      </c>
      <c r="F153" s="262"/>
      <c r="G153" s="262">
        <v>15412764</v>
      </c>
    </row>
    <row r="154" spans="1:7" x14ac:dyDescent="0.2">
      <c r="A154" t="s">
        <v>6407</v>
      </c>
      <c r="B154">
        <v>713523003</v>
      </c>
      <c r="C154">
        <v>1030294</v>
      </c>
      <c r="D154">
        <v>3</v>
      </c>
      <c r="E154" t="s">
        <v>6305</v>
      </c>
      <c r="F154" s="262"/>
      <c r="G154" s="262">
        <v>17432054</v>
      </c>
    </row>
    <row r="155" spans="1:7" x14ac:dyDescent="0.2">
      <c r="A155" t="s">
        <v>6407</v>
      </c>
      <c r="B155">
        <v>713523003</v>
      </c>
      <c r="C155">
        <v>1030299</v>
      </c>
      <c r="D155">
        <v>3</v>
      </c>
      <c r="E155" t="s">
        <v>6305</v>
      </c>
      <c r="F155" s="262"/>
      <c r="G155" s="262">
        <v>5190957</v>
      </c>
    </row>
    <row r="156" spans="1:7" x14ac:dyDescent="0.2">
      <c r="A156" t="s">
        <v>6407</v>
      </c>
      <c r="B156">
        <v>713523003</v>
      </c>
      <c r="C156">
        <v>1030366</v>
      </c>
      <c r="D156">
        <v>3</v>
      </c>
      <c r="E156" t="s">
        <v>6305</v>
      </c>
      <c r="F156" s="262">
        <v>12877958</v>
      </c>
      <c r="G156" s="262">
        <v>132429750</v>
      </c>
    </row>
    <row r="157" spans="1:7" x14ac:dyDescent="0.2">
      <c r="A157" t="s">
        <v>6407</v>
      </c>
      <c r="B157">
        <v>713523003</v>
      </c>
      <c r="C157">
        <v>1030367</v>
      </c>
      <c r="D157">
        <v>3</v>
      </c>
      <c r="E157" t="s">
        <v>6305</v>
      </c>
      <c r="F157" s="262"/>
      <c r="G157" s="262">
        <v>13808379</v>
      </c>
    </row>
    <row r="158" spans="1:7" x14ac:dyDescent="0.2">
      <c r="A158" t="s">
        <v>6407</v>
      </c>
      <c r="B158">
        <v>713523003</v>
      </c>
      <c r="C158">
        <v>1030383</v>
      </c>
      <c r="D158">
        <v>3</v>
      </c>
      <c r="E158" t="s">
        <v>6305</v>
      </c>
      <c r="F158" s="262">
        <v>6901404</v>
      </c>
      <c r="G158" s="262">
        <v>63627576</v>
      </c>
    </row>
    <row r="159" spans="1:7" x14ac:dyDescent="0.2">
      <c r="A159" t="s">
        <v>6407</v>
      </c>
      <c r="B159">
        <v>713523003</v>
      </c>
      <c r="C159">
        <v>1040341</v>
      </c>
      <c r="D159">
        <v>4</v>
      </c>
      <c r="E159" t="s">
        <v>6306</v>
      </c>
      <c r="F159" s="262"/>
      <c r="G159" s="262">
        <v>1009962</v>
      </c>
    </row>
    <row r="160" spans="1:7" x14ac:dyDescent="0.2">
      <c r="A160" t="s">
        <v>6407</v>
      </c>
      <c r="B160">
        <v>713523003</v>
      </c>
      <c r="C160">
        <v>1040445</v>
      </c>
      <c r="D160">
        <v>4</v>
      </c>
      <c r="E160" t="s">
        <v>6306</v>
      </c>
      <c r="F160" s="262"/>
      <c r="G160" s="262">
        <v>102410422</v>
      </c>
    </row>
    <row r="161" spans="1:7" x14ac:dyDescent="0.2">
      <c r="A161" t="s">
        <v>6407</v>
      </c>
      <c r="B161">
        <v>713523003</v>
      </c>
      <c r="C161">
        <v>1040504</v>
      </c>
      <c r="D161">
        <v>4</v>
      </c>
      <c r="E161" t="s">
        <v>6306</v>
      </c>
      <c r="F161" s="262">
        <v>2356577</v>
      </c>
      <c r="G161" s="262">
        <v>25922348</v>
      </c>
    </row>
    <row r="162" spans="1:7" x14ac:dyDescent="0.2">
      <c r="A162" t="s">
        <v>8418</v>
      </c>
      <c r="B162">
        <v>713523003</v>
      </c>
      <c r="C162">
        <v>1030384</v>
      </c>
      <c r="D162">
        <v>3</v>
      </c>
      <c r="E162" t="s">
        <v>6305</v>
      </c>
      <c r="F162" s="262">
        <v>4067480</v>
      </c>
      <c r="G162" s="262">
        <v>27860708</v>
      </c>
    </row>
    <row r="163" spans="1:7" x14ac:dyDescent="0.2">
      <c r="A163" t="s">
        <v>8418</v>
      </c>
      <c r="B163">
        <v>713523003</v>
      </c>
      <c r="C163">
        <v>1030385</v>
      </c>
      <c r="D163">
        <v>3</v>
      </c>
      <c r="E163" t="s">
        <v>6305</v>
      </c>
      <c r="F163" s="262">
        <v>2879535</v>
      </c>
      <c r="G163" s="262">
        <v>20612501</v>
      </c>
    </row>
    <row r="164" spans="1:7" x14ac:dyDescent="0.2">
      <c r="A164" t="s">
        <v>8418</v>
      </c>
      <c r="B164">
        <v>713523003</v>
      </c>
      <c r="C164">
        <v>1030386</v>
      </c>
      <c r="D164">
        <v>3</v>
      </c>
      <c r="E164" t="s">
        <v>6305</v>
      </c>
      <c r="F164" s="262">
        <v>3392337</v>
      </c>
      <c r="G164" s="262">
        <v>10661630</v>
      </c>
    </row>
    <row r="165" spans="1:7" x14ac:dyDescent="0.2">
      <c r="A165" t="s">
        <v>8418</v>
      </c>
      <c r="B165">
        <v>713523003</v>
      </c>
      <c r="C165">
        <v>1030392</v>
      </c>
      <c r="D165">
        <v>3</v>
      </c>
      <c r="E165" t="s">
        <v>8564</v>
      </c>
      <c r="F165" s="262">
        <v>2311429</v>
      </c>
      <c r="G165" s="262">
        <v>7645496</v>
      </c>
    </row>
    <row r="166" spans="1:7" x14ac:dyDescent="0.2">
      <c r="A166" t="s">
        <v>8418</v>
      </c>
      <c r="B166">
        <v>713523003</v>
      </c>
      <c r="C166">
        <v>1040511</v>
      </c>
      <c r="D166">
        <v>4</v>
      </c>
      <c r="E166" t="s">
        <v>8566</v>
      </c>
      <c r="F166" s="262">
        <v>2749972</v>
      </c>
      <c r="G166" s="262">
        <v>10565682</v>
      </c>
    </row>
    <row r="167" spans="1:7" x14ac:dyDescent="0.2">
      <c r="A167" t="s">
        <v>8418</v>
      </c>
      <c r="B167">
        <v>713523003</v>
      </c>
      <c r="C167">
        <v>1040517</v>
      </c>
      <c r="D167">
        <v>4</v>
      </c>
      <c r="E167" t="s">
        <v>6306</v>
      </c>
      <c r="F167" s="262">
        <v>5169275</v>
      </c>
      <c r="G167" s="262">
        <v>21888648</v>
      </c>
    </row>
    <row r="168" spans="1:7" x14ac:dyDescent="0.2">
      <c r="A168" t="s">
        <v>6415</v>
      </c>
      <c r="B168">
        <v>721694003</v>
      </c>
      <c r="C168">
        <v>1010207</v>
      </c>
      <c r="D168">
        <v>1</v>
      </c>
      <c r="E168" t="s">
        <v>169</v>
      </c>
      <c r="F168" s="262"/>
      <c r="G168" s="262">
        <v>6047956</v>
      </c>
    </row>
    <row r="169" spans="1:7" x14ac:dyDescent="0.2">
      <c r="A169" t="s">
        <v>6415</v>
      </c>
      <c r="B169">
        <v>721694003</v>
      </c>
      <c r="C169">
        <v>1010241</v>
      </c>
      <c r="D169">
        <v>1</v>
      </c>
      <c r="E169" t="s">
        <v>169</v>
      </c>
      <c r="F169" s="262"/>
      <c r="G169" s="262">
        <v>26270813</v>
      </c>
    </row>
    <row r="170" spans="1:7" x14ac:dyDescent="0.2">
      <c r="A170" t="s">
        <v>6415</v>
      </c>
      <c r="B170">
        <v>721694003</v>
      </c>
      <c r="C170">
        <v>1010247</v>
      </c>
      <c r="D170">
        <v>1</v>
      </c>
      <c r="E170" t="s">
        <v>169</v>
      </c>
      <c r="F170" s="262"/>
      <c r="G170" s="262">
        <v>7467695</v>
      </c>
    </row>
    <row r="171" spans="1:7" x14ac:dyDescent="0.2">
      <c r="A171" t="s">
        <v>6415</v>
      </c>
      <c r="B171">
        <v>721694003</v>
      </c>
      <c r="C171">
        <v>1020366</v>
      </c>
      <c r="D171">
        <v>2</v>
      </c>
      <c r="E171" t="s">
        <v>6314</v>
      </c>
      <c r="F171" s="262">
        <v>-1498385</v>
      </c>
      <c r="G171" s="262">
        <v>28669718</v>
      </c>
    </row>
    <row r="172" spans="1:7" x14ac:dyDescent="0.2">
      <c r="A172" t="s">
        <v>6415</v>
      </c>
      <c r="B172">
        <v>721694003</v>
      </c>
      <c r="C172">
        <v>1040342</v>
      </c>
      <c r="D172">
        <v>4</v>
      </c>
      <c r="E172" t="s">
        <v>6291</v>
      </c>
      <c r="F172" s="262"/>
      <c r="G172" s="262">
        <v>3366539</v>
      </c>
    </row>
    <row r="173" spans="1:7" x14ac:dyDescent="0.2">
      <c r="A173" t="s">
        <v>6415</v>
      </c>
      <c r="B173">
        <v>721694003</v>
      </c>
      <c r="C173">
        <v>1040343</v>
      </c>
      <c r="D173">
        <v>4</v>
      </c>
      <c r="E173" t="s">
        <v>6291</v>
      </c>
      <c r="F173" s="262"/>
      <c r="G173" s="262">
        <v>4521144</v>
      </c>
    </row>
    <row r="174" spans="1:7" x14ac:dyDescent="0.2">
      <c r="A174" t="s">
        <v>6415</v>
      </c>
      <c r="B174">
        <v>721694003</v>
      </c>
      <c r="C174">
        <v>1040502</v>
      </c>
      <c r="D174">
        <v>4</v>
      </c>
      <c r="E174" t="s">
        <v>6291</v>
      </c>
      <c r="F174" s="262">
        <v>2524904</v>
      </c>
      <c r="G174" s="262">
        <v>27437288</v>
      </c>
    </row>
    <row r="175" spans="1:7" x14ac:dyDescent="0.2">
      <c r="A175" t="s">
        <v>6415</v>
      </c>
      <c r="B175">
        <v>721694003</v>
      </c>
      <c r="C175">
        <v>1040503</v>
      </c>
      <c r="D175">
        <v>4</v>
      </c>
      <c r="E175" t="s">
        <v>6291</v>
      </c>
      <c r="F175" s="262">
        <v>3703192</v>
      </c>
      <c r="G175" s="262">
        <v>32655421</v>
      </c>
    </row>
    <row r="176" spans="1:7" x14ac:dyDescent="0.2">
      <c r="A176" t="s">
        <v>6415</v>
      </c>
      <c r="B176">
        <v>721694003</v>
      </c>
      <c r="C176">
        <v>1070521</v>
      </c>
      <c r="D176">
        <v>7</v>
      </c>
      <c r="E176" t="s">
        <v>6284</v>
      </c>
      <c r="F176" s="262"/>
      <c r="G176" s="262">
        <v>9154622</v>
      </c>
    </row>
    <row r="177" spans="1:7" x14ac:dyDescent="0.2">
      <c r="A177" t="s">
        <v>6415</v>
      </c>
      <c r="B177">
        <v>721694003</v>
      </c>
      <c r="C177">
        <v>1070522</v>
      </c>
      <c r="D177">
        <v>7</v>
      </c>
      <c r="E177" t="s">
        <v>6290</v>
      </c>
      <c r="F177" s="262"/>
      <c r="G177" s="262">
        <v>4282001</v>
      </c>
    </row>
    <row r="178" spans="1:7" x14ac:dyDescent="0.2">
      <c r="A178" t="s">
        <v>6415</v>
      </c>
      <c r="B178">
        <v>721694003</v>
      </c>
      <c r="C178">
        <v>1070523</v>
      </c>
      <c r="D178">
        <v>7</v>
      </c>
      <c r="E178" t="s">
        <v>6284</v>
      </c>
      <c r="F178" s="262"/>
      <c r="G178" s="262">
        <v>7530415</v>
      </c>
    </row>
    <row r="179" spans="1:7" x14ac:dyDescent="0.2">
      <c r="A179" t="s">
        <v>6415</v>
      </c>
      <c r="B179">
        <v>721694003</v>
      </c>
      <c r="C179">
        <v>1070637</v>
      </c>
      <c r="D179">
        <v>7</v>
      </c>
      <c r="E179" t="s">
        <v>6290</v>
      </c>
      <c r="F179" s="262"/>
      <c r="G179" s="262">
        <v>79993703</v>
      </c>
    </row>
    <row r="180" spans="1:7" x14ac:dyDescent="0.2">
      <c r="A180" t="s">
        <v>8002</v>
      </c>
      <c r="B180">
        <v>721694003</v>
      </c>
      <c r="C180">
        <v>1010275</v>
      </c>
      <c r="D180">
        <v>1</v>
      </c>
      <c r="E180" t="s">
        <v>169</v>
      </c>
      <c r="F180" s="262">
        <v>10199778</v>
      </c>
      <c r="G180" s="262">
        <v>122191411</v>
      </c>
    </row>
    <row r="181" spans="1:7" x14ac:dyDescent="0.2">
      <c r="A181" t="s">
        <v>8002</v>
      </c>
      <c r="B181">
        <v>721694003</v>
      </c>
      <c r="C181">
        <v>1010277</v>
      </c>
      <c r="D181">
        <v>1</v>
      </c>
      <c r="E181" t="s">
        <v>169</v>
      </c>
      <c r="F181" s="262">
        <v>4326626</v>
      </c>
      <c r="G181" s="262">
        <v>38180924</v>
      </c>
    </row>
    <row r="182" spans="1:7" x14ac:dyDescent="0.2">
      <c r="A182" t="s">
        <v>8002</v>
      </c>
      <c r="B182">
        <v>721694003</v>
      </c>
      <c r="C182">
        <v>1010282</v>
      </c>
      <c r="D182">
        <v>1</v>
      </c>
      <c r="E182" t="s">
        <v>169</v>
      </c>
      <c r="F182" s="262">
        <v>4346969</v>
      </c>
      <c r="G182" s="262">
        <v>46682671</v>
      </c>
    </row>
    <row r="183" spans="1:7" x14ac:dyDescent="0.2">
      <c r="A183" t="s">
        <v>8002</v>
      </c>
      <c r="B183">
        <v>721694003</v>
      </c>
      <c r="C183">
        <v>1010283</v>
      </c>
      <c r="D183">
        <v>1</v>
      </c>
      <c r="E183" t="s">
        <v>169</v>
      </c>
      <c r="F183" s="262">
        <v>3401976</v>
      </c>
      <c r="G183" s="262">
        <v>46871663</v>
      </c>
    </row>
    <row r="184" spans="1:7" x14ac:dyDescent="0.2">
      <c r="A184" t="s">
        <v>8002</v>
      </c>
      <c r="B184">
        <v>721694003</v>
      </c>
      <c r="C184">
        <v>1010284</v>
      </c>
      <c r="D184">
        <v>1</v>
      </c>
      <c r="E184" t="s">
        <v>169</v>
      </c>
      <c r="F184" s="262">
        <v>2732083</v>
      </c>
      <c r="G184" s="262">
        <v>20217415</v>
      </c>
    </row>
    <row r="185" spans="1:7" x14ac:dyDescent="0.2">
      <c r="A185" t="s">
        <v>8002</v>
      </c>
      <c r="B185">
        <v>721694003</v>
      </c>
      <c r="C185">
        <v>1020315</v>
      </c>
      <c r="D185">
        <v>2</v>
      </c>
      <c r="E185" t="s">
        <v>6274</v>
      </c>
      <c r="F185" s="262"/>
      <c r="G185" s="262">
        <v>8924805</v>
      </c>
    </row>
    <row r="186" spans="1:7" x14ac:dyDescent="0.2">
      <c r="A186" t="s">
        <v>8002</v>
      </c>
      <c r="B186">
        <v>721694003</v>
      </c>
      <c r="C186">
        <v>1020414</v>
      </c>
      <c r="D186">
        <v>2</v>
      </c>
      <c r="E186" t="s">
        <v>6274</v>
      </c>
      <c r="F186" s="262">
        <v>5356776</v>
      </c>
      <c r="G186" s="262">
        <v>54803935</v>
      </c>
    </row>
    <row r="187" spans="1:7" x14ac:dyDescent="0.2">
      <c r="A187" t="s">
        <v>8002</v>
      </c>
      <c r="B187">
        <v>721694003</v>
      </c>
      <c r="C187">
        <v>1020415</v>
      </c>
      <c r="D187">
        <v>2</v>
      </c>
      <c r="E187" t="s">
        <v>8014</v>
      </c>
      <c r="F187" s="262">
        <v>3460639</v>
      </c>
      <c r="G187" s="262">
        <v>70305611</v>
      </c>
    </row>
    <row r="188" spans="1:7" x14ac:dyDescent="0.2">
      <c r="A188" t="s">
        <v>8002</v>
      </c>
      <c r="B188">
        <v>721694003</v>
      </c>
      <c r="C188">
        <v>1020428</v>
      </c>
      <c r="D188">
        <v>2</v>
      </c>
      <c r="E188" t="s">
        <v>6314</v>
      </c>
      <c r="F188" s="262">
        <v>4535041</v>
      </c>
      <c r="G188" s="262">
        <v>10324455</v>
      </c>
    </row>
    <row r="189" spans="1:7" x14ac:dyDescent="0.2">
      <c r="A189" t="s">
        <v>8002</v>
      </c>
      <c r="B189">
        <v>721694003</v>
      </c>
      <c r="C189">
        <v>1040479</v>
      </c>
      <c r="D189">
        <v>4</v>
      </c>
      <c r="E189" t="s">
        <v>6291</v>
      </c>
      <c r="F189" s="262">
        <v>10016190</v>
      </c>
      <c r="G189" s="262">
        <v>124486930</v>
      </c>
    </row>
    <row r="190" spans="1:7" x14ac:dyDescent="0.2">
      <c r="A190" t="s">
        <v>8002</v>
      </c>
      <c r="B190">
        <v>721694003</v>
      </c>
      <c r="C190">
        <v>1070721</v>
      </c>
      <c r="D190">
        <v>7</v>
      </c>
      <c r="E190" t="s">
        <v>6284</v>
      </c>
      <c r="F190" s="262">
        <v>3839035</v>
      </c>
      <c r="G190" s="262">
        <v>36323179</v>
      </c>
    </row>
    <row r="191" spans="1:7" x14ac:dyDescent="0.2">
      <c r="A191" t="s">
        <v>8002</v>
      </c>
      <c r="B191">
        <v>721694003</v>
      </c>
      <c r="C191">
        <v>1070722</v>
      </c>
      <c r="D191">
        <v>7</v>
      </c>
      <c r="E191" t="s">
        <v>6284</v>
      </c>
      <c r="F191" s="262">
        <v>4282001</v>
      </c>
      <c r="G191" s="262">
        <v>36470836</v>
      </c>
    </row>
    <row r="192" spans="1:7" x14ac:dyDescent="0.2">
      <c r="A192" t="s">
        <v>8002</v>
      </c>
      <c r="B192">
        <v>721694003</v>
      </c>
      <c r="C192">
        <v>1070743</v>
      </c>
      <c r="D192">
        <v>7</v>
      </c>
      <c r="E192" t="s">
        <v>6290</v>
      </c>
      <c r="F192" s="262">
        <v>5718944</v>
      </c>
      <c r="G192" s="262">
        <v>24908576</v>
      </c>
    </row>
    <row r="193" spans="1:7" x14ac:dyDescent="0.2">
      <c r="A193" t="s">
        <v>8002</v>
      </c>
      <c r="B193">
        <v>721694003</v>
      </c>
      <c r="C193">
        <v>1110190</v>
      </c>
      <c r="D193">
        <v>11</v>
      </c>
      <c r="E193" t="s">
        <v>6428</v>
      </c>
      <c r="F193" s="262">
        <v>4346969</v>
      </c>
      <c r="G193" s="262">
        <v>52435315</v>
      </c>
    </row>
    <row r="194" spans="1:7" x14ac:dyDescent="0.2">
      <c r="A194" t="s">
        <v>6606</v>
      </c>
      <c r="B194">
        <v>650794826</v>
      </c>
      <c r="C194">
        <v>1030295</v>
      </c>
      <c r="D194">
        <v>3</v>
      </c>
      <c r="E194" t="s">
        <v>6305</v>
      </c>
      <c r="F194" s="262">
        <v>1651669</v>
      </c>
      <c r="G194" s="262">
        <v>4601077</v>
      </c>
    </row>
    <row r="195" spans="1:7" x14ac:dyDescent="0.2">
      <c r="A195" t="s">
        <v>6606</v>
      </c>
      <c r="B195">
        <v>650794826</v>
      </c>
      <c r="C195">
        <v>1030296</v>
      </c>
      <c r="D195">
        <v>3</v>
      </c>
      <c r="E195" t="s">
        <v>6305</v>
      </c>
      <c r="F195" s="262">
        <v>1048515</v>
      </c>
      <c r="G195" s="262">
        <v>4194058</v>
      </c>
    </row>
    <row r="196" spans="1:7" x14ac:dyDescent="0.2">
      <c r="A196" t="s">
        <v>6606</v>
      </c>
      <c r="B196">
        <v>650794826</v>
      </c>
      <c r="C196">
        <v>1030301</v>
      </c>
      <c r="D196">
        <v>3</v>
      </c>
      <c r="E196" t="s">
        <v>6305</v>
      </c>
      <c r="F196" s="262"/>
      <c r="G196" s="262">
        <v>5554788</v>
      </c>
    </row>
    <row r="197" spans="1:7" x14ac:dyDescent="0.2">
      <c r="A197" t="s">
        <v>6605</v>
      </c>
      <c r="B197">
        <v>700376001</v>
      </c>
      <c r="C197">
        <v>1040446</v>
      </c>
      <c r="D197">
        <v>4</v>
      </c>
      <c r="E197" t="s">
        <v>6291</v>
      </c>
      <c r="F197" s="262"/>
      <c r="G197" s="262">
        <v>145101644</v>
      </c>
    </row>
    <row r="198" spans="1:7" x14ac:dyDescent="0.2">
      <c r="A198" t="s">
        <v>6605</v>
      </c>
      <c r="B198">
        <v>700376001</v>
      </c>
      <c r="C198">
        <v>1090594</v>
      </c>
      <c r="D198">
        <v>9</v>
      </c>
      <c r="E198" t="s">
        <v>208</v>
      </c>
      <c r="F198" s="262"/>
      <c r="G198" s="262">
        <v>86364131</v>
      </c>
    </row>
    <row r="199" spans="1:7" x14ac:dyDescent="0.2">
      <c r="A199" t="s">
        <v>6605</v>
      </c>
      <c r="B199">
        <v>700376001</v>
      </c>
      <c r="C199">
        <v>1090648</v>
      </c>
      <c r="D199">
        <v>9</v>
      </c>
      <c r="E199" t="s">
        <v>179</v>
      </c>
      <c r="F199" s="262">
        <v>12609703</v>
      </c>
      <c r="G199" s="262">
        <v>51681377</v>
      </c>
    </row>
    <row r="200" spans="1:7" x14ac:dyDescent="0.2">
      <c r="A200" t="s">
        <v>6605</v>
      </c>
      <c r="B200">
        <v>700376001</v>
      </c>
      <c r="C200">
        <v>1090649</v>
      </c>
      <c r="D200">
        <v>9</v>
      </c>
      <c r="E200" t="s">
        <v>179</v>
      </c>
      <c r="F200" s="262">
        <v>7572240</v>
      </c>
      <c r="G200" s="262">
        <v>52521079</v>
      </c>
    </row>
    <row r="201" spans="1:7" x14ac:dyDescent="0.2">
      <c r="A201" t="s">
        <v>6605</v>
      </c>
      <c r="B201">
        <v>700376001</v>
      </c>
      <c r="C201">
        <v>1100404</v>
      </c>
      <c r="D201">
        <v>10</v>
      </c>
      <c r="E201" t="s">
        <v>6295</v>
      </c>
      <c r="F201" s="262"/>
      <c r="G201" s="262">
        <v>4769614</v>
      </c>
    </row>
    <row r="202" spans="1:7" x14ac:dyDescent="0.2">
      <c r="A202" t="s">
        <v>6605</v>
      </c>
      <c r="B202">
        <v>700376001</v>
      </c>
      <c r="C202">
        <v>1100510</v>
      </c>
      <c r="D202">
        <v>10</v>
      </c>
      <c r="E202" t="s">
        <v>6295</v>
      </c>
      <c r="F202" s="262">
        <v>2359527</v>
      </c>
      <c r="G202" s="262">
        <v>26072770</v>
      </c>
    </row>
    <row r="203" spans="1:7" x14ac:dyDescent="0.2">
      <c r="A203" t="s">
        <v>6605</v>
      </c>
      <c r="B203">
        <v>700376001</v>
      </c>
      <c r="C203">
        <v>1100511</v>
      </c>
      <c r="D203">
        <v>10</v>
      </c>
      <c r="E203" t="s">
        <v>6295</v>
      </c>
      <c r="F203" s="262">
        <v>2097029</v>
      </c>
      <c r="G203" s="262">
        <v>25763502</v>
      </c>
    </row>
    <row r="204" spans="1:7" x14ac:dyDescent="0.2">
      <c r="A204" t="s">
        <v>6605</v>
      </c>
      <c r="B204">
        <v>700376001</v>
      </c>
      <c r="C204">
        <v>1100525</v>
      </c>
      <c r="D204">
        <v>10</v>
      </c>
      <c r="E204" t="s">
        <v>6295</v>
      </c>
      <c r="F204" s="262"/>
      <c r="G204" s="262">
        <v>2205586</v>
      </c>
    </row>
    <row r="205" spans="1:7" x14ac:dyDescent="0.2">
      <c r="A205" t="s">
        <v>6605</v>
      </c>
      <c r="B205">
        <v>700376001</v>
      </c>
      <c r="C205">
        <v>1100558</v>
      </c>
      <c r="D205">
        <v>10</v>
      </c>
      <c r="E205" t="s">
        <v>6295</v>
      </c>
      <c r="F205" s="262"/>
      <c r="G205" s="262">
        <v>2595479</v>
      </c>
    </row>
    <row r="206" spans="1:7" x14ac:dyDescent="0.2">
      <c r="A206" t="s">
        <v>6605</v>
      </c>
      <c r="B206">
        <v>700376001</v>
      </c>
      <c r="C206">
        <v>1100575</v>
      </c>
      <c r="D206">
        <v>10</v>
      </c>
      <c r="E206" t="s">
        <v>6286</v>
      </c>
      <c r="F206" s="262"/>
      <c r="G206" s="262">
        <v>2432435</v>
      </c>
    </row>
    <row r="207" spans="1:7" x14ac:dyDescent="0.2">
      <c r="A207" t="s">
        <v>6605</v>
      </c>
      <c r="B207">
        <v>700376001</v>
      </c>
      <c r="C207">
        <v>1100700</v>
      </c>
      <c r="D207">
        <v>10</v>
      </c>
      <c r="E207" t="s">
        <v>6273</v>
      </c>
      <c r="F207" s="262"/>
      <c r="G207" s="262">
        <v>102048982</v>
      </c>
    </row>
    <row r="208" spans="1:7" x14ac:dyDescent="0.2">
      <c r="A208" t="s">
        <v>6605</v>
      </c>
      <c r="B208">
        <v>700376001</v>
      </c>
      <c r="C208">
        <v>1100755</v>
      </c>
      <c r="D208">
        <v>10</v>
      </c>
      <c r="E208" t="s">
        <v>6295</v>
      </c>
      <c r="F208" s="262">
        <v>5903159</v>
      </c>
      <c r="G208" s="262">
        <v>120162966</v>
      </c>
    </row>
    <row r="209" spans="1:7" x14ac:dyDescent="0.2">
      <c r="A209" t="s">
        <v>6605</v>
      </c>
      <c r="B209">
        <v>700376001</v>
      </c>
      <c r="C209">
        <v>1132565</v>
      </c>
      <c r="D209">
        <v>13</v>
      </c>
      <c r="E209" t="s">
        <v>5511</v>
      </c>
      <c r="F209" s="262">
        <v>9249240</v>
      </c>
      <c r="G209" s="262">
        <v>86297494</v>
      </c>
    </row>
    <row r="210" spans="1:7" x14ac:dyDescent="0.2">
      <c r="A210" t="s">
        <v>6605</v>
      </c>
      <c r="B210">
        <v>700376001</v>
      </c>
      <c r="C210">
        <v>1132566</v>
      </c>
      <c r="D210">
        <v>13</v>
      </c>
      <c r="E210" t="s">
        <v>5511</v>
      </c>
      <c r="F210" s="262">
        <v>6277471</v>
      </c>
      <c r="G210" s="262">
        <v>73272702</v>
      </c>
    </row>
    <row r="211" spans="1:7" x14ac:dyDescent="0.2">
      <c r="A211" t="s">
        <v>6605</v>
      </c>
      <c r="B211">
        <v>700376001</v>
      </c>
      <c r="C211">
        <v>1140139</v>
      </c>
      <c r="D211">
        <v>14</v>
      </c>
      <c r="E211" t="s">
        <v>6301</v>
      </c>
      <c r="F211" s="262">
        <v>1297740</v>
      </c>
      <c r="G211" s="262">
        <v>13213350</v>
      </c>
    </row>
    <row r="212" spans="1:7" x14ac:dyDescent="0.2">
      <c r="A212" t="s">
        <v>6605</v>
      </c>
      <c r="B212">
        <v>700376001</v>
      </c>
      <c r="C212">
        <v>1140140</v>
      </c>
      <c r="D212">
        <v>14</v>
      </c>
      <c r="E212" t="s">
        <v>6301</v>
      </c>
      <c r="F212" s="262">
        <v>1348090</v>
      </c>
      <c r="G212" s="262">
        <v>14379627</v>
      </c>
    </row>
    <row r="213" spans="1:7" x14ac:dyDescent="0.2">
      <c r="A213" t="s">
        <v>6605</v>
      </c>
      <c r="B213">
        <v>700376001</v>
      </c>
      <c r="C213">
        <v>1140194</v>
      </c>
      <c r="D213">
        <v>14</v>
      </c>
      <c r="E213" t="s">
        <v>6301</v>
      </c>
      <c r="F213" s="262"/>
      <c r="G213" s="262">
        <v>99925787</v>
      </c>
    </row>
    <row r="214" spans="1:7" x14ac:dyDescent="0.2">
      <c r="A214" t="s">
        <v>8556</v>
      </c>
      <c r="B214">
        <v>700376001</v>
      </c>
      <c r="C214">
        <v>1040505</v>
      </c>
      <c r="D214">
        <v>4</v>
      </c>
      <c r="E214" t="s">
        <v>6291</v>
      </c>
      <c r="F214" s="262">
        <v>12452120</v>
      </c>
      <c r="G214" s="262">
        <v>45637174</v>
      </c>
    </row>
    <row r="215" spans="1:7" x14ac:dyDescent="0.2">
      <c r="A215" t="s">
        <v>8556</v>
      </c>
      <c r="B215">
        <v>700376001</v>
      </c>
      <c r="C215">
        <v>1090669</v>
      </c>
      <c r="D215">
        <v>9</v>
      </c>
      <c r="E215" t="s">
        <v>208</v>
      </c>
      <c r="F215" s="262">
        <v>6117915</v>
      </c>
      <c r="G215" s="262">
        <v>26140183</v>
      </c>
    </row>
    <row r="216" spans="1:7" x14ac:dyDescent="0.2">
      <c r="A216" t="s">
        <v>8556</v>
      </c>
      <c r="B216">
        <v>700376001</v>
      </c>
      <c r="C216">
        <v>1100767</v>
      </c>
      <c r="D216">
        <v>10</v>
      </c>
      <c r="E216" t="s">
        <v>6273</v>
      </c>
      <c r="F216" s="262">
        <v>8188118</v>
      </c>
      <c r="G216" s="262">
        <v>45111898</v>
      </c>
    </row>
    <row r="217" spans="1:7" x14ac:dyDescent="0.2">
      <c r="A217" t="s">
        <v>8556</v>
      </c>
      <c r="B217">
        <v>700376001</v>
      </c>
      <c r="C217">
        <v>1140222</v>
      </c>
      <c r="D217">
        <v>14</v>
      </c>
      <c r="E217" t="s">
        <v>6301</v>
      </c>
      <c r="F217" s="262">
        <v>10629105</v>
      </c>
      <c r="G217" s="262">
        <v>41774853</v>
      </c>
    </row>
    <row r="218" spans="1:7" x14ac:dyDescent="0.2">
      <c r="A218" t="s">
        <v>8221</v>
      </c>
      <c r="B218" t="s">
        <v>6265</v>
      </c>
      <c r="C218">
        <v>1131963</v>
      </c>
      <c r="D218">
        <v>13</v>
      </c>
      <c r="E218" t="s">
        <v>8423</v>
      </c>
      <c r="F218" s="262"/>
      <c r="G218" s="262">
        <v>2657794</v>
      </c>
    </row>
    <row r="219" spans="1:7" x14ac:dyDescent="0.2">
      <c r="A219" t="s">
        <v>6423</v>
      </c>
      <c r="B219">
        <v>650587340</v>
      </c>
      <c r="C219">
        <v>1020426</v>
      </c>
      <c r="D219">
        <v>2</v>
      </c>
      <c r="E219" t="s">
        <v>6274</v>
      </c>
      <c r="F219" s="262">
        <v>10394926</v>
      </c>
      <c r="G219" s="262">
        <v>99734019</v>
      </c>
    </row>
    <row r="220" spans="1:7" x14ac:dyDescent="0.2">
      <c r="A220" t="s">
        <v>6423</v>
      </c>
      <c r="B220">
        <v>650587340</v>
      </c>
      <c r="C220">
        <v>1060428</v>
      </c>
      <c r="D220">
        <v>6</v>
      </c>
      <c r="E220" t="s">
        <v>8220</v>
      </c>
      <c r="F220" s="262">
        <v>3691380</v>
      </c>
      <c r="G220" s="262">
        <v>24806073</v>
      </c>
    </row>
    <row r="221" spans="1:7" x14ac:dyDescent="0.2">
      <c r="A221" t="s">
        <v>6423</v>
      </c>
      <c r="B221">
        <v>650587340</v>
      </c>
      <c r="C221">
        <v>1060429</v>
      </c>
      <c r="D221">
        <v>6</v>
      </c>
      <c r="E221" t="s">
        <v>6298</v>
      </c>
      <c r="F221" s="262">
        <v>2657794</v>
      </c>
      <c r="G221" s="262">
        <v>19638143</v>
      </c>
    </row>
    <row r="222" spans="1:7" x14ac:dyDescent="0.2">
      <c r="A222" t="s">
        <v>6423</v>
      </c>
      <c r="B222">
        <v>650587340</v>
      </c>
      <c r="C222">
        <v>1070723</v>
      </c>
      <c r="D222">
        <v>7</v>
      </c>
      <c r="E222" t="s">
        <v>6290</v>
      </c>
      <c r="F222" s="262">
        <v>1574989</v>
      </c>
      <c r="G222" s="262">
        <v>10631176</v>
      </c>
    </row>
    <row r="223" spans="1:7" x14ac:dyDescent="0.2">
      <c r="A223" t="s">
        <v>6423</v>
      </c>
      <c r="B223">
        <v>650587340</v>
      </c>
      <c r="C223">
        <v>1090515</v>
      </c>
      <c r="D223">
        <v>9</v>
      </c>
      <c r="E223" t="s">
        <v>6315</v>
      </c>
      <c r="F223" s="262"/>
      <c r="G223" s="262">
        <v>2188250</v>
      </c>
    </row>
    <row r="224" spans="1:7" x14ac:dyDescent="0.2">
      <c r="A224" t="s">
        <v>6423</v>
      </c>
      <c r="B224">
        <v>650587340</v>
      </c>
      <c r="C224">
        <v>1090516</v>
      </c>
      <c r="D224">
        <v>9</v>
      </c>
      <c r="E224" t="s">
        <v>6315</v>
      </c>
      <c r="F224" s="262"/>
      <c r="G224" s="262">
        <v>2524904</v>
      </c>
    </row>
    <row r="225" spans="1:7" x14ac:dyDescent="0.2">
      <c r="A225" t="s">
        <v>6423</v>
      </c>
      <c r="B225">
        <v>650587340</v>
      </c>
      <c r="C225">
        <v>1090664</v>
      </c>
      <c r="D225">
        <v>9</v>
      </c>
      <c r="E225" t="s">
        <v>208</v>
      </c>
      <c r="F225" s="262">
        <v>2019923</v>
      </c>
      <c r="G225" s="262">
        <v>19189268</v>
      </c>
    </row>
    <row r="226" spans="1:7" x14ac:dyDescent="0.2">
      <c r="A226" t="s">
        <v>6423</v>
      </c>
      <c r="B226">
        <v>650587340</v>
      </c>
      <c r="C226">
        <v>1090665</v>
      </c>
      <c r="D226">
        <v>9</v>
      </c>
      <c r="E226" t="s">
        <v>6315</v>
      </c>
      <c r="F226" s="262">
        <v>4208173</v>
      </c>
      <c r="G226" s="262">
        <v>37705230</v>
      </c>
    </row>
    <row r="227" spans="1:7" x14ac:dyDescent="0.2">
      <c r="A227" t="s">
        <v>6423</v>
      </c>
      <c r="B227">
        <v>650587340</v>
      </c>
      <c r="C227">
        <v>1100754</v>
      </c>
      <c r="D227">
        <v>10</v>
      </c>
      <c r="E227" t="s">
        <v>6295</v>
      </c>
      <c r="F227" s="262">
        <v>1178289</v>
      </c>
      <c r="G227" s="262">
        <v>8492378</v>
      </c>
    </row>
    <row r="228" spans="1:7" x14ac:dyDescent="0.2">
      <c r="A228" t="s">
        <v>6410</v>
      </c>
      <c r="B228">
        <v>716316009</v>
      </c>
      <c r="C228">
        <v>1080707</v>
      </c>
      <c r="D228">
        <v>8</v>
      </c>
      <c r="E228" t="s">
        <v>6299</v>
      </c>
      <c r="F228" s="262"/>
      <c r="G228" s="262">
        <v>7392902</v>
      </c>
    </row>
    <row r="229" spans="1:7" x14ac:dyDescent="0.2">
      <c r="A229" t="s">
        <v>6410</v>
      </c>
      <c r="B229">
        <v>716316009</v>
      </c>
      <c r="C229">
        <v>1131962</v>
      </c>
      <c r="D229">
        <v>13</v>
      </c>
      <c r="E229" t="s">
        <v>6310</v>
      </c>
      <c r="F229" s="262"/>
      <c r="G229" s="262">
        <v>21705314</v>
      </c>
    </row>
    <row r="230" spans="1:7" x14ac:dyDescent="0.2">
      <c r="A230" t="s">
        <v>6410</v>
      </c>
      <c r="B230">
        <v>716316009</v>
      </c>
      <c r="C230">
        <v>1132536</v>
      </c>
      <c r="D230">
        <v>13</v>
      </c>
      <c r="E230" t="s">
        <v>226</v>
      </c>
      <c r="F230" s="262">
        <v>21261240</v>
      </c>
      <c r="G230" s="262">
        <v>122302280</v>
      </c>
    </row>
    <row r="231" spans="1:7" x14ac:dyDescent="0.2">
      <c r="A231" t="s">
        <v>6410</v>
      </c>
      <c r="B231">
        <v>716316009</v>
      </c>
      <c r="C231">
        <v>1132537</v>
      </c>
      <c r="D231">
        <v>13</v>
      </c>
      <c r="E231" t="s">
        <v>226</v>
      </c>
      <c r="F231" s="262">
        <v>7404197</v>
      </c>
      <c r="G231" s="262">
        <v>73463162</v>
      </c>
    </row>
    <row r="232" spans="1:7" x14ac:dyDescent="0.2">
      <c r="A232" t="s">
        <v>6410</v>
      </c>
      <c r="B232">
        <v>716316009</v>
      </c>
      <c r="C232">
        <v>1132538</v>
      </c>
      <c r="D232">
        <v>13</v>
      </c>
      <c r="E232" t="s">
        <v>226</v>
      </c>
      <c r="F232" s="262">
        <v>31169846</v>
      </c>
      <c r="G232" s="262">
        <v>334386455</v>
      </c>
    </row>
    <row r="233" spans="1:7" x14ac:dyDescent="0.2">
      <c r="A233" t="s">
        <v>6410</v>
      </c>
      <c r="B233">
        <v>716316009</v>
      </c>
      <c r="C233">
        <v>1132589</v>
      </c>
      <c r="D233">
        <v>13</v>
      </c>
      <c r="E233" t="s">
        <v>6310</v>
      </c>
      <c r="F233" s="262">
        <v>10631174</v>
      </c>
      <c r="G233" s="262">
        <v>102029742</v>
      </c>
    </row>
    <row r="234" spans="1:7" x14ac:dyDescent="0.2">
      <c r="A234" t="s">
        <v>6424</v>
      </c>
      <c r="B234">
        <v>650450957</v>
      </c>
      <c r="C234">
        <v>1131888</v>
      </c>
      <c r="D234">
        <v>13</v>
      </c>
      <c r="E234" t="s">
        <v>70</v>
      </c>
      <c r="F234" s="262">
        <v>4863936</v>
      </c>
      <c r="G234" s="262">
        <v>33012672</v>
      </c>
    </row>
    <row r="235" spans="1:7" x14ac:dyDescent="0.2">
      <c r="A235" t="s">
        <v>6424</v>
      </c>
      <c r="B235">
        <v>650450957</v>
      </c>
      <c r="C235">
        <v>1131889</v>
      </c>
      <c r="D235">
        <v>13</v>
      </c>
      <c r="E235" t="s">
        <v>70</v>
      </c>
      <c r="F235" s="262">
        <v>6044069</v>
      </c>
      <c r="G235" s="262">
        <v>40468982</v>
      </c>
    </row>
    <row r="236" spans="1:7" x14ac:dyDescent="0.2">
      <c r="A236" t="s">
        <v>6425</v>
      </c>
      <c r="B236" t="s">
        <v>6266</v>
      </c>
      <c r="C236">
        <v>1131891</v>
      </c>
      <c r="D236">
        <v>13</v>
      </c>
      <c r="E236" t="s">
        <v>6296</v>
      </c>
      <c r="F236" s="262">
        <v>2069760</v>
      </c>
      <c r="G236" s="262">
        <v>22767360</v>
      </c>
    </row>
    <row r="237" spans="1:7" x14ac:dyDescent="0.2">
      <c r="A237" t="s">
        <v>6425</v>
      </c>
      <c r="B237" t="s">
        <v>6266</v>
      </c>
      <c r="C237">
        <v>1131892</v>
      </c>
      <c r="D237">
        <v>13</v>
      </c>
      <c r="E237" t="s">
        <v>6296</v>
      </c>
      <c r="F237" s="262">
        <v>2627856</v>
      </c>
      <c r="G237" s="262">
        <v>28906416</v>
      </c>
    </row>
    <row r="238" spans="1:7" x14ac:dyDescent="0.2">
      <c r="A238" t="s">
        <v>6422</v>
      </c>
      <c r="B238">
        <v>650165500</v>
      </c>
      <c r="C238">
        <v>1080901</v>
      </c>
      <c r="D238">
        <v>8</v>
      </c>
      <c r="E238" t="s">
        <v>148</v>
      </c>
      <c r="F238" s="262"/>
      <c r="G238" s="262">
        <v>2433262</v>
      </c>
    </row>
    <row r="239" spans="1:7" x14ac:dyDescent="0.2">
      <c r="A239" t="s">
        <v>6419</v>
      </c>
      <c r="B239">
        <v>738689003</v>
      </c>
      <c r="C239">
        <v>1020233</v>
      </c>
      <c r="D239">
        <v>2</v>
      </c>
      <c r="E239" t="s">
        <v>6274</v>
      </c>
      <c r="F239" s="262"/>
      <c r="G239" s="262">
        <v>23563567</v>
      </c>
    </row>
    <row r="240" spans="1:7" x14ac:dyDescent="0.2">
      <c r="A240" t="s">
        <v>6419</v>
      </c>
      <c r="B240">
        <v>738689003</v>
      </c>
      <c r="C240">
        <v>1020302</v>
      </c>
      <c r="D240">
        <v>2</v>
      </c>
      <c r="E240" t="s">
        <v>6274</v>
      </c>
      <c r="F240" s="262">
        <v>2649293</v>
      </c>
      <c r="G240" s="262">
        <v>31129191</v>
      </c>
    </row>
    <row r="241" spans="1:7" x14ac:dyDescent="0.2">
      <c r="A241" t="s">
        <v>6419</v>
      </c>
      <c r="B241">
        <v>738689003</v>
      </c>
      <c r="C241">
        <v>1020303</v>
      </c>
      <c r="D241">
        <v>2</v>
      </c>
      <c r="E241" t="s">
        <v>6274</v>
      </c>
      <c r="F241" s="262">
        <v>3195473</v>
      </c>
      <c r="G241" s="262">
        <v>37841129</v>
      </c>
    </row>
    <row r="242" spans="1:7" x14ac:dyDescent="0.2">
      <c r="A242" t="s">
        <v>6419</v>
      </c>
      <c r="B242">
        <v>738689003</v>
      </c>
      <c r="C242">
        <v>1020427</v>
      </c>
      <c r="D242">
        <v>2</v>
      </c>
      <c r="E242" t="s">
        <v>6274</v>
      </c>
      <c r="F242" s="262">
        <v>21956960</v>
      </c>
      <c r="G242" s="262">
        <v>216548233</v>
      </c>
    </row>
    <row r="243" spans="1:7" x14ac:dyDescent="0.2">
      <c r="A243" t="s">
        <v>6419</v>
      </c>
      <c r="B243">
        <v>738689003</v>
      </c>
      <c r="C243">
        <v>1050662</v>
      </c>
      <c r="D243">
        <v>5</v>
      </c>
      <c r="E243" t="s">
        <v>8218</v>
      </c>
      <c r="F243" s="262"/>
      <c r="G243" s="262">
        <v>3347098</v>
      </c>
    </row>
    <row r="244" spans="1:7" x14ac:dyDescent="0.2">
      <c r="A244" t="s">
        <v>6419</v>
      </c>
      <c r="B244">
        <v>738689003</v>
      </c>
      <c r="C244">
        <v>1051008</v>
      </c>
      <c r="D244">
        <v>5</v>
      </c>
      <c r="E244" t="s">
        <v>6607</v>
      </c>
      <c r="F244" s="262"/>
      <c r="G244" s="262">
        <v>4724966</v>
      </c>
    </row>
    <row r="245" spans="1:7" x14ac:dyDescent="0.2">
      <c r="A245" t="s">
        <v>6419</v>
      </c>
      <c r="B245">
        <v>738689003</v>
      </c>
      <c r="C245">
        <v>1051176</v>
      </c>
      <c r="D245">
        <v>5</v>
      </c>
      <c r="E245" t="s">
        <v>6607</v>
      </c>
      <c r="F245" s="262">
        <v>2794176</v>
      </c>
      <c r="G245" s="262">
        <v>26408776</v>
      </c>
    </row>
    <row r="246" spans="1:7" x14ac:dyDescent="0.2">
      <c r="A246" t="s">
        <v>6419</v>
      </c>
      <c r="B246">
        <v>738689003</v>
      </c>
      <c r="C246">
        <v>1051177</v>
      </c>
      <c r="D246">
        <v>5</v>
      </c>
      <c r="E246" t="s">
        <v>6607</v>
      </c>
      <c r="F246" s="262">
        <v>2759249</v>
      </c>
      <c r="G246" s="262">
        <v>28643631</v>
      </c>
    </row>
    <row r="247" spans="1:7" x14ac:dyDescent="0.2">
      <c r="A247" t="s">
        <v>6419</v>
      </c>
      <c r="B247">
        <v>738689003</v>
      </c>
      <c r="C247">
        <v>1051355</v>
      </c>
      <c r="D247">
        <v>5</v>
      </c>
      <c r="E247" t="s">
        <v>6607</v>
      </c>
      <c r="F247" s="262">
        <v>6496829</v>
      </c>
      <c r="G247" s="262">
        <v>66106217</v>
      </c>
    </row>
    <row r="248" spans="1:7" x14ac:dyDescent="0.2">
      <c r="A248" t="s">
        <v>6419</v>
      </c>
      <c r="B248">
        <v>738689003</v>
      </c>
      <c r="C248">
        <v>1080944</v>
      </c>
      <c r="D248">
        <v>8</v>
      </c>
      <c r="E248" t="s">
        <v>6289</v>
      </c>
      <c r="F248" s="262"/>
      <c r="G248" s="262">
        <v>5723116</v>
      </c>
    </row>
    <row r="249" spans="1:7" x14ac:dyDescent="0.2">
      <c r="A249" t="s">
        <v>6419</v>
      </c>
      <c r="B249">
        <v>738689003</v>
      </c>
      <c r="C249">
        <v>1080945</v>
      </c>
      <c r="D249">
        <v>8</v>
      </c>
      <c r="E249" t="s">
        <v>148</v>
      </c>
      <c r="F249" s="262"/>
      <c r="G249" s="262">
        <v>6564750</v>
      </c>
    </row>
    <row r="250" spans="1:7" x14ac:dyDescent="0.2">
      <c r="A250" t="s">
        <v>6419</v>
      </c>
      <c r="B250">
        <v>738689003</v>
      </c>
      <c r="C250">
        <v>1081209</v>
      </c>
      <c r="D250">
        <v>8</v>
      </c>
      <c r="E250" t="s">
        <v>148</v>
      </c>
      <c r="F250" s="262">
        <v>19836875</v>
      </c>
      <c r="G250" s="262">
        <v>177419527</v>
      </c>
    </row>
    <row r="251" spans="1:7" x14ac:dyDescent="0.2">
      <c r="A251" t="s">
        <v>6419</v>
      </c>
      <c r="B251">
        <v>738689003</v>
      </c>
      <c r="C251">
        <v>1081221</v>
      </c>
      <c r="D251">
        <v>8</v>
      </c>
      <c r="E251" t="s">
        <v>148</v>
      </c>
      <c r="F251" s="262">
        <v>8921327</v>
      </c>
      <c r="G251" s="262">
        <v>76757080</v>
      </c>
    </row>
    <row r="252" spans="1:7" x14ac:dyDescent="0.2">
      <c r="A252" t="s">
        <v>6419</v>
      </c>
      <c r="B252">
        <v>738689003</v>
      </c>
      <c r="C252">
        <v>1081222</v>
      </c>
      <c r="D252">
        <v>8</v>
      </c>
      <c r="E252" t="s">
        <v>6289</v>
      </c>
      <c r="F252" s="262">
        <v>5891442</v>
      </c>
      <c r="G252" s="262">
        <v>47636517</v>
      </c>
    </row>
    <row r="253" spans="1:7" x14ac:dyDescent="0.2">
      <c r="A253" t="s">
        <v>6419</v>
      </c>
      <c r="B253">
        <v>738689003</v>
      </c>
      <c r="C253">
        <v>1090504</v>
      </c>
      <c r="D253">
        <v>9</v>
      </c>
      <c r="E253" t="s">
        <v>179</v>
      </c>
      <c r="F253" s="262"/>
      <c r="G253" s="262">
        <v>15909951</v>
      </c>
    </row>
    <row r="254" spans="1:7" x14ac:dyDescent="0.2">
      <c r="A254" t="s">
        <v>6419</v>
      </c>
      <c r="B254">
        <v>738689003</v>
      </c>
      <c r="C254">
        <v>1090508</v>
      </c>
      <c r="D254">
        <v>9</v>
      </c>
      <c r="E254" t="s">
        <v>179</v>
      </c>
      <c r="F254" s="262"/>
      <c r="G254" s="262">
        <v>7238058</v>
      </c>
    </row>
    <row r="255" spans="1:7" x14ac:dyDescent="0.2">
      <c r="A255" t="s">
        <v>6419</v>
      </c>
      <c r="B255">
        <v>738689003</v>
      </c>
      <c r="C255">
        <v>1090645</v>
      </c>
      <c r="D255">
        <v>9</v>
      </c>
      <c r="E255" t="s">
        <v>179</v>
      </c>
      <c r="F255" s="262">
        <v>33983501</v>
      </c>
      <c r="G255" s="262">
        <v>199454528</v>
      </c>
    </row>
    <row r="256" spans="1:7" x14ac:dyDescent="0.2">
      <c r="A256" t="s">
        <v>6419</v>
      </c>
      <c r="B256">
        <v>738689003</v>
      </c>
      <c r="C256">
        <v>1090663</v>
      </c>
      <c r="D256">
        <v>9</v>
      </c>
      <c r="E256" t="s">
        <v>179</v>
      </c>
      <c r="F256" s="262">
        <v>7574712</v>
      </c>
      <c r="G256" s="262">
        <v>70885727</v>
      </c>
    </row>
    <row r="257" spans="1:7" x14ac:dyDescent="0.2">
      <c r="A257" t="s">
        <v>6419</v>
      </c>
      <c r="B257">
        <v>738689003</v>
      </c>
      <c r="C257">
        <v>1090666</v>
      </c>
      <c r="D257">
        <v>9</v>
      </c>
      <c r="E257" t="s">
        <v>179</v>
      </c>
      <c r="F257" s="262">
        <v>4495389</v>
      </c>
      <c r="G257" s="262">
        <v>26205842</v>
      </c>
    </row>
    <row r="258" spans="1:7" x14ac:dyDescent="0.2">
      <c r="A258" t="s">
        <v>6419</v>
      </c>
      <c r="B258">
        <v>738689003</v>
      </c>
      <c r="C258">
        <v>1100753</v>
      </c>
      <c r="D258">
        <v>10</v>
      </c>
      <c r="E258" t="s">
        <v>6295</v>
      </c>
      <c r="F258" s="262">
        <v>6228097</v>
      </c>
      <c r="G258" s="262">
        <v>65142524</v>
      </c>
    </row>
    <row r="259" spans="1:7" x14ac:dyDescent="0.2">
      <c r="A259" t="s">
        <v>6419</v>
      </c>
      <c r="B259">
        <v>738689003</v>
      </c>
      <c r="C259">
        <v>1132523</v>
      </c>
      <c r="D259">
        <v>13</v>
      </c>
      <c r="E259" t="s">
        <v>7898</v>
      </c>
      <c r="F259" s="262">
        <v>18409037</v>
      </c>
      <c r="G259" s="262">
        <v>183901224</v>
      </c>
    </row>
    <row r="260" spans="1:7" x14ac:dyDescent="0.2">
      <c r="A260" t="s">
        <v>6419</v>
      </c>
      <c r="B260">
        <v>738689003</v>
      </c>
      <c r="C260">
        <v>1132586</v>
      </c>
      <c r="D260">
        <v>13</v>
      </c>
      <c r="E260" t="s">
        <v>6303</v>
      </c>
      <c r="F260" s="262">
        <v>14765520</v>
      </c>
      <c r="G260" s="262">
        <v>141010716</v>
      </c>
    </row>
    <row r="261" spans="1:7" x14ac:dyDescent="0.2">
      <c r="A261" t="s">
        <v>6419</v>
      </c>
      <c r="B261">
        <v>738689003</v>
      </c>
      <c r="C261">
        <v>1132591</v>
      </c>
      <c r="D261">
        <v>13</v>
      </c>
      <c r="E261" t="s">
        <v>6304</v>
      </c>
      <c r="F261" s="262">
        <v>17718624</v>
      </c>
      <c r="G261" s="262">
        <v>134661543</v>
      </c>
    </row>
    <row r="262" spans="1:7" x14ac:dyDescent="0.2">
      <c r="A262" t="s">
        <v>6419</v>
      </c>
      <c r="B262">
        <v>738689003</v>
      </c>
      <c r="C262">
        <v>1140150</v>
      </c>
      <c r="D262">
        <v>14</v>
      </c>
      <c r="E262" t="s">
        <v>6301</v>
      </c>
      <c r="F262" s="262"/>
      <c r="G262" s="262">
        <v>4362239</v>
      </c>
    </row>
    <row r="263" spans="1:7" x14ac:dyDescent="0.2">
      <c r="A263" t="s">
        <v>6419</v>
      </c>
      <c r="B263">
        <v>738689003</v>
      </c>
      <c r="C263">
        <v>1140221</v>
      </c>
      <c r="D263">
        <v>14</v>
      </c>
      <c r="E263" t="s">
        <v>6301</v>
      </c>
      <c r="F263" s="262">
        <v>4544827</v>
      </c>
      <c r="G263" s="262">
        <v>40735114</v>
      </c>
    </row>
    <row r="264" spans="1:7" x14ac:dyDescent="0.2">
      <c r="A264" t="s">
        <v>8222</v>
      </c>
      <c r="B264">
        <v>738689003</v>
      </c>
      <c r="C264">
        <v>1131966</v>
      </c>
      <c r="D264">
        <v>13</v>
      </c>
      <c r="E264" t="s">
        <v>6303</v>
      </c>
      <c r="F264" s="262"/>
      <c r="G264" s="262">
        <v>26577936</v>
      </c>
    </row>
    <row r="265" spans="1:7" x14ac:dyDescent="0.2">
      <c r="A265" t="s">
        <v>8222</v>
      </c>
      <c r="B265">
        <v>738689003</v>
      </c>
      <c r="C265">
        <v>1131979</v>
      </c>
      <c r="D265">
        <v>13</v>
      </c>
      <c r="E265" t="s">
        <v>6304</v>
      </c>
      <c r="F265" s="262"/>
      <c r="G265" s="262">
        <v>13584278</v>
      </c>
    </row>
    <row r="266" spans="1:7" x14ac:dyDescent="0.2">
      <c r="A266" t="s">
        <v>8219</v>
      </c>
      <c r="B266">
        <v>690803003</v>
      </c>
      <c r="C266">
        <v>1060147</v>
      </c>
      <c r="D266">
        <v>6</v>
      </c>
      <c r="E266" t="s">
        <v>8220</v>
      </c>
      <c r="F266" s="262"/>
      <c r="G266" s="262">
        <v>10659264</v>
      </c>
    </row>
    <row r="267" spans="1:7" x14ac:dyDescent="0.2">
      <c r="A267" t="s">
        <v>6414</v>
      </c>
      <c r="B267">
        <v>713189006</v>
      </c>
      <c r="C267">
        <v>1080935</v>
      </c>
      <c r="D267">
        <v>8</v>
      </c>
      <c r="E267" t="s">
        <v>148</v>
      </c>
      <c r="F267" s="262"/>
      <c r="G267" s="262">
        <v>6090528</v>
      </c>
    </row>
    <row r="268" spans="1:7" x14ac:dyDescent="0.2">
      <c r="A268" t="s">
        <v>6414</v>
      </c>
      <c r="B268">
        <v>713189006</v>
      </c>
      <c r="C268">
        <v>1080939</v>
      </c>
      <c r="D268">
        <v>8</v>
      </c>
      <c r="E268" t="s">
        <v>6299</v>
      </c>
      <c r="F268" s="262"/>
      <c r="G268" s="262">
        <v>2935925</v>
      </c>
    </row>
    <row r="269" spans="1:7" x14ac:dyDescent="0.2">
      <c r="A269" t="s">
        <v>6414</v>
      </c>
      <c r="B269">
        <v>713189006</v>
      </c>
      <c r="C269">
        <v>1080942</v>
      </c>
      <c r="D269">
        <v>8</v>
      </c>
      <c r="E269" t="s">
        <v>6282</v>
      </c>
      <c r="F269" s="262"/>
      <c r="G269" s="262">
        <v>4713154</v>
      </c>
    </row>
    <row r="270" spans="1:7" x14ac:dyDescent="0.2">
      <c r="A270" t="s">
        <v>6414</v>
      </c>
      <c r="B270">
        <v>713189006</v>
      </c>
      <c r="C270">
        <v>1080943</v>
      </c>
      <c r="D270">
        <v>16</v>
      </c>
      <c r="E270" t="s">
        <v>6288</v>
      </c>
      <c r="F270" s="262"/>
      <c r="G270" s="262">
        <v>6059770</v>
      </c>
    </row>
    <row r="271" spans="1:7" x14ac:dyDescent="0.2">
      <c r="A271" t="s">
        <v>6414</v>
      </c>
      <c r="B271">
        <v>713189006</v>
      </c>
      <c r="C271">
        <v>1081090</v>
      </c>
      <c r="D271">
        <v>8</v>
      </c>
      <c r="E271" t="s">
        <v>6299</v>
      </c>
      <c r="F271" s="262">
        <v>2241550</v>
      </c>
      <c r="G271" s="262">
        <v>24893000</v>
      </c>
    </row>
    <row r="272" spans="1:7" x14ac:dyDescent="0.2">
      <c r="A272" t="s">
        <v>6414</v>
      </c>
      <c r="B272">
        <v>713189006</v>
      </c>
      <c r="C272">
        <v>1081091</v>
      </c>
      <c r="D272">
        <v>8</v>
      </c>
      <c r="E272" t="s">
        <v>6299</v>
      </c>
      <c r="F272" s="262">
        <v>2246817</v>
      </c>
      <c r="G272" s="262">
        <v>20820505</v>
      </c>
    </row>
    <row r="273" spans="1:7" x14ac:dyDescent="0.2">
      <c r="A273" t="s">
        <v>6414</v>
      </c>
      <c r="B273">
        <v>713189006</v>
      </c>
      <c r="C273">
        <v>1081118</v>
      </c>
      <c r="D273">
        <v>8</v>
      </c>
      <c r="E273" t="s">
        <v>6289</v>
      </c>
      <c r="F273" s="262"/>
      <c r="G273" s="262">
        <v>133260270</v>
      </c>
    </row>
    <row r="274" spans="1:7" x14ac:dyDescent="0.2">
      <c r="A274" t="s">
        <v>6414</v>
      </c>
      <c r="B274">
        <v>713189006</v>
      </c>
      <c r="C274">
        <v>1081119</v>
      </c>
      <c r="D274">
        <v>8</v>
      </c>
      <c r="E274" t="s">
        <v>6282</v>
      </c>
      <c r="F274" s="262">
        <v>-10752699</v>
      </c>
      <c r="G274" s="262">
        <v>44453867</v>
      </c>
    </row>
    <row r="275" spans="1:7" x14ac:dyDescent="0.2">
      <c r="A275" t="s">
        <v>6414</v>
      </c>
      <c r="B275">
        <v>713189006</v>
      </c>
      <c r="C275">
        <v>1081215</v>
      </c>
      <c r="D275">
        <v>8</v>
      </c>
      <c r="E275" t="s">
        <v>6299</v>
      </c>
      <c r="F275" s="262">
        <v>15387483</v>
      </c>
      <c r="G275" s="262">
        <v>149672626</v>
      </c>
    </row>
    <row r="276" spans="1:7" x14ac:dyDescent="0.2">
      <c r="A276" t="s">
        <v>6414</v>
      </c>
      <c r="B276">
        <v>713189006</v>
      </c>
      <c r="C276">
        <v>1081223</v>
      </c>
      <c r="D276">
        <v>8</v>
      </c>
      <c r="E276" t="s">
        <v>6282</v>
      </c>
      <c r="F276" s="262">
        <v>3029884</v>
      </c>
      <c r="G276" s="262">
        <v>34002034</v>
      </c>
    </row>
    <row r="277" spans="1:7" x14ac:dyDescent="0.2">
      <c r="A277" t="s">
        <v>6414</v>
      </c>
      <c r="B277">
        <v>713189006</v>
      </c>
      <c r="C277">
        <v>1081224</v>
      </c>
      <c r="D277">
        <v>8</v>
      </c>
      <c r="E277" t="s">
        <v>6282</v>
      </c>
      <c r="F277" s="262">
        <v>3460639</v>
      </c>
      <c r="G277" s="262">
        <v>18106556</v>
      </c>
    </row>
    <row r="278" spans="1:7" x14ac:dyDescent="0.2">
      <c r="A278" t="s">
        <v>6414</v>
      </c>
      <c r="B278">
        <v>713189006</v>
      </c>
      <c r="C278">
        <v>1081230</v>
      </c>
      <c r="D278">
        <v>8</v>
      </c>
      <c r="E278" t="s">
        <v>6289</v>
      </c>
      <c r="F278" s="262">
        <v>12235830</v>
      </c>
      <c r="G278" s="262">
        <v>44123143</v>
      </c>
    </row>
    <row r="279" spans="1:7" x14ac:dyDescent="0.2">
      <c r="A279" t="s">
        <v>6417</v>
      </c>
      <c r="B279">
        <v>728623004</v>
      </c>
      <c r="C279">
        <v>1050963</v>
      </c>
      <c r="D279">
        <v>5</v>
      </c>
      <c r="E279" t="s">
        <v>6297</v>
      </c>
      <c r="F279" s="262">
        <v>5648227</v>
      </c>
      <c r="G279" s="262">
        <v>63715058</v>
      </c>
    </row>
    <row r="280" spans="1:7" x14ac:dyDescent="0.2">
      <c r="A280" t="s">
        <v>6417</v>
      </c>
      <c r="B280">
        <v>728623004</v>
      </c>
      <c r="C280">
        <v>1050980</v>
      </c>
      <c r="D280">
        <v>5</v>
      </c>
      <c r="E280" t="s">
        <v>6297</v>
      </c>
      <c r="F280" s="262">
        <v>-26388</v>
      </c>
      <c r="G280" s="262">
        <v>6515532</v>
      </c>
    </row>
    <row r="281" spans="1:7" x14ac:dyDescent="0.2">
      <c r="A281" t="s">
        <v>6417</v>
      </c>
      <c r="B281">
        <v>728623004</v>
      </c>
      <c r="C281">
        <v>1050984</v>
      </c>
      <c r="D281">
        <v>5</v>
      </c>
      <c r="E281" t="s">
        <v>6297</v>
      </c>
      <c r="F281" s="262">
        <v>-218502</v>
      </c>
      <c r="G281" s="262">
        <v>10082991</v>
      </c>
    </row>
    <row r="282" spans="1:7" x14ac:dyDescent="0.2">
      <c r="A282" t="s">
        <v>6417</v>
      </c>
      <c r="B282">
        <v>728623004</v>
      </c>
      <c r="C282">
        <v>1051296</v>
      </c>
      <c r="D282">
        <v>5</v>
      </c>
      <c r="E282" t="s">
        <v>6297</v>
      </c>
      <c r="F282" s="262">
        <v>1565256</v>
      </c>
      <c r="G282" s="262">
        <v>18862946</v>
      </c>
    </row>
    <row r="283" spans="1:7" x14ac:dyDescent="0.2">
      <c r="A283" t="s">
        <v>8422</v>
      </c>
      <c r="B283">
        <v>728623004</v>
      </c>
      <c r="C283">
        <v>1051360</v>
      </c>
      <c r="D283">
        <v>5</v>
      </c>
      <c r="E283" t="s">
        <v>6297</v>
      </c>
      <c r="F283" s="262">
        <v>1019418</v>
      </c>
      <c r="G283" s="262">
        <v>9981170</v>
      </c>
    </row>
    <row r="284" spans="1:7" x14ac:dyDescent="0.2">
      <c r="A284" t="s">
        <v>8422</v>
      </c>
      <c r="B284">
        <v>728623004</v>
      </c>
      <c r="C284">
        <v>1051361</v>
      </c>
      <c r="D284">
        <v>5</v>
      </c>
      <c r="E284" t="s">
        <v>6297</v>
      </c>
      <c r="F284" s="262">
        <v>1508276</v>
      </c>
      <c r="G284" s="262">
        <v>10830512</v>
      </c>
    </row>
    <row r="285" spans="1:7" x14ac:dyDescent="0.2">
      <c r="A285" t="s">
        <v>6420</v>
      </c>
      <c r="B285">
        <v>741504006</v>
      </c>
      <c r="C285">
        <v>1100542</v>
      </c>
      <c r="D285">
        <v>10</v>
      </c>
      <c r="E285" t="s">
        <v>6286</v>
      </c>
      <c r="F285" s="262"/>
      <c r="G285" s="262">
        <v>4284285</v>
      </c>
    </row>
    <row r="286" spans="1:7" x14ac:dyDescent="0.2">
      <c r="A286" t="s">
        <v>6420</v>
      </c>
      <c r="B286">
        <v>741504006</v>
      </c>
      <c r="C286">
        <v>1100548</v>
      </c>
      <c r="D286">
        <v>10</v>
      </c>
      <c r="E286" t="s">
        <v>6286</v>
      </c>
      <c r="F286" s="262"/>
      <c r="G286" s="262">
        <v>366991</v>
      </c>
    </row>
    <row r="287" spans="1:7" x14ac:dyDescent="0.2">
      <c r="A287" t="s">
        <v>6420</v>
      </c>
      <c r="B287">
        <v>741504006</v>
      </c>
      <c r="C287">
        <v>1100549</v>
      </c>
      <c r="D287">
        <v>10</v>
      </c>
      <c r="E287" t="s">
        <v>6286</v>
      </c>
      <c r="F287" s="262"/>
      <c r="G287" s="262">
        <v>372889</v>
      </c>
    </row>
    <row r="288" spans="1:7" x14ac:dyDescent="0.2">
      <c r="A288" t="s">
        <v>6420</v>
      </c>
      <c r="B288">
        <v>741504006</v>
      </c>
      <c r="C288">
        <v>1100761</v>
      </c>
      <c r="D288">
        <v>10</v>
      </c>
      <c r="E288" t="s">
        <v>6286</v>
      </c>
      <c r="F288" s="262">
        <v>1450853</v>
      </c>
      <c r="G288" s="262">
        <v>66423369</v>
      </c>
    </row>
    <row r="289" spans="1:7" x14ac:dyDescent="0.2">
      <c r="A289" t="s">
        <v>6409</v>
      </c>
      <c r="B289">
        <v>800665612</v>
      </c>
      <c r="C289">
        <v>1080708</v>
      </c>
      <c r="D289">
        <v>8</v>
      </c>
      <c r="E289" t="s">
        <v>6289</v>
      </c>
      <c r="F289" s="262"/>
      <c r="G289" s="262">
        <v>4292653</v>
      </c>
    </row>
    <row r="290" spans="1:7" x14ac:dyDescent="0.2">
      <c r="A290" t="s">
        <v>6429</v>
      </c>
      <c r="F290" s="262">
        <v>1148156782</v>
      </c>
      <c r="G290" s="262">
        <v>12184164691</v>
      </c>
    </row>
  </sheetData>
  <pageMargins left="0.7" right="0.7" top="0.75" bottom="0.75" header="0.3" footer="0.3"/>
  <pageSetup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7"/>
  <sheetViews>
    <sheetView topLeftCell="I1" workbookViewId="0">
      <pane ySplit="1" topLeftCell="A273" activePane="bottomLeft" state="frozen"/>
      <selection pane="bottomLeft" sqref="A1:Z286"/>
    </sheetView>
  </sheetViews>
  <sheetFormatPr baseColWidth="10" defaultColWidth="12.7109375" defaultRowHeight="34.5" customHeight="1" x14ac:dyDescent="0.2"/>
  <cols>
    <col min="17" max="29" width="12.7109375" style="3"/>
  </cols>
  <sheetData>
    <row r="1" spans="1:29" ht="34.5" customHeight="1" x14ac:dyDescent="0.2">
      <c r="A1" s="270" t="s">
        <v>7958</v>
      </c>
      <c r="B1" s="270" t="s">
        <v>7959</v>
      </c>
      <c r="C1" s="270" t="s">
        <v>7960</v>
      </c>
      <c r="D1" s="270" t="s">
        <v>7961</v>
      </c>
      <c r="E1" s="270" t="s">
        <v>7962</v>
      </c>
      <c r="F1" s="271" t="s">
        <v>6427</v>
      </c>
      <c r="G1" s="271" t="s">
        <v>6426</v>
      </c>
      <c r="H1" s="271" t="s">
        <v>7963</v>
      </c>
      <c r="I1" s="270" t="s">
        <v>7964</v>
      </c>
      <c r="J1" s="270" t="s">
        <v>13</v>
      </c>
      <c r="K1" s="270" t="s">
        <v>7965</v>
      </c>
      <c r="L1" s="271" t="s">
        <v>7966</v>
      </c>
      <c r="M1" s="271" t="s">
        <v>7967</v>
      </c>
      <c r="N1" s="270" t="s">
        <v>7968</v>
      </c>
      <c r="O1" s="270" t="s">
        <v>7969</v>
      </c>
      <c r="P1" s="271" t="s">
        <v>7970</v>
      </c>
      <c r="Q1" s="272" t="s">
        <v>7971</v>
      </c>
      <c r="R1" s="272" t="s">
        <v>7972</v>
      </c>
      <c r="S1" s="272" t="s">
        <v>7973</v>
      </c>
      <c r="T1" s="272" t="s">
        <v>7974</v>
      </c>
      <c r="U1" s="272" t="s">
        <v>7975</v>
      </c>
      <c r="V1" s="272" t="s">
        <v>7976</v>
      </c>
      <c r="W1" s="272" t="s">
        <v>7977</v>
      </c>
      <c r="X1" s="272" t="s">
        <v>7978</v>
      </c>
      <c r="Y1" s="272" t="s">
        <v>7899</v>
      </c>
      <c r="Z1" s="272" t="s">
        <v>7979</v>
      </c>
      <c r="AA1" s="64" t="s">
        <v>7980</v>
      </c>
      <c r="AB1" s="64" t="s">
        <v>7981</v>
      </c>
      <c r="AC1" s="64" t="s">
        <v>6608</v>
      </c>
    </row>
    <row r="2" spans="1:29" ht="34.5" customHeight="1" x14ac:dyDescent="0.2">
      <c r="A2" s="38">
        <v>1</v>
      </c>
      <c r="B2" s="36" t="s">
        <v>7984</v>
      </c>
      <c r="C2" s="35">
        <v>20032</v>
      </c>
      <c r="D2" s="38" t="s">
        <v>7982</v>
      </c>
      <c r="E2" s="37" t="s">
        <v>7989</v>
      </c>
      <c r="F2" s="50">
        <v>717150007</v>
      </c>
      <c r="G2" s="48" t="s">
        <v>6411</v>
      </c>
      <c r="H2" s="37">
        <v>6570</v>
      </c>
      <c r="I2" s="36" t="s">
        <v>8416</v>
      </c>
      <c r="J2" s="51" t="s">
        <v>169</v>
      </c>
      <c r="K2" s="37">
        <v>15</v>
      </c>
      <c r="L2" s="39">
        <v>1010194</v>
      </c>
      <c r="M2" s="40">
        <v>11</v>
      </c>
      <c r="N2" s="41" t="s">
        <v>7990</v>
      </c>
      <c r="O2" s="42" t="s">
        <v>7987</v>
      </c>
      <c r="P2" s="46">
        <v>10669426</v>
      </c>
      <c r="Q2" s="43">
        <v>1192182</v>
      </c>
      <c r="R2" s="43">
        <v>1192182</v>
      </c>
      <c r="S2" s="44">
        <v>1192182</v>
      </c>
      <c r="T2" s="44">
        <v>1059717</v>
      </c>
      <c r="U2" s="44">
        <v>1324647</v>
      </c>
      <c r="V2" s="44">
        <v>662323</v>
      </c>
      <c r="W2" s="44">
        <v>794788</v>
      </c>
      <c r="X2" s="44">
        <v>1059717</v>
      </c>
      <c r="Y2" s="44">
        <v>927253</v>
      </c>
      <c r="Z2" s="44">
        <v>1192182</v>
      </c>
      <c r="AA2" s="44">
        <v>1457111</v>
      </c>
      <c r="AB2" s="44"/>
      <c r="AC2" s="45">
        <f>SUM(Q2:AB2)</f>
        <v>12054284</v>
      </c>
    </row>
    <row r="3" spans="1:29" ht="34.5" customHeight="1" x14ac:dyDescent="0.2">
      <c r="A3" s="38">
        <v>1</v>
      </c>
      <c r="B3" s="36" t="s">
        <v>7984</v>
      </c>
      <c r="C3" s="35">
        <v>20032</v>
      </c>
      <c r="D3" s="38" t="s">
        <v>7982</v>
      </c>
      <c r="E3" s="37" t="s">
        <v>7991</v>
      </c>
      <c r="F3" s="50">
        <v>717150007</v>
      </c>
      <c r="G3" s="48" t="s">
        <v>6411</v>
      </c>
      <c r="H3" s="37">
        <v>6570</v>
      </c>
      <c r="I3" s="36" t="s">
        <v>8416</v>
      </c>
      <c r="J3" s="51" t="s">
        <v>169</v>
      </c>
      <c r="K3" s="37">
        <v>15</v>
      </c>
      <c r="L3" s="48">
        <v>1010195</v>
      </c>
      <c r="M3" s="40">
        <v>11</v>
      </c>
      <c r="N3" s="49" t="s">
        <v>7992</v>
      </c>
      <c r="O3" s="42" t="s">
        <v>7987</v>
      </c>
      <c r="P3" s="46">
        <v>10669426</v>
      </c>
      <c r="Q3" s="43">
        <v>1513645</v>
      </c>
      <c r="R3" s="43">
        <v>840914</v>
      </c>
      <c r="S3" s="44">
        <v>1009097</v>
      </c>
      <c r="T3" s="44">
        <v>1009097</v>
      </c>
      <c r="U3" s="44">
        <v>1177280</v>
      </c>
      <c r="V3" s="44">
        <v>840914</v>
      </c>
      <c r="W3" s="44">
        <v>1009097</v>
      </c>
      <c r="X3" s="44">
        <v>672731</v>
      </c>
      <c r="Y3" s="44">
        <v>1177280</v>
      </c>
      <c r="Z3" s="44">
        <v>1345462</v>
      </c>
      <c r="AA3" s="44">
        <v>1681828</v>
      </c>
      <c r="AB3" s="44"/>
      <c r="AC3" s="45">
        <f t="shared" ref="AC3:AC66" si="0">SUM(Q3:AB3)</f>
        <v>12277345</v>
      </c>
    </row>
    <row r="4" spans="1:29" ht="34.5" customHeight="1" x14ac:dyDescent="0.2">
      <c r="A4" s="38">
        <v>1</v>
      </c>
      <c r="B4" s="36" t="s">
        <v>7984</v>
      </c>
      <c r="C4" s="35">
        <v>20032</v>
      </c>
      <c r="D4" s="38" t="s">
        <v>7982</v>
      </c>
      <c r="E4" s="37" t="s">
        <v>7997</v>
      </c>
      <c r="F4" s="65">
        <v>717150007</v>
      </c>
      <c r="G4" s="48" t="s">
        <v>6411</v>
      </c>
      <c r="H4" s="37">
        <v>6570</v>
      </c>
      <c r="I4" s="36" t="s">
        <v>8416</v>
      </c>
      <c r="J4" s="51" t="s">
        <v>169</v>
      </c>
      <c r="K4" s="37">
        <v>55</v>
      </c>
      <c r="L4" s="66">
        <v>1010206</v>
      </c>
      <c r="M4" s="40">
        <v>13</v>
      </c>
      <c r="N4" s="67" t="s">
        <v>7998</v>
      </c>
      <c r="O4" s="42" t="s">
        <v>7987</v>
      </c>
      <c r="P4" s="68">
        <v>10676210</v>
      </c>
      <c r="Q4" s="43">
        <v>4186829</v>
      </c>
      <c r="R4" s="43">
        <v>5722000</v>
      </c>
      <c r="S4" s="44">
        <v>5582439</v>
      </c>
      <c r="T4" s="44"/>
      <c r="U4" s="44">
        <v>6280243</v>
      </c>
      <c r="V4" s="44"/>
      <c r="W4" s="44"/>
      <c r="X4" s="44"/>
      <c r="Y4" s="44">
        <v>5582439</v>
      </c>
      <c r="Z4" s="44"/>
      <c r="AA4" s="44"/>
      <c r="AB4" s="44"/>
      <c r="AC4" s="45">
        <f t="shared" si="0"/>
        <v>27353950</v>
      </c>
    </row>
    <row r="5" spans="1:29" ht="34.5" customHeight="1" x14ac:dyDescent="0.2">
      <c r="A5" s="76">
        <v>1</v>
      </c>
      <c r="B5" s="69" t="s">
        <v>7984</v>
      </c>
      <c r="C5" s="70">
        <v>20032</v>
      </c>
      <c r="D5" s="71" t="s">
        <v>7982</v>
      </c>
      <c r="E5" s="72" t="s">
        <v>7999</v>
      </c>
      <c r="F5" s="73">
        <v>721694003</v>
      </c>
      <c r="G5" s="74" t="s">
        <v>6415</v>
      </c>
      <c r="H5" s="75">
        <v>6915</v>
      </c>
      <c r="I5" s="36" t="s">
        <v>8416</v>
      </c>
      <c r="J5" s="76" t="s">
        <v>169</v>
      </c>
      <c r="K5" s="77">
        <v>60</v>
      </c>
      <c r="L5" s="78">
        <v>1010207</v>
      </c>
      <c r="M5" s="72">
        <v>7</v>
      </c>
      <c r="N5" s="79" t="s">
        <v>8000</v>
      </c>
      <c r="O5" s="74" t="s">
        <v>7995</v>
      </c>
      <c r="P5" s="80">
        <v>36036850</v>
      </c>
      <c r="Q5" s="81"/>
      <c r="R5" s="81"/>
      <c r="S5" s="47"/>
      <c r="T5" s="47">
        <v>3023978</v>
      </c>
      <c r="U5" s="47"/>
      <c r="V5" s="47">
        <v>3023978</v>
      </c>
      <c r="W5" s="47"/>
      <c r="X5" s="47"/>
      <c r="Y5" s="47"/>
      <c r="Z5" s="47"/>
      <c r="AA5" s="47"/>
      <c r="AB5" s="47"/>
      <c r="AC5" s="45">
        <f t="shared" si="0"/>
        <v>6047956</v>
      </c>
    </row>
    <row r="6" spans="1:29" ht="34.5" customHeight="1" x14ac:dyDescent="0.2">
      <c r="A6" s="76">
        <v>1</v>
      </c>
      <c r="B6" s="69" t="s">
        <v>7984</v>
      </c>
      <c r="C6" s="70">
        <v>20032</v>
      </c>
      <c r="D6" s="71" t="s">
        <v>7982</v>
      </c>
      <c r="E6" s="72" t="s">
        <v>7999</v>
      </c>
      <c r="F6" s="73">
        <v>721694003</v>
      </c>
      <c r="G6" s="74" t="s">
        <v>6415</v>
      </c>
      <c r="H6" s="75">
        <v>6915</v>
      </c>
      <c r="I6" s="36" t="s">
        <v>8416</v>
      </c>
      <c r="J6" s="76" t="s">
        <v>169</v>
      </c>
      <c r="K6" s="77">
        <v>60</v>
      </c>
      <c r="L6" s="78">
        <v>1010241</v>
      </c>
      <c r="M6" s="72">
        <v>7</v>
      </c>
      <c r="N6" s="79" t="s">
        <v>8241</v>
      </c>
      <c r="O6" s="74" t="s">
        <v>7993</v>
      </c>
      <c r="P6" s="80">
        <v>1012413201</v>
      </c>
      <c r="Q6" s="81"/>
      <c r="R6" s="81"/>
      <c r="S6" s="47"/>
      <c r="T6" s="47">
        <v>4724966</v>
      </c>
      <c r="U6" s="47"/>
      <c r="V6" s="47">
        <v>21545847</v>
      </c>
      <c r="W6" s="47"/>
      <c r="X6" s="47"/>
      <c r="Y6" s="47"/>
      <c r="Z6" s="47"/>
      <c r="AA6" s="47"/>
      <c r="AB6" s="47"/>
      <c r="AC6" s="45">
        <f t="shared" si="0"/>
        <v>26270813</v>
      </c>
    </row>
    <row r="7" spans="1:29" ht="34.5" customHeight="1" x14ac:dyDescent="0.2">
      <c r="A7" s="76">
        <v>1</v>
      </c>
      <c r="B7" s="69" t="s">
        <v>7984</v>
      </c>
      <c r="C7" s="70">
        <v>20032</v>
      </c>
      <c r="D7" s="71" t="s">
        <v>7982</v>
      </c>
      <c r="E7" s="72" t="s">
        <v>8001</v>
      </c>
      <c r="F7" s="73">
        <v>721694003</v>
      </c>
      <c r="G7" s="74" t="s">
        <v>6415</v>
      </c>
      <c r="H7" s="75">
        <v>6915</v>
      </c>
      <c r="I7" s="36" t="s">
        <v>8416</v>
      </c>
      <c r="J7" s="76" t="s">
        <v>169</v>
      </c>
      <c r="K7" s="77">
        <v>35</v>
      </c>
      <c r="L7" s="78">
        <v>1010247</v>
      </c>
      <c r="M7" s="72">
        <v>14</v>
      </c>
      <c r="N7" s="79" t="s">
        <v>8242</v>
      </c>
      <c r="O7" s="74" t="s">
        <v>7993</v>
      </c>
      <c r="P7" s="80">
        <v>1012602503</v>
      </c>
      <c r="Q7" s="81"/>
      <c r="R7" s="81"/>
      <c r="S7" s="47"/>
      <c r="T7" s="47">
        <v>2185667</v>
      </c>
      <c r="U7" s="47">
        <v>1821389</v>
      </c>
      <c r="V7" s="47">
        <v>3460639</v>
      </c>
      <c r="W7" s="47"/>
      <c r="X7" s="47"/>
      <c r="Y7" s="47"/>
      <c r="Z7" s="47"/>
      <c r="AA7" s="47"/>
      <c r="AB7" s="47"/>
      <c r="AC7" s="45">
        <f t="shared" si="0"/>
        <v>7467695</v>
      </c>
    </row>
    <row r="8" spans="1:29" ht="34.5" customHeight="1" x14ac:dyDescent="0.2">
      <c r="A8" s="35">
        <v>1</v>
      </c>
      <c r="B8" s="36" t="s">
        <v>7984</v>
      </c>
      <c r="C8" s="35">
        <v>20032</v>
      </c>
      <c r="D8" s="38" t="s">
        <v>7982</v>
      </c>
      <c r="E8" s="35" t="s">
        <v>7994</v>
      </c>
      <c r="F8" s="35">
        <v>721694003</v>
      </c>
      <c r="G8" s="48" t="s">
        <v>8002</v>
      </c>
      <c r="H8" s="37">
        <v>6915</v>
      </c>
      <c r="I8" s="36" t="s">
        <v>8416</v>
      </c>
      <c r="J8" s="51" t="s">
        <v>169</v>
      </c>
      <c r="K8" s="35">
        <v>78</v>
      </c>
      <c r="L8" s="82">
        <v>1010275</v>
      </c>
      <c r="M8" s="40">
        <v>15</v>
      </c>
      <c r="N8" s="83" t="s">
        <v>8003</v>
      </c>
      <c r="O8" s="83" t="s">
        <v>7983</v>
      </c>
      <c r="P8" s="84">
        <v>23900332700</v>
      </c>
      <c r="Q8" s="43">
        <v>12203305</v>
      </c>
      <c r="R8" s="43">
        <v>11656889</v>
      </c>
      <c r="S8" s="44">
        <v>12385444</v>
      </c>
      <c r="T8" s="44">
        <v>12203305</v>
      </c>
      <c r="U8" s="44">
        <v>11268831</v>
      </c>
      <c r="V8" s="44">
        <v>11110472</v>
      </c>
      <c r="W8" s="44">
        <v>10381916</v>
      </c>
      <c r="X8" s="44">
        <v>10199778</v>
      </c>
      <c r="Y8" s="44">
        <v>10564055</v>
      </c>
      <c r="Z8" s="44">
        <v>10017638</v>
      </c>
      <c r="AA8" s="44">
        <v>10199778</v>
      </c>
      <c r="AB8" s="44"/>
      <c r="AC8" s="45">
        <f t="shared" si="0"/>
        <v>122191411</v>
      </c>
    </row>
    <row r="9" spans="1:29" ht="34.5" customHeight="1" x14ac:dyDescent="0.2">
      <c r="A9" s="86">
        <v>1</v>
      </c>
      <c r="B9" s="85" t="s">
        <v>7984</v>
      </c>
      <c r="C9" s="35">
        <v>20032</v>
      </c>
      <c r="D9" s="38" t="s">
        <v>7982</v>
      </c>
      <c r="E9" s="85" t="s">
        <v>7985</v>
      </c>
      <c r="F9" s="86">
        <v>717150007</v>
      </c>
      <c r="G9" s="48" t="s">
        <v>6411</v>
      </c>
      <c r="H9" s="37">
        <v>6570</v>
      </c>
      <c r="I9" s="36" t="s">
        <v>8416</v>
      </c>
      <c r="J9" s="51" t="s">
        <v>169</v>
      </c>
      <c r="K9" s="85">
        <v>118</v>
      </c>
      <c r="L9" s="87">
        <v>1010276</v>
      </c>
      <c r="M9" s="40">
        <v>12</v>
      </c>
      <c r="N9" s="88" t="s">
        <v>7986</v>
      </c>
      <c r="O9" s="42" t="s">
        <v>7987</v>
      </c>
      <c r="P9" s="89">
        <v>10704116</v>
      </c>
      <c r="Q9" s="43">
        <v>18650820</v>
      </c>
      <c r="R9" s="43">
        <v>19186355</v>
      </c>
      <c r="S9" s="44">
        <v>15973142</v>
      </c>
      <c r="T9" s="44">
        <v>19989657</v>
      </c>
      <c r="U9" s="44">
        <v>25437941</v>
      </c>
      <c r="V9" s="44">
        <v>24099102</v>
      </c>
      <c r="W9" s="44">
        <v>24634638</v>
      </c>
      <c r="X9" s="44">
        <v>24099102</v>
      </c>
      <c r="Y9" s="44">
        <v>24634638</v>
      </c>
      <c r="Z9" s="44">
        <v>23295799</v>
      </c>
      <c r="AA9" s="44">
        <v>23831335</v>
      </c>
      <c r="AB9" s="44"/>
      <c r="AC9" s="45">
        <f t="shared" si="0"/>
        <v>243832529</v>
      </c>
    </row>
    <row r="10" spans="1:29" ht="34.5" customHeight="1" x14ac:dyDescent="0.2">
      <c r="A10" s="35">
        <v>1</v>
      </c>
      <c r="B10" s="36" t="s">
        <v>7984</v>
      </c>
      <c r="C10" s="35">
        <v>20032</v>
      </c>
      <c r="D10" s="38" t="s">
        <v>7982</v>
      </c>
      <c r="E10" s="35" t="s">
        <v>7996</v>
      </c>
      <c r="F10" s="35">
        <v>721694003</v>
      </c>
      <c r="G10" s="48" t="s">
        <v>8002</v>
      </c>
      <c r="H10" s="37">
        <v>6915</v>
      </c>
      <c r="I10" s="36" t="s">
        <v>8416</v>
      </c>
      <c r="J10" s="51" t="s">
        <v>169</v>
      </c>
      <c r="K10" s="35">
        <v>22</v>
      </c>
      <c r="L10" s="82">
        <v>1010277</v>
      </c>
      <c r="M10" s="40">
        <v>12</v>
      </c>
      <c r="N10" s="83" t="s">
        <v>8004</v>
      </c>
      <c r="O10" s="83" t="s">
        <v>7983</v>
      </c>
      <c r="P10" s="84">
        <v>23900332751</v>
      </c>
      <c r="Q10" s="43">
        <v>2797754</v>
      </c>
      <c r="R10" s="43">
        <v>2591724</v>
      </c>
      <c r="S10" s="44">
        <v>2591724</v>
      </c>
      <c r="T10" s="44">
        <v>2797755</v>
      </c>
      <c r="U10" s="44">
        <v>3502507</v>
      </c>
      <c r="V10" s="44">
        <v>3914567</v>
      </c>
      <c r="W10" s="44">
        <v>3708537</v>
      </c>
      <c r="X10" s="44">
        <v>3914567</v>
      </c>
      <c r="Y10" s="44">
        <v>4120596</v>
      </c>
      <c r="Z10" s="44">
        <v>3914567</v>
      </c>
      <c r="AA10" s="44">
        <v>4326626</v>
      </c>
      <c r="AB10" s="44"/>
      <c r="AC10" s="45">
        <f t="shared" si="0"/>
        <v>38180924</v>
      </c>
    </row>
    <row r="11" spans="1:29" ht="34.5" customHeight="1" x14ac:dyDescent="0.2">
      <c r="A11" s="37">
        <v>1</v>
      </c>
      <c r="B11" s="90" t="s">
        <v>7984</v>
      </c>
      <c r="C11" s="35">
        <v>20032</v>
      </c>
      <c r="D11" s="91" t="s">
        <v>7982</v>
      </c>
      <c r="E11" s="92" t="s">
        <v>7999</v>
      </c>
      <c r="F11" s="93">
        <v>721694003</v>
      </c>
      <c r="G11" s="48" t="s">
        <v>8002</v>
      </c>
      <c r="H11" s="37">
        <v>6915</v>
      </c>
      <c r="I11" s="36" t="s">
        <v>8416</v>
      </c>
      <c r="J11" s="51" t="s">
        <v>169</v>
      </c>
      <c r="K11" s="35">
        <v>45</v>
      </c>
      <c r="L11" s="94">
        <v>1010282</v>
      </c>
      <c r="M11" s="40">
        <v>7</v>
      </c>
      <c r="N11" s="95" t="s">
        <v>8239</v>
      </c>
      <c r="O11" s="95" t="s">
        <v>7983</v>
      </c>
      <c r="P11" s="84">
        <v>239000332718</v>
      </c>
      <c r="Q11" s="44"/>
      <c r="R11" s="43">
        <v>4724967</v>
      </c>
      <c r="S11" s="44">
        <v>7181950</v>
      </c>
      <c r="T11" s="44">
        <v>2834980</v>
      </c>
      <c r="U11" s="44">
        <v>4913965</v>
      </c>
      <c r="V11" s="44">
        <v>4535968</v>
      </c>
      <c r="W11" s="44">
        <v>4535968</v>
      </c>
      <c r="X11" s="44">
        <v>3401976</v>
      </c>
      <c r="Y11" s="44">
        <v>5480961</v>
      </c>
      <c r="Z11" s="96">
        <v>4724967</v>
      </c>
      <c r="AA11" s="96">
        <v>4346969</v>
      </c>
      <c r="AB11" s="97"/>
      <c r="AC11" s="45">
        <f t="shared" si="0"/>
        <v>46682671</v>
      </c>
    </row>
    <row r="12" spans="1:29" ht="34.5" customHeight="1" x14ac:dyDescent="0.2">
      <c r="A12" s="37">
        <v>1</v>
      </c>
      <c r="B12" s="90" t="s">
        <v>7984</v>
      </c>
      <c r="C12" s="35">
        <v>20032</v>
      </c>
      <c r="D12" s="91" t="s">
        <v>7982</v>
      </c>
      <c r="E12" s="92" t="s">
        <v>7999</v>
      </c>
      <c r="F12" s="86">
        <v>721694003</v>
      </c>
      <c r="G12" s="48" t="s">
        <v>8002</v>
      </c>
      <c r="H12" s="37">
        <v>6915</v>
      </c>
      <c r="I12" s="36" t="s">
        <v>8416</v>
      </c>
      <c r="J12" s="51" t="s">
        <v>169</v>
      </c>
      <c r="K12" s="35">
        <v>25</v>
      </c>
      <c r="L12" s="94">
        <v>1010283</v>
      </c>
      <c r="M12" s="40">
        <v>7</v>
      </c>
      <c r="N12" s="95" t="s">
        <v>8000</v>
      </c>
      <c r="O12" s="95" t="s">
        <v>7983</v>
      </c>
      <c r="P12" s="84">
        <v>239000332726</v>
      </c>
      <c r="Q12" s="44"/>
      <c r="R12" s="43">
        <v>4724966</v>
      </c>
      <c r="S12" s="44">
        <v>9260933</v>
      </c>
      <c r="T12" s="44">
        <v>4535967</v>
      </c>
      <c r="U12" s="44">
        <v>3779973</v>
      </c>
      <c r="V12" s="96">
        <v>4157970</v>
      </c>
      <c r="W12" s="96">
        <v>3779973</v>
      </c>
      <c r="X12" s="96">
        <v>4157970</v>
      </c>
      <c r="Y12" s="96">
        <v>4346969</v>
      </c>
      <c r="Z12" s="96">
        <v>4724966</v>
      </c>
      <c r="AA12" s="96">
        <v>3401976</v>
      </c>
      <c r="AB12" s="97"/>
      <c r="AC12" s="45">
        <f t="shared" si="0"/>
        <v>46871663</v>
      </c>
    </row>
    <row r="13" spans="1:29" ht="34.5" customHeight="1" x14ac:dyDescent="0.2">
      <c r="A13" s="37">
        <v>1</v>
      </c>
      <c r="B13" s="90" t="s">
        <v>7984</v>
      </c>
      <c r="C13" s="35">
        <v>20032</v>
      </c>
      <c r="D13" s="91" t="s">
        <v>7982</v>
      </c>
      <c r="E13" s="92" t="s">
        <v>7999</v>
      </c>
      <c r="F13" s="86">
        <v>721694003</v>
      </c>
      <c r="G13" s="48" t="s">
        <v>8002</v>
      </c>
      <c r="H13" s="37">
        <v>6915</v>
      </c>
      <c r="I13" s="36" t="s">
        <v>8416</v>
      </c>
      <c r="J13" s="51" t="s">
        <v>169</v>
      </c>
      <c r="K13" s="35">
        <v>15</v>
      </c>
      <c r="L13" s="94">
        <v>1010284</v>
      </c>
      <c r="M13" s="40">
        <v>7</v>
      </c>
      <c r="N13" s="95" t="s">
        <v>8240</v>
      </c>
      <c r="O13" s="42" t="s">
        <v>7987</v>
      </c>
      <c r="P13" s="84">
        <v>10705155</v>
      </c>
      <c r="Q13" s="44"/>
      <c r="R13" s="98">
        <v>4553472</v>
      </c>
      <c r="S13" s="99">
        <v>819625</v>
      </c>
      <c r="T13" s="100">
        <v>1001764</v>
      </c>
      <c r="U13" s="96">
        <v>1366042</v>
      </c>
      <c r="V13" s="96">
        <v>1366042</v>
      </c>
      <c r="W13" s="96">
        <v>1366042</v>
      </c>
      <c r="X13" s="96">
        <v>1912457</v>
      </c>
      <c r="Y13" s="96">
        <v>2367805</v>
      </c>
      <c r="Z13" s="96">
        <v>2732083</v>
      </c>
      <c r="AA13" s="96">
        <v>2732083</v>
      </c>
      <c r="AB13" s="97"/>
      <c r="AC13" s="45">
        <f t="shared" si="0"/>
        <v>20217415</v>
      </c>
    </row>
    <row r="14" spans="1:29" ht="34.5" customHeight="1" x14ac:dyDescent="0.2">
      <c r="A14" s="76">
        <v>1</v>
      </c>
      <c r="B14" s="69" t="s">
        <v>7984</v>
      </c>
      <c r="C14" s="70">
        <v>20032</v>
      </c>
      <c r="D14" s="71" t="s">
        <v>7982</v>
      </c>
      <c r="E14" s="92" t="s">
        <v>7997</v>
      </c>
      <c r="F14" s="86">
        <v>717150007</v>
      </c>
      <c r="G14" s="49" t="s">
        <v>8057</v>
      </c>
      <c r="H14" s="101">
        <v>6570</v>
      </c>
      <c r="I14" s="36" t="s">
        <v>8416</v>
      </c>
      <c r="J14" s="37" t="s">
        <v>169</v>
      </c>
      <c r="K14" s="85">
        <v>55</v>
      </c>
      <c r="L14" s="87">
        <v>1010285</v>
      </c>
      <c r="M14" s="37">
        <v>13</v>
      </c>
      <c r="N14" s="88" t="s">
        <v>8417</v>
      </c>
      <c r="O14" s="42" t="s">
        <v>7987</v>
      </c>
      <c r="P14" s="102">
        <v>10705244</v>
      </c>
      <c r="Q14" s="103"/>
      <c r="R14" s="103"/>
      <c r="S14" s="104"/>
      <c r="T14" s="105"/>
      <c r="U14" s="106">
        <v>7675853</v>
      </c>
      <c r="V14" s="105">
        <v>4884634</v>
      </c>
      <c r="W14" s="105">
        <v>4163569</v>
      </c>
      <c r="X14" s="105">
        <v>5000934</v>
      </c>
      <c r="Y14" s="105">
        <v>6117422</v>
      </c>
      <c r="Z14" s="105">
        <v>5280056</v>
      </c>
      <c r="AA14" s="107">
        <v>6396544</v>
      </c>
      <c r="AB14" s="104"/>
      <c r="AC14" s="45">
        <f t="shared" si="0"/>
        <v>39519012</v>
      </c>
    </row>
    <row r="15" spans="1:29" ht="34.5" customHeight="1" x14ac:dyDescent="0.2">
      <c r="A15" s="38">
        <v>2</v>
      </c>
      <c r="B15" s="36" t="s">
        <v>7984</v>
      </c>
      <c r="C15" s="35">
        <v>20032</v>
      </c>
      <c r="D15" s="38" t="s">
        <v>7982</v>
      </c>
      <c r="E15" s="92" t="s">
        <v>7997</v>
      </c>
      <c r="F15" s="86">
        <v>725997000</v>
      </c>
      <c r="G15" s="49" t="s">
        <v>8430</v>
      </c>
      <c r="H15" s="101">
        <v>6903</v>
      </c>
      <c r="I15" s="36" t="s">
        <v>8416</v>
      </c>
      <c r="J15" s="37" t="s">
        <v>6275</v>
      </c>
      <c r="K15" s="85">
        <v>20</v>
      </c>
      <c r="L15" s="87">
        <v>1020176</v>
      </c>
      <c r="M15" s="37">
        <v>13</v>
      </c>
      <c r="N15" s="88" t="s">
        <v>8431</v>
      </c>
      <c r="O15" s="42" t="s">
        <v>7987</v>
      </c>
      <c r="P15" s="102">
        <v>81239904</v>
      </c>
      <c r="Q15" s="103"/>
      <c r="R15" s="103"/>
      <c r="S15" s="104"/>
      <c r="T15" s="105"/>
      <c r="U15" s="106"/>
      <c r="V15" s="106">
        <v>1395610</v>
      </c>
      <c r="W15" s="105"/>
      <c r="X15" s="105"/>
      <c r="Y15" s="105"/>
      <c r="Z15" s="105"/>
      <c r="AA15" s="107"/>
      <c r="AB15" s="104"/>
      <c r="AC15" s="45">
        <f t="shared" si="0"/>
        <v>1395610</v>
      </c>
    </row>
    <row r="16" spans="1:29" ht="34.5" customHeight="1" x14ac:dyDescent="0.2">
      <c r="A16" s="38">
        <v>2</v>
      </c>
      <c r="B16" s="36" t="s">
        <v>7984</v>
      </c>
      <c r="C16" s="35">
        <v>20032</v>
      </c>
      <c r="D16" s="38" t="s">
        <v>7982</v>
      </c>
      <c r="E16" s="37" t="s">
        <v>7985</v>
      </c>
      <c r="F16" s="50">
        <v>738689003</v>
      </c>
      <c r="G16" s="48" t="s">
        <v>6419</v>
      </c>
      <c r="H16" s="37">
        <v>6979</v>
      </c>
      <c r="I16" s="36" t="s">
        <v>8416</v>
      </c>
      <c r="J16" s="37" t="s">
        <v>6274</v>
      </c>
      <c r="K16" s="37">
        <v>115</v>
      </c>
      <c r="L16" s="108">
        <v>1020233</v>
      </c>
      <c r="M16" s="40">
        <v>12</v>
      </c>
      <c r="N16" s="42" t="s">
        <v>8005</v>
      </c>
      <c r="O16" s="42" t="s">
        <v>7988</v>
      </c>
      <c r="P16" s="109">
        <v>73545900</v>
      </c>
      <c r="Q16" s="43">
        <v>23563567</v>
      </c>
      <c r="R16" s="43"/>
      <c r="S16" s="44"/>
      <c r="T16" s="44"/>
      <c r="U16" s="44"/>
      <c r="V16" s="44"/>
      <c r="W16" s="44"/>
      <c r="X16" s="44"/>
      <c r="Y16" s="44"/>
      <c r="Z16" s="44"/>
      <c r="AA16" s="44"/>
      <c r="AB16" s="44"/>
      <c r="AC16" s="45">
        <f t="shared" si="0"/>
        <v>23563567</v>
      </c>
    </row>
    <row r="17" spans="1:29" ht="34.5" customHeight="1" x14ac:dyDescent="0.2">
      <c r="A17" s="38">
        <v>2</v>
      </c>
      <c r="B17" s="36" t="s">
        <v>7984</v>
      </c>
      <c r="C17" s="35">
        <v>20032</v>
      </c>
      <c r="D17" s="38" t="s">
        <v>7982</v>
      </c>
      <c r="E17" s="37" t="s">
        <v>7989</v>
      </c>
      <c r="F17" s="65">
        <v>738689003</v>
      </c>
      <c r="G17" s="48" t="s">
        <v>6419</v>
      </c>
      <c r="H17" s="37">
        <v>6979</v>
      </c>
      <c r="I17" s="36" t="s">
        <v>8416</v>
      </c>
      <c r="J17" s="51" t="s">
        <v>6274</v>
      </c>
      <c r="K17" s="37">
        <v>25</v>
      </c>
      <c r="L17" s="39">
        <v>1020302</v>
      </c>
      <c r="M17" s="40">
        <v>11</v>
      </c>
      <c r="N17" s="41" t="s">
        <v>8006</v>
      </c>
      <c r="O17" s="42" t="s">
        <v>7988</v>
      </c>
      <c r="P17" s="46">
        <v>73546052</v>
      </c>
      <c r="Q17" s="43">
        <v>3311616</v>
      </c>
      <c r="R17" s="43"/>
      <c r="S17" s="44">
        <v>3046687</v>
      </c>
      <c r="T17" s="44">
        <v>5960909</v>
      </c>
      <c r="U17" s="44">
        <v>2781757</v>
      </c>
      <c r="V17" s="44">
        <v>2516828</v>
      </c>
      <c r="W17" s="44">
        <v>2914222</v>
      </c>
      <c r="X17" s="44">
        <v>2649293</v>
      </c>
      <c r="Y17" s="44">
        <v>2649293</v>
      </c>
      <c r="Z17" s="44">
        <v>2649293</v>
      </c>
      <c r="AA17" s="44">
        <v>2649293</v>
      </c>
      <c r="AB17" s="44"/>
      <c r="AC17" s="45">
        <f t="shared" si="0"/>
        <v>31129191</v>
      </c>
    </row>
    <row r="18" spans="1:29" ht="34.5" customHeight="1" x14ac:dyDescent="0.2">
      <c r="A18" s="38">
        <v>2</v>
      </c>
      <c r="B18" s="36" t="s">
        <v>7984</v>
      </c>
      <c r="C18" s="35">
        <v>20032</v>
      </c>
      <c r="D18" s="38" t="s">
        <v>7982</v>
      </c>
      <c r="E18" s="37" t="s">
        <v>7991</v>
      </c>
      <c r="F18" s="37">
        <v>738689003</v>
      </c>
      <c r="G18" s="48" t="s">
        <v>6419</v>
      </c>
      <c r="H18" s="37">
        <v>6979</v>
      </c>
      <c r="I18" s="36" t="s">
        <v>8416</v>
      </c>
      <c r="J18" s="51" t="s">
        <v>6274</v>
      </c>
      <c r="K18" s="37">
        <v>25</v>
      </c>
      <c r="L18" s="48">
        <v>1020303</v>
      </c>
      <c r="M18" s="40">
        <v>11</v>
      </c>
      <c r="N18" s="49" t="s">
        <v>8007</v>
      </c>
      <c r="O18" s="42" t="s">
        <v>7988</v>
      </c>
      <c r="P18" s="46">
        <v>73546052</v>
      </c>
      <c r="Q18" s="43">
        <v>4036387</v>
      </c>
      <c r="R18" s="43"/>
      <c r="S18" s="44">
        <v>3700022</v>
      </c>
      <c r="T18" s="44">
        <v>7400043</v>
      </c>
      <c r="U18" s="44">
        <v>3531839</v>
      </c>
      <c r="V18" s="44">
        <v>3195473</v>
      </c>
      <c r="W18" s="44">
        <v>3195473</v>
      </c>
      <c r="X18" s="44">
        <v>3363656</v>
      </c>
      <c r="Y18" s="44">
        <v>3195473</v>
      </c>
      <c r="Z18" s="44">
        <v>3027290</v>
      </c>
      <c r="AA18" s="44">
        <v>3195473</v>
      </c>
      <c r="AB18" s="44"/>
      <c r="AC18" s="45">
        <f t="shared" si="0"/>
        <v>37841129</v>
      </c>
    </row>
    <row r="19" spans="1:29" ht="34.5" customHeight="1" x14ac:dyDescent="0.2">
      <c r="A19" s="38">
        <v>2</v>
      </c>
      <c r="B19" s="36" t="s">
        <v>7984</v>
      </c>
      <c r="C19" s="35">
        <v>20032</v>
      </c>
      <c r="D19" s="38" t="s">
        <v>7982</v>
      </c>
      <c r="E19" s="37" t="s">
        <v>7997</v>
      </c>
      <c r="F19" s="65">
        <v>704164009</v>
      </c>
      <c r="G19" s="48" t="s">
        <v>6404</v>
      </c>
      <c r="H19" s="38">
        <v>225</v>
      </c>
      <c r="I19" s="36" t="s">
        <v>8416</v>
      </c>
      <c r="J19" s="37" t="s">
        <v>6274</v>
      </c>
      <c r="K19" s="37">
        <v>60</v>
      </c>
      <c r="L19" s="66">
        <v>1020313</v>
      </c>
      <c r="M19" s="40">
        <v>13</v>
      </c>
      <c r="N19" s="41" t="s">
        <v>8009</v>
      </c>
      <c r="O19" s="42" t="s">
        <v>7988</v>
      </c>
      <c r="P19" s="68">
        <v>6762522</v>
      </c>
      <c r="Q19" s="43">
        <v>6280244</v>
      </c>
      <c r="R19" s="43">
        <v>6698926</v>
      </c>
      <c r="S19" s="44">
        <v>5303317</v>
      </c>
      <c r="T19" s="44">
        <v>5861561</v>
      </c>
      <c r="U19" s="44">
        <v>6140683</v>
      </c>
      <c r="V19" s="44">
        <v>5163756</v>
      </c>
      <c r="W19" s="44"/>
      <c r="X19" s="44">
        <v>10746195</v>
      </c>
      <c r="Y19" s="44">
        <v>4186829</v>
      </c>
      <c r="Z19" s="44">
        <v>4298478</v>
      </c>
      <c r="AA19" s="44">
        <v>4605512</v>
      </c>
      <c r="AB19" s="44"/>
      <c r="AC19" s="45">
        <f t="shared" si="0"/>
        <v>59285501</v>
      </c>
    </row>
    <row r="20" spans="1:29" ht="34.5" customHeight="1" x14ac:dyDescent="0.2">
      <c r="A20" s="117">
        <v>2</v>
      </c>
      <c r="B20" s="111" t="s">
        <v>7984</v>
      </c>
      <c r="C20" s="112">
        <v>20032</v>
      </c>
      <c r="D20" s="113" t="s">
        <v>7982</v>
      </c>
      <c r="E20" s="111" t="s">
        <v>7994</v>
      </c>
      <c r="F20" s="114">
        <v>721694003</v>
      </c>
      <c r="G20" s="115" t="s">
        <v>8002</v>
      </c>
      <c r="H20" s="101">
        <v>6915</v>
      </c>
      <c r="I20" s="116" t="s">
        <v>8416</v>
      </c>
      <c r="J20" s="117" t="s">
        <v>6274</v>
      </c>
      <c r="K20" s="118">
        <v>115</v>
      </c>
      <c r="L20" s="119">
        <v>1020315</v>
      </c>
      <c r="M20" s="117">
        <v>15</v>
      </c>
      <c r="N20" s="120" t="s">
        <v>8010</v>
      </c>
      <c r="O20" s="121" t="s">
        <v>7983</v>
      </c>
      <c r="P20" s="122">
        <v>23900056150</v>
      </c>
      <c r="Q20" s="123"/>
      <c r="R20" s="123"/>
      <c r="S20" s="124"/>
      <c r="T20" s="125"/>
      <c r="U20" s="126"/>
      <c r="V20" s="126"/>
      <c r="W20" s="126">
        <v>8924805</v>
      </c>
      <c r="X20" s="125"/>
      <c r="Y20" s="125"/>
      <c r="Z20" s="125"/>
      <c r="AA20" s="107"/>
      <c r="AB20" s="124"/>
      <c r="AC20" s="45">
        <f t="shared" si="0"/>
        <v>8924805</v>
      </c>
    </row>
    <row r="21" spans="1:29" ht="34.5" customHeight="1" x14ac:dyDescent="0.2">
      <c r="A21" s="37">
        <v>2</v>
      </c>
      <c r="B21" s="36" t="s">
        <v>7984</v>
      </c>
      <c r="C21" s="35">
        <v>20032</v>
      </c>
      <c r="D21" s="38" t="s">
        <v>7982</v>
      </c>
      <c r="E21" s="127" t="s">
        <v>8163</v>
      </c>
      <c r="F21" s="37">
        <v>721694003</v>
      </c>
      <c r="G21" s="48" t="s">
        <v>6415</v>
      </c>
      <c r="H21" s="37">
        <v>6915</v>
      </c>
      <c r="I21" s="36" t="s">
        <v>8416</v>
      </c>
      <c r="J21" s="127" t="s">
        <v>6314</v>
      </c>
      <c r="K21" s="127">
        <v>20</v>
      </c>
      <c r="L21" s="48">
        <v>1020366</v>
      </c>
      <c r="M21" s="127">
        <v>0</v>
      </c>
      <c r="N21" s="49" t="s">
        <v>8011</v>
      </c>
      <c r="O21" s="128" t="s">
        <v>7983</v>
      </c>
      <c r="P21" s="129">
        <v>1500001298</v>
      </c>
      <c r="Q21" s="43">
        <v>4024854</v>
      </c>
      <c r="R21" s="43">
        <v>4371333</v>
      </c>
      <c r="S21" s="44">
        <v>4059095</v>
      </c>
      <c r="T21" s="44">
        <v>4052590</v>
      </c>
      <c r="U21" s="44">
        <v>3184178</v>
      </c>
      <c r="V21" s="44">
        <v>2605236</v>
      </c>
      <c r="W21" s="44"/>
      <c r="X21" s="44">
        <v>4976110</v>
      </c>
      <c r="Y21" s="44">
        <v>2894707</v>
      </c>
      <c r="Z21" s="44"/>
      <c r="AA21" s="44">
        <v>-1498385</v>
      </c>
      <c r="AB21" s="44"/>
      <c r="AC21" s="45">
        <f t="shared" si="0"/>
        <v>28669718</v>
      </c>
    </row>
    <row r="22" spans="1:29" ht="34.5" customHeight="1" x14ac:dyDescent="0.2">
      <c r="A22" s="37">
        <v>2</v>
      </c>
      <c r="B22" s="36" t="s">
        <v>7984</v>
      </c>
      <c r="C22" s="35">
        <v>20032</v>
      </c>
      <c r="D22" s="38" t="s">
        <v>7982</v>
      </c>
      <c r="E22" s="127" t="s">
        <v>8163</v>
      </c>
      <c r="F22" s="37">
        <v>704164009</v>
      </c>
      <c r="G22" s="48" t="s">
        <v>6404</v>
      </c>
      <c r="H22" s="37">
        <v>225</v>
      </c>
      <c r="I22" s="36" t="s">
        <v>8416</v>
      </c>
      <c r="J22" s="127" t="s">
        <v>6275</v>
      </c>
      <c r="K22" s="127">
        <v>60</v>
      </c>
      <c r="L22" s="48">
        <v>1020367</v>
      </c>
      <c r="M22" s="127">
        <v>0</v>
      </c>
      <c r="N22" s="49" t="s">
        <v>8012</v>
      </c>
      <c r="O22" s="42" t="s">
        <v>7988</v>
      </c>
      <c r="P22" s="129">
        <v>6762620</v>
      </c>
      <c r="Q22" s="43">
        <v>6800754</v>
      </c>
      <c r="R22" s="43">
        <v>8326349</v>
      </c>
      <c r="S22" s="44">
        <v>6973291</v>
      </c>
      <c r="T22" s="44">
        <v>7910031</v>
      </c>
      <c r="U22" s="44">
        <v>7389608</v>
      </c>
      <c r="V22" s="44">
        <v>3154616</v>
      </c>
      <c r="W22" s="44"/>
      <c r="X22" s="44">
        <v>15265786</v>
      </c>
      <c r="Y22" s="44">
        <v>6799039</v>
      </c>
      <c r="Z22" s="44"/>
      <c r="AA22" s="44"/>
      <c r="AB22" s="44"/>
      <c r="AC22" s="45">
        <f t="shared" si="0"/>
        <v>62619474</v>
      </c>
    </row>
    <row r="23" spans="1:29" ht="34.5" customHeight="1" x14ac:dyDescent="0.2">
      <c r="A23" s="35">
        <v>2</v>
      </c>
      <c r="B23" s="36" t="s">
        <v>7984</v>
      </c>
      <c r="C23" s="35">
        <v>20032</v>
      </c>
      <c r="D23" s="38" t="s">
        <v>7982</v>
      </c>
      <c r="E23" s="35" t="s">
        <v>7996</v>
      </c>
      <c r="F23" s="35">
        <v>721694003</v>
      </c>
      <c r="G23" s="48" t="s">
        <v>8002</v>
      </c>
      <c r="H23" s="37">
        <v>6915</v>
      </c>
      <c r="I23" s="36" t="s">
        <v>8416</v>
      </c>
      <c r="J23" s="37" t="s">
        <v>6274</v>
      </c>
      <c r="K23" s="35">
        <v>35</v>
      </c>
      <c r="L23" s="82">
        <v>1020414</v>
      </c>
      <c r="M23" s="40">
        <v>12</v>
      </c>
      <c r="N23" s="83" t="s">
        <v>8013</v>
      </c>
      <c r="O23" s="83" t="s">
        <v>7983</v>
      </c>
      <c r="P23" s="84">
        <v>1500047549</v>
      </c>
      <c r="Q23" s="43">
        <v>5150746</v>
      </c>
      <c r="R23" s="43">
        <v>3914567</v>
      </c>
      <c r="S23" s="44">
        <v>3708537</v>
      </c>
      <c r="T23" s="44">
        <v>4326626</v>
      </c>
      <c r="U23" s="44">
        <v>4532656</v>
      </c>
      <c r="V23" s="44">
        <v>4738686</v>
      </c>
      <c r="W23" s="44">
        <v>4738686</v>
      </c>
      <c r="X23" s="44">
        <v>6180895</v>
      </c>
      <c r="Y23" s="44">
        <v>5974865</v>
      </c>
      <c r="Z23" s="44">
        <v>6180895</v>
      </c>
      <c r="AA23" s="44">
        <v>5356776</v>
      </c>
      <c r="AB23" s="44"/>
      <c r="AC23" s="45">
        <f t="shared" si="0"/>
        <v>54803935</v>
      </c>
    </row>
    <row r="24" spans="1:29" ht="34.5" customHeight="1" x14ac:dyDescent="0.2">
      <c r="A24" s="35">
        <v>2</v>
      </c>
      <c r="B24" s="36" t="s">
        <v>7984</v>
      </c>
      <c r="C24" s="35">
        <v>20032</v>
      </c>
      <c r="D24" s="38" t="s">
        <v>7982</v>
      </c>
      <c r="E24" s="35" t="s">
        <v>7994</v>
      </c>
      <c r="F24" s="35">
        <v>721694003</v>
      </c>
      <c r="G24" s="48" t="s">
        <v>8002</v>
      </c>
      <c r="H24" s="37">
        <v>6915</v>
      </c>
      <c r="I24" s="36" t="s">
        <v>8416</v>
      </c>
      <c r="J24" s="37" t="s">
        <v>8014</v>
      </c>
      <c r="K24" s="35">
        <v>45</v>
      </c>
      <c r="L24" s="82">
        <v>1020415</v>
      </c>
      <c r="M24" s="40">
        <v>15</v>
      </c>
      <c r="N24" s="83" t="s">
        <v>8010</v>
      </c>
      <c r="O24" s="83" t="s">
        <v>7995</v>
      </c>
      <c r="P24" s="84">
        <v>30016173</v>
      </c>
      <c r="Q24" s="43">
        <v>7467694</v>
      </c>
      <c r="R24" s="43">
        <v>6192722</v>
      </c>
      <c r="S24" s="44">
        <v>7467694</v>
      </c>
      <c r="T24" s="44">
        <v>6739139</v>
      </c>
      <c r="U24" s="44">
        <v>8014111</v>
      </c>
      <c r="V24" s="44">
        <v>8196250</v>
      </c>
      <c r="W24" s="44">
        <v>7285556</v>
      </c>
      <c r="X24" s="44">
        <v>6557000</v>
      </c>
      <c r="Y24" s="44">
        <v>4917750</v>
      </c>
      <c r="Z24" s="44">
        <v>4007056</v>
      </c>
      <c r="AA24" s="44">
        <v>3460639</v>
      </c>
      <c r="AB24" s="44"/>
      <c r="AC24" s="45">
        <f t="shared" si="0"/>
        <v>70305611</v>
      </c>
    </row>
    <row r="25" spans="1:29" ht="34.5" customHeight="1" x14ac:dyDescent="0.2">
      <c r="A25" s="37">
        <v>2</v>
      </c>
      <c r="B25" s="92" t="s">
        <v>7984</v>
      </c>
      <c r="C25" s="35">
        <v>20032</v>
      </c>
      <c r="D25" s="91" t="s">
        <v>7982</v>
      </c>
      <c r="E25" s="85" t="s">
        <v>7999</v>
      </c>
      <c r="F25" s="86">
        <v>650587340</v>
      </c>
      <c r="G25" s="49" t="s">
        <v>6423</v>
      </c>
      <c r="H25" s="37">
        <v>7473</v>
      </c>
      <c r="I25" s="36" t="s">
        <v>8416</v>
      </c>
      <c r="J25" s="37" t="s">
        <v>6274</v>
      </c>
      <c r="K25" s="85">
        <v>70</v>
      </c>
      <c r="L25" s="87">
        <v>1020426</v>
      </c>
      <c r="M25" s="40">
        <v>7</v>
      </c>
      <c r="N25" s="130" t="s">
        <v>8008</v>
      </c>
      <c r="O25" s="42" t="s">
        <v>7988</v>
      </c>
      <c r="P25" s="102">
        <v>73546176</v>
      </c>
      <c r="Q25" s="43">
        <v>8315941</v>
      </c>
      <c r="R25" s="43">
        <v>5313917</v>
      </c>
      <c r="S25" s="131">
        <v>6447909</v>
      </c>
      <c r="T25" s="132">
        <v>7014905</v>
      </c>
      <c r="U25" s="132">
        <v>5124918</v>
      </c>
      <c r="V25" s="132">
        <v>7581901</v>
      </c>
      <c r="W25" s="132">
        <v>9660887</v>
      </c>
      <c r="X25" s="132">
        <v>11150921</v>
      </c>
      <c r="Y25" s="132">
        <v>11906915</v>
      </c>
      <c r="Z25" s="132">
        <v>16820879</v>
      </c>
      <c r="AA25" s="132">
        <v>10394926</v>
      </c>
      <c r="AB25" s="104"/>
      <c r="AC25" s="45">
        <f t="shared" si="0"/>
        <v>99734019</v>
      </c>
    </row>
    <row r="26" spans="1:29" ht="34.5" customHeight="1" x14ac:dyDescent="0.2">
      <c r="A26" s="37">
        <v>2</v>
      </c>
      <c r="B26" s="92" t="s">
        <v>7984</v>
      </c>
      <c r="C26" s="35">
        <v>20032</v>
      </c>
      <c r="D26" s="91" t="s">
        <v>7982</v>
      </c>
      <c r="E26" s="92" t="s">
        <v>7985</v>
      </c>
      <c r="F26" s="93">
        <v>738689003</v>
      </c>
      <c r="G26" s="48" t="s">
        <v>6419</v>
      </c>
      <c r="H26" s="37">
        <v>6979</v>
      </c>
      <c r="I26" s="36" t="s">
        <v>8416</v>
      </c>
      <c r="J26" s="37" t="s">
        <v>6274</v>
      </c>
      <c r="K26" s="35">
        <v>115</v>
      </c>
      <c r="L26" s="94">
        <v>1020427</v>
      </c>
      <c r="M26" s="133">
        <v>12</v>
      </c>
      <c r="N26" s="95" t="s">
        <v>8005</v>
      </c>
      <c r="O26" s="42" t="s">
        <v>7988</v>
      </c>
      <c r="P26" s="102">
        <v>73546184</v>
      </c>
      <c r="Q26" s="103"/>
      <c r="R26" s="134">
        <v>39393842</v>
      </c>
      <c r="S26" s="135">
        <v>15562506</v>
      </c>
      <c r="T26" s="132">
        <v>17704649</v>
      </c>
      <c r="U26" s="132">
        <v>18507952</v>
      </c>
      <c r="V26" s="132">
        <v>19846791</v>
      </c>
      <c r="W26" s="132">
        <v>17972419</v>
      </c>
      <c r="X26" s="132">
        <v>23028032</v>
      </c>
      <c r="Y26" s="132">
        <v>21153657</v>
      </c>
      <c r="Z26" s="132">
        <v>21421425</v>
      </c>
      <c r="AA26" s="136">
        <v>21956960</v>
      </c>
      <c r="AB26" s="104"/>
      <c r="AC26" s="45">
        <f t="shared" si="0"/>
        <v>216548233</v>
      </c>
    </row>
    <row r="27" spans="1:29" ht="34.5" customHeight="1" x14ac:dyDescent="0.2">
      <c r="A27" s="37">
        <v>2</v>
      </c>
      <c r="B27" s="92" t="s">
        <v>7984</v>
      </c>
      <c r="C27" s="35">
        <v>20032</v>
      </c>
      <c r="D27" s="91" t="s">
        <v>7982</v>
      </c>
      <c r="E27" s="92" t="s">
        <v>8163</v>
      </c>
      <c r="F27" s="86" t="s">
        <v>8611</v>
      </c>
      <c r="G27" s="49" t="s">
        <v>8002</v>
      </c>
      <c r="H27" s="37">
        <v>6915</v>
      </c>
      <c r="I27" s="36" t="s">
        <v>8416</v>
      </c>
      <c r="J27" s="37" t="s">
        <v>6314</v>
      </c>
      <c r="K27" s="92">
        <v>20</v>
      </c>
      <c r="L27" s="82">
        <v>1020428</v>
      </c>
      <c r="M27" s="133">
        <v>0</v>
      </c>
      <c r="N27" s="137" t="s">
        <v>8562</v>
      </c>
      <c r="O27" s="138" t="s">
        <v>7983</v>
      </c>
      <c r="P27" s="102">
        <v>2100074365</v>
      </c>
      <c r="Q27" s="103"/>
      <c r="R27" s="134"/>
      <c r="S27" s="135"/>
      <c r="T27" s="132"/>
      <c r="U27" s="139"/>
      <c r="V27" s="139"/>
      <c r="W27" s="139"/>
      <c r="X27" s="139"/>
      <c r="Y27" s="139">
        <v>5789414</v>
      </c>
      <c r="Z27" s="132"/>
      <c r="AA27" s="107">
        <v>4535041</v>
      </c>
      <c r="AB27" s="104"/>
      <c r="AC27" s="45">
        <f t="shared" si="0"/>
        <v>10324455</v>
      </c>
    </row>
    <row r="28" spans="1:29" ht="34.5" customHeight="1" x14ac:dyDescent="0.2">
      <c r="A28" s="37">
        <v>2</v>
      </c>
      <c r="B28" s="92" t="s">
        <v>7984</v>
      </c>
      <c r="C28" s="35">
        <v>20032</v>
      </c>
      <c r="D28" s="91" t="s">
        <v>7982</v>
      </c>
      <c r="E28" s="92" t="s">
        <v>8163</v>
      </c>
      <c r="F28" s="86" t="s">
        <v>8612</v>
      </c>
      <c r="G28" s="49" t="s">
        <v>6404</v>
      </c>
      <c r="H28" s="37">
        <v>225</v>
      </c>
      <c r="I28" s="36" t="s">
        <v>8416</v>
      </c>
      <c r="J28" s="37" t="s">
        <v>6275</v>
      </c>
      <c r="K28" s="92">
        <v>45</v>
      </c>
      <c r="L28" s="82">
        <v>1020434</v>
      </c>
      <c r="M28" s="133">
        <v>0</v>
      </c>
      <c r="N28" s="137" t="s">
        <v>8012</v>
      </c>
      <c r="O28" s="138" t="s">
        <v>7988</v>
      </c>
      <c r="P28" s="102">
        <v>63843504</v>
      </c>
      <c r="Q28" s="103"/>
      <c r="R28" s="134"/>
      <c r="S28" s="135"/>
      <c r="T28" s="132"/>
      <c r="U28" s="139"/>
      <c r="V28" s="139"/>
      <c r="W28" s="139"/>
      <c r="X28" s="139"/>
      <c r="Y28" s="139">
        <v>9367142</v>
      </c>
      <c r="Z28" s="132">
        <v>7910031</v>
      </c>
      <c r="AA28" s="107">
        <v>6557000</v>
      </c>
      <c r="AB28" s="104"/>
      <c r="AC28" s="45">
        <f t="shared" si="0"/>
        <v>23834173</v>
      </c>
    </row>
    <row r="29" spans="1:29" ht="34.5" customHeight="1" x14ac:dyDescent="0.2">
      <c r="A29" s="37">
        <v>3</v>
      </c>
      <c r="B29" s="36" t="s">
        <v>7984</v>
      </c>
      <c r="C29" s="35">
        <v>20032</v>
      </c>
      <c r="D29" s="38" t="s">
        <v>7982</v>
      </c>
      <c r="E29" s="37" t="s">
        <v>7997</v>
      </c>
      <c r="F29" s="65">
        <v>713523003</v>
      </c>
      <c r="G29" s="48" t="s">
        <v>6407</v>
      </c>
      <c r="H29" s="37">
        <v>2330</v>
      </c>
      <c r="I29" s="36" t="s">
        <v>8416</v>
      </c>
      <c r="J29" s="37" t="s">
        <v>6305</v>
      </c>
      <c r="K29" s="37">
        <v>29</v>
      </c>
      <c r="L29" s="66">
        <v>1030293</v>
      </c>
      <c r="M29" s="40">
        <v>13</v>
      </c>
      <c r="N29" s="67" t="s">
        <v>8016</v>
      </c>
      <c r="O29" s="42" t="s">
        <v>7993</v>
      </c>
      <c r="P29" s="68">
        <v>1180225908</v>
      </c>
      <c r="Q29" s="43">
        <v>2485930</v>
      </c>
      <c r="R29" s="43">
        <v>2858819</v>
      </c>
      <c r="S29" s="44">
        <v>2983116</v>
      </c>
      <c r="T29" s="44">
        <v>3107412</v>
      </c>
      <c r="U29" s="44">
        <v>2485930</v>
      </c>
      <c r="V29" s="44"/>
      <c r="W29" s="44"/>
      <c r="X29" s="44">
        <v>1118668</v>
      </c>
      <c r="Y29" s="44"/>
      <c r="Z29" s="44">
        <v>372889</v>
      </c>
      <c r="AA29" s="44"/>
      <c r="AB29" s="44"/>
      <c r="AC29" s="45">
        <f t="shared" si="0"/>
        <v>15412764</v>
      </c>
    </row>
    <row r="30" spans="1:29" ht="34.5" customHeight="1" x14ac:dyDescent="0.2">
      <c r="A30" s="37">
        <v>3</v>
      </c>
      <c r="B30" s="36" t="s">
        <v>7984</v>
      </c>
      <c r="C30" s="35">
        <v>20032</v>
      </c>
      <c r="D30" s="38" t="s">
        <v>7982</v>
      </c>
      <c r="E30" s="37" t="s">
        <v>7996</v>
      </c>
      <c r="F30" s="65">
        <v>713523003</v>
      </c>
      <c r="G30" s="48" t="s">
        <v>6407</v>
      </c>
      <c r="H30" s="37">
        <v>2330</v>
      </c>
      <c r="I30" s="36" t="s">
        <v>8416</v>
      </c>
      <c r="J30" s="37" t="s">
        <v>6305</v>
      </c>
      <c r="K30" s="37">
        <v>52</v>
      </c>
      <c r="L30" s="66">
        <v>1030294</v>
      </c>
      <c r="M30" s="40">
        <v>12</v>
      </c>
      <c r="N30" s="67" t="s">
        <v>8017</v>
      </c>
      <c r="O30" s="42" t="s">
        <v>7993</v>
      </c>
      <c r="P30" s="68">
        <v>1180335300</v>
      </c>
      <c r="Q30" s="43">
        <v>2568934</v>
      </c>
      <c r="R30" s="43">
        <v>3669906</v>
      </c>
      <c r="S30" s="44">
        <v>3853401</v>
      </c>
      <c r="T30" s="44">
        <v>3853402</v>
      </c>
      <c r="U30" s="44">
        <v>3486411</v>
      </c>
      <c r="V30" s="44"/>
      <c r="W30" s="44"/>
      <c r="X30" s="44"/>
      <c r="Y30" s="44"/>
      <c r="Z30" s="44"/>
      <c r="AA30" s="44"/>
      <c r="AB30" s="44"/>
      <c r="AC30" s="45">
        <f t="shared" si="0"/>
        <v>17432054</v>
      </c>
    </row>
    <row r="31" spans="1:29" ht="34.5" customHeight="1" x14ac:dyDescent="0.2">
      <c r="A31" s="37">
        <v>3</v>
      </c>
      <c r="B31" s="36" t="s">
        <v>7984</v>
      </c>
      <c r="C31" s="35">
        <v>20032</v>
      </c>
      <c r="D31" s="38" t="s">
        <v>7982</v>
      </c>
      <c r="E31" s="37" t="s">
        <v>7989</v>
      </c>
      <c r="F31" s="65">
        <v>650794826</v>
      </c>
      <c r="G31" s="49" t="s">
        <v>6606</v>
      </c>
      <c r="H31" s="37">
        <v>7499</v>
      </c>
      <c r="I31" s="36" t="s">
        <v>8416</v>
      </c>
      <c r="J31" s="37" t="s">
        <v>6305</v>
      </c>
      <c r="K31" s="37">
        <v>10</v>
      </c>
      <c r="L31" s="66">
        <v>1030295</v>
      </c>
      <c r="M31" s="40">
        <v>11</v>
      </c>
      <c r="N31" s="67" t="s">
        <v>8018</v>
      </c>
      <c r="O31" s="42" t="s">
        <v>7983</v>
      </c>
      <c r="P31" s="68">
        <v>12100135017</v>
      </c>
      <c r="Q31" s="43">
        <v>471905</v>
      </c>
      <c r="R31" s="43">
        <v>471905</v>
      </c>
      <c r="S31" s="44">
        <v>471905</v>
      </c>
      <c r="T31" s="44">
        <v>589882</v>
      </c>
      <c r="U31" s="44">
        <v>589882</v>
      </c>
      <c r="V31" s="44">
        <v>353929</v>
      </c>
      <c r="W31" s="44"/>
      <c r="X31" s="44"/>
      <c r="Y31" s="44"/>
      <c r="Z31" s="44"/>
      <c r="AA31" s="44">
        <v>1651669</v>
      </c>
      <c r="AB31" s="44"/>
      <c r="AC31" s="45">
        <f t="shared" si="0"/>
        <v>4601077</v>
      </c>
    </row>
    <row r="32" spans="1:29" ht="34.5" customHeight="1" x14ac:dyDescent="0.2">
      <c r="A32" s="37">
        <v>3</v>
      </c>
      <c r="B32" s="36" t="s">
        <v>7984</v>
      </c>
      <c r="C32" s="35">
        <v>20032</v>
      </c>
      <c r="D32" s="38" t="s">
        <v>7982</v>
      </c>
      <c r="E32" s="37" t="s">
        <v>7991</v>
      </c>
      <c r="F32" s="65">
        <v>650794826</v>
      </c>
      <c r="G32" s="49" t="s">
        <v>6606</v>
      </c>
      <c r="H32" s="37">
        <v>7499</v>
      </c>
      <c r="I32" s="36" t="s">
        <v>8416</v>
      </c>
      <c r="J32" s="37" t="s">
        <v>6305</v>
      </c>
      <c r="K32" s="37">
        <v>10</v>
      </c>
      <c r="L32" s="66">
        <v>1030296</v>
      </c>
      <c r="M32" s="40">
        <v>11</v>
      </c>
      <c r="N32" s="67" t="s">
        <v>8019</v>
      </c>
      <c r="O32" s="42" t="s">
        <v>7983</v>
      </c>
      <c r="P32" s="68">
        <v>12100135017</v>
      </c>
      <c r="Q32" s="43">
        <v>599151</v>
      </c>
      <c r="R32" s="43">
        <v>599151</v>
      </c>
      <c r="S32" s="44">
        <v>599151</v>
      </c>
      <c r="T32" s="44">
        <v>599151</v>
      </c>
      <c r="U32" s="44">
        <v>449363</v>
      </c>
      <c r="V32" s="44">
        <v>299576</v>
      </c>
      <c r="W32" s="44"/>
      <c r="X32" s="44"/>
      <c r="Y32" s="44"/>
      <c r="Z32" s="44"/>
      <c r="AA32" s="44">
        <v>1048515</v>
      </c>
      <c r="AB32" s="44"/>
      <c r="AC32" s="45">
        <f t="shared" si="0"/>
        <v>4194058</v>
      </c>
    </row>
    <row r="33" spans="1:29" ht="34.5" customHeight="1" x14ac:dyDescent="0.2">
      <c r="A33" s="37">
        <v>3</v>
      </c>
      <c r="B33" s="36" t="s">
        <v>7984</v>
      </c>
      <c r="C33" s="35">
        <v>20032</v>
      </c>
      <c r="D33" s="38" t="s">
        <v>7982</v>
      </c>
      <c r="E33" s="37" t="s">
        <v>7994</v>
      </c>
      <c r="F33" s="65">
        <v>713523003</v>
      </c>
      <c r="G33" s="48" t="s">
        <v>6407</v>
      </c>
      <c r="H33" s="37">
        <v>2330</v>
      </c>
      <c r="I33" s="36" t="s">
        <v>8416</v>
      </c>
      <c r="J33" s="37" t="s">
        <v>6305</v>
      </c>
      <c r="K33" s="37">
        <v>22</v>
      </c>
      <c r="L33" s="66">
        <v>1030299</v>
      </c>
      <c r="M33" s="40">
        <v>15</v>
      </c>
      <c r="N33" s="41" t="s">
        <v>8020</v>
      </c>
      <c r="O33" s="42" t="s">
        <v>7993</v>
      </c>
      <c r="P33" s="68">
        <v>1202329110</v>
      </c>
      <c r="Q33" s="43">
        <v>1297740</v>
      </c>
      <c r="R33" s="43">
        <v>1135522</v>
      </c>
      <c r="S33" s="44">
        <v>811087</v>
      </c>
      <c r="T33" s="44">
        <v>811087</v>
      </c>
      <c r="U33" s="44">
        <v>648870</v>
      </c>
      <c r="V33" s="44">
        <v>162217</v>
      </c>
      <c r="W33" s="44">
        <v>162217</v>
      </c>
      <c r="X33" s="44"/>
      <c r="Y33" s="44">
        <v>162217</v>
      </c>
      <c r="Z33" s="44"/>
      <c r="AA33" s="44"/>
      <c r="AB33" s="44"/>
      <c r="AC33" s="45">
        <f t="shared" si="0"/>
        <v>5190957</v>
      </c>
    </row>
    <row r="34" spans="1:29" ht="34.5" customHeight="1" x14ac:dyDescent="0.2">
      <c r="A34" s="37">
        <v>3</v>
      </c>
      <c r="B34" s="92" t="s">
        <v>7984</v>
      </c>
      <c r="C34" s="35">
        <v>20032</v>
      </c>
      <c r="D34" s="91" t="s">
        <v>7982</v>
      </c>
      <c r="E34" s="92" t="s">
        <v>7999</v>
      </c>
      <c r="F34" s="93">
        <v>650794826</v>
      </c>
      <c r="G34" s="49" t="s">
        <v>6606</v>
      </c>
      <c r="H34" s="37">
        <v>7499</v>
      </c>
      <c r="I34" s="36" t="s">
        <v>8416</v>
      </c>
      <c r="J34" s="37" t="s">
        <v>6305</v>
      </c>
      <c r="K34" s="35">
        <v>50</v>
      </c>
      <c r="L34" s="140">
        <v>1030301</v>
      </c>
      <c r="M34" s="40">
        <v>7</v>
      </c>
      <c r="N34" s="95" t="s">
        <v>8243</v>
      </c>
      <c r="O34" s="95" t="s">
        <v>7983</v>
      </c>
      <c r="P34" s="102">
        <v>12100134363</v>
      </c>
      <c r="Q34" s="103"/>
      <c r="R34" s="134">
        <v>5554788</v>
      </c>
      <c r="S34" s="131"/>
      <c r="T34" s="132"/>
      <c r="U34" s="132"/>
      <c r="V34" s="132"/>
      <c r="W34" s="132"/>
      <c r="X34" s="132"/>
      <c r="Y34" s="132"/>
      <c r="Z34" s="132"/>
      <c r="AA34" s="136"/>
      <c r="AB34" s="104"/>
      <c r="AC34" s="45">
        <f t="shared" si="0"/>
        <v>5554788</v>
      </c>
    </row>
    <row r="35" spans="1:29" ht="34.5" customHeight="1" x14ac:dyDescent="0.2">
      <c r="A35" s="86">
        <v>3</v>
      </c>
      <c r="B35" s="85" t="s">
        <v>7984</v>
      </c>
      <c r="C35" s="35">
        <v>20032</v>
      </c>
      <c r="D35" s="85" t="s">
        <v>7982</v>
      </c>
      <c r="E35" s="85" t="s">
        <v>7985</v>
      </c>
      <c r="F35" s="86">
        <v>713523003</v>
      </c>
      <c r="G35" s="48" t="s">
        <v>6407</v>
      </c>
      <c r="H35" s="37">
        <v>2330</v>
      </c>
      <c r="I35" s="36" t="s">
        <v>8416</v>
      </c>
      <c r="J35" s="37" t="s">
        <v>6305</v>
      </c>
      <c r="K35" s="85">
        <v>59</v>
      </c>
      <c r="L35" s="87">
        <v>1030366</v>
      </c>
      <c r="M35" s="40">
        <v>12</v>
      </c>
      <c r="N35" s="88" t="s">
        <v>8021</v>
      </c>
      <c r="O35" s="141" t="s">
        <v>7993</v>
      </c>
      <c r="P35" s="89">
        <v>1200831204</v>
      </c>
      <c r="Q35" s="43">
        <v>11405693</v>
      </c>
      <c r="R35" s="43">
        <v>11405693</v>
      </c>
      <c r="S35" s="44">
        <v>10928731</v>
      </c>
      <c r="T35" s="44">
        <v>10690252</v>
      </c>
      <c r="U35" s="44">
        <v>12877958</v>
      </c>
      <c r="V35" s="44">
        <v>12400997</v>
      </c>
      <c r="W35" s="44">
        <v>12400997</v>
      </c>
      <c r="X35" s="44">
        <v>12400997</v>
      </c>
      <c r="Y35" s="44">
        <v>12162516</v>
      </c>
      <c r="Z35" s="44">
        <v>12877958</v>
      </c>
      <c r="AA35" s="44">
        <v>12877958</v>
      </c>
      <c r="AB35" s="44"/>
      <c r="AC35" s="45">
        <f t="shared" si="0"/>
        <v>132429750</v>
      </c>
    </row>
    <row r="36" spans="1:29" ht="34.5" customHeight="1" x14ac:dyDescent="0.2">
      <c r="A36" s="86">
        <v>3</v>
      </c>
      <c r="B36" s="85" t="s">
        <v>7984</v>
      </c>
      <c r="C36" s="35">
        <v>20032</v>
      </c>
      <c r="D36" s="85" t="s">
        <v>7982</v>
      </c>
      <c r="E36" s="85" t="s">
        <v>8001</v>
      </c>
      <c r="F36" s="86">
        <v>713523003</v>
      </c>
      <c r="G36" s="48" t="s">
        <v>6407</v>
      </c>
      <c r="H36" s="37">
        <v>2330</v>
      </c>
      <c r="I36" s="36" t="s">
        <v>8416</v>
      </c>
      <c r="J36" s="37" t="s">
        <v>6305</v>
      </c>
      <c r="K36" s="85">
        <v>40</v>
      </c>
      <c r="L36" s="87">
        <v>1030367</v>
      </c>
      <c r="M36" s="40">
        <v>14</v>
      </c>
      <c r="N36" s="88" t="s">
        <v>8022</v>
      </c>
      <c r="O36" s="141" t="s">
        <v>7993</v>
      </c>
      <c r="P36" s="89">
        <v>1220325403</v>
      </c>
      <c r="Q36" s="43">
        <v>937724</v>
      </c>
      <c r="R36" s="43">
        <v>775507</v>
      </c>
      <c r="S36" s="44">
        <v>613290</v>
      </c>
      <c r="T36" s="44">
        <v>937725</v>
      </c>
      <c r="U36" s="44">
        <v>2271044</v>
      </c>
      <c r="V36" s="44">
        <v>1946609</v>
      </c>
      <c r="W36" s="44">
        <v>1946609</v>
      </c>
      <c r="X36" s="44">
        <v>2108827</v>
      </c>
      <c r="Y36" s="44">
        <v>2271044</v>
      </c>
      <c r="Z36" s="44"/>
      <c r="AA36" s="44"/>
      <c r="AB36" s="44"/>
      <c r="AC36" s="45">
        <f t="shared" si="0"/>
        <v>13808379</v>
      </c>
    </row>
    <row r="37" spans="1:29" ht="34.5" customHeight="1" x14ac:dyDescent="0.2">
      <c r="A37" s="37">
        <v>3</v>
      </c>
      <c r="B37" s="92" t="s">
        <v>7984</v>
      </c>
      <c r="C37" s="35">
        <v>20032</v>
      </c>
      <c r="D37" s="91" t="s">
        <v>7982</v>
      </c>
      <c r="E37" s="85" t="s">
        <v>7999</v>
      </c>
      <c r="F37" s="86">
        <v>713523003</v>
      </c>
      <c r="G37" s="48" t="s">
        <v>6407</v>
      </c>
      <c r="H37" s="37">
        <v>2330</v>
      </c>
      <c r="I37" s="36" t="s">
        <v>8416</v>
      </c>
      <c r="J37" s="37" t="s">
        <v>6305</v>
      </c>
      <c r="K37" s="85">
        <v>50</v>
      </c>
      <c r="L37" s="140">
        <v>1030383</v>
      </c>
      <c r="M37" s="40">
        <v>7</v>
      </c>
      <c r="N37" s="142" t="s">
        <v>8206</v>
      </c>
      <c r="O37" s="143" t="s">
        <v>7993</v>
      </c>
      <c r="P37" s="102">
        <v>1220307906</v>
      </c>
      <c r="Q37" s="131">
        <v>8416346</v>
      </c>
      <c r="R37" s="43">
        <v>1683269</v>
      </c>
      <c r="S37" s="144">
        <v>5330353</v>
      </c>
      <c r="T37" s="136">
        <v>4488718</v>
      </c>
      <c r="U37" s="136">
        <v>4657045</v>
      </c>
      <c r="V37" s="136">
        <v>5162026</v>
      </c>
      <c r="W37" s="136">
        <v>5330353</v>
      </c>
      <c r="X37" s="136">
        <v>5667005</v>
      </c>
      <c r="Y37" s="136">
        <v>8079692</v>
      </c>
      <c r="Z37" s="136">
        <v>7911365</v>
      </c>
      <c r="AA37" s="136">
        <v>6901404</v>
      </c>
      <c r="AB37" s="104"/>
      <c r="AC37" s="45">
        <f t="shared" si="0"/>
        <v>63627576</v>
      </c>
    </row>
    <row r="38" spans="1:29" ht="34.5" customHeight="1" x14ac:dyDescent="0.2">
      <c r="A38" s="37">
        <v>3</v>
      </c>
      <c r="B38" s="92" t="s">
        <v>7984</v>
      </c>
      <c r="C38" s="35">
        <v>20032</v>
      </c>
      <c r="D38" s="91" t="s">
        <v>7982</v>
      </c>
      <c r="E38" s="92" t="s">
        <v>7996</v>
      </c>
      <c r="F38" s="86">
        <v>713523003</v>
      </c>
      <c r="G38" s="49" t="s">
        <v>8418</v>
      </c>
      <c r="H38" s="37">
        <v>2330</v>
      </c>
      <c r="I38" s="36" t="s">
        <v>8416</v>
      </c>
      <c r="J38" s="37" t="s">
        <v>6305</v>
      </c>
      <c r="K38" s="92">
        <v>35</v>
      </c>
      <c r="L38" s="87">
        <v>1030384</v>
      </c>
      <c r="M38" s="40">
        <v>12</v>
      </c>
      <c r="N38" s="137" t="s">
        <v>8419</v>
      </c>
      <c r="O38" s="137" t="s">
        <v>7993</v>
      </c>
      <c r="P38" s="102">
        <v>1180335300</v>
      </c>
      <c r="Q38" s="103"/>
      <c r="R38" s="134"/>
      <c r="S38" s="145"/>
      <c r="T38" s="132"/>
      <c r="U38" s="139">
        <v>6422336</v>
      </c>
      <c r="V38" s="132">
        <v>3853402</v>
      </c>
      <c r="W38" s="132">
        <v>3150003</v>
      </c>
      <c r="X38" s="132">
        <v>2783013</v>
      </c>
      <c r="Y38" s="132">
        <v>3516994</v>
      </c>
      <c r="Z38" s="132">
        <v>4067480</v>
      </c>
      <c r="AA38" s="136">
        <v>4067480</v>
      </c>
      <c r="AB38" s="104"/>
      <c r="AC38" s="45">
        <f t="shared" si="0"/>
        <v>27860708</v>
      </c>
    </row>
    <row r="39" spans="1:29" ht="34.5" customHeight="1" x14ac:dyDescent="0.2">
      <c r="A39" s="37">
        <v>3</v>
      </c>
      <c r="B39" s="92" t="s">
        <v>7984</v>
      </c>
      <c r="C39" s="35">
        <v>20032</v>
      </c>
      <c r="D39" s="91" t="s">
        <v>7982</v>
      </c>
      <c r="E39" s="92" t="s">
        <v>7997</v>
      </c>
      <c r="F39" s="86">
        <v>713523003</v>
      </c>
      <c r="G39" s="49" t="s">
        <v>8418</v>
      </c>
      <c r="H39" s="37">
        <v>2330</v>
      </c>
      <c r="I39" s="36" t="s">
        <v>8416</v>
      </c>
      <c r="J39" s="37" t="s">
        <v>6305</v>
      </c>
      <c r="K39" s="92">
        <v>29</v>
      </c>
      <c r="L39" s="87">
        <v>1030385</v>
      </c>
      <c r="M39" s="40">
        <v>13</v>
      </c>
      <c r="N39" s="137" t="s">
        <v>8420</v>
      </c>
      <c r="O39" s="137" t="s">
        <v>7993</v>
      </c>
      <c r="P39" s="102">
        <v>1180225908</v>
      </c>
      <c r="Q39" s="103"/>
      <c r="R39" s="134"/>
      <c r="S39" s="145"/>
      <c r="T39" s="132"/>
      <c r="U39" s="139">
        <v>3604598</v>
      </c>
      <c r="V39" s="132">
        <v>3107412</v>
      </c>
      <c r="W39" s="132">
        <v>2506646</v>
      </c>
      <c r="X39" s="132">
        <v>2755239</v>
      </c>
      <c r="Y39" s="132">
        <v>2755239</v>
      </c>
      <c r="Z39" s="132">
        <v>3003832</v>
      </c>
      <c r="AA39" s="107">
        <v>2879535</v>
      </c>
      <c r="AB39" s="104"/>
      <c r="AC39" s="45">
        <f t="shared" si="0"/>
        <v>20612501</v>
      </c>
    </row>
    <row r="40" spans="1:29" ht="34.5" customHeight="1" x14ac:dyDescent="0.2">
      <c r="A40" s="37">
        <v>3</v>
      </c>
      <c r="B40" s="92" t="s">
        <v>7984</v>
      </c>
      <c r="C40" s="35">
        <v>20032</v>
      </c>
      <c r="D40" s="91" t="s">
        <v>7982</v>
      </c>
      <c r="E40" s="92" t="s">
        <v>8163</v>
      </c>
      <c r="F40" s="86" t="s">
        <v>8613</v>
      </c>
      <c r="G40" s="49" t="s">
        <v>8418</v>
      </c>
      <c r="H40" s="37">
        <v>2330</v>
      </c>
      <c r="I40" s="36" t="s">
        <v>8416</v>
      </c>
      <c r="J40" s="37" t="s">
        <v>6305</v>
      </c>
      <c r="K40" s="92">
        <v>30</v>
      </c>
      <c r="L40" s="87">
        <v>1030386</v>
      </c>
      <c r="M40" s="40">
        <v>0</v>
      </c>
      <c r="N40" s="137" t="s">
        <v>8563</v>
      </c>
      <c r="O40" s="137" t="s">
        <v>7993</v>
      </c>
      <c r="P40" s="102">
        <v>1200831008</v>
      </c>
      <c r="Q40" s="103"/>
      <c r="R40" s="134"/>
      <c r="S40" s="145"/>
      <c r="T40" s="132"/>
      <c r="U40" s="139"/>
      <c r="V40" s="139"/>
      <c r="W40" s="139"/>
      <c r="X40" s="139"/>
      <c r="Y40" s="139">
        <v>7269293</v>
      </c>
      <c r="Z40" s="132"/>
      <c r="AA40" s="107">
        <v>3392337</v>
      </c>
      <c r="AB40" s="104"/>
      <c r="AC40" s="45">
        <f t="shared" si="0"/>
        <v>10661630</v>
      </c>
    </row>
    <row r="41" spans="1:29" ht="34.5" customHeight="1" x14ac:dyDescent="0.2">
      <c r="A41" s="37">
        <v>3</v>
      </c>
      <c r="B41" s="92" t="s">
        <v>7984</v>
      </c>
      <c r="C41" s="35">
        <v>20032</v>
      </c>
      <c r="D41" s="91" t="s">
        <v>7982</v>
      </c>
      <c r="E41" s="92" t="s">
        <v>8163</v>
      </c>
      <c r="F41" s="86" t="s">
        <v>8613</v>
      </c>
      <c r="G41" s="49" t="s">
        <v>8418</v>
      </c>
      <c r="H41" s="37">
        <v>2330</v>
      </c>
      <c r="I41" s="36" t="s">
        <v>8416</v>
      </c>
      <c r="J41" s="37" t="s">
        <v>8564</v>
      </c>
      <c r="K41" s="92">
        <v>20</v>
      </c>
      <c r="L41" s="87">
        <v>1030392</v>
      </c>
      <c r="M41" s="40">
        <v>0</v>
      </c>
      <c r="N41" s="137" t="s">
        <v>8565</v>
      </c>
      <c r="O41" s="137" t="s">
        <v>7993</v>
      </c>
      <c r="P41" s="102">
        <v>1200831705</v>
      </c>
      <c r="Q41" s="103"/>
      <c r="R41" s="134"/>
      <c r="S41" s="145"/>
      <c r="T41" s="132"/>
      <c r="U41" s="139"/>
      <c r="V41" s="139"/>
      <c r="W41" s="139"/>
      <c r="X41" s="139"/>
      <c r="Y41" s="139">
        <v>5334067</v>
      </c>
      <c r="Z41" s="132"/>
      <c r="AA41" s="107">
        <v>2311429</v>
      </c>
      <c r="AB41" s="104"/>
      <c r="AC41" s="45">
        <f t="shared" si="0"/>
        <v>7645496</v>
      </c>
    </row>
    <row r="42" spans="1:29" ht="34.5" customHeight="1" x14ac:dyDescent="0.2">
      <c r="A42" s="37">
        <v>4</v>
      </c>
      <c r="B42" s="36" t="s">
        <v>7984</v>
      </c>
      <c r="C42" s="35">
        <v>20032</v>
      </c>
      <c r="D42" s="38" t="s">
        <v>7982</v>
      </c>
      <c r="E42" s="37" t="s">
        <v>7989</v>
      </c>
      <c r="F42" s="37">
        <v>717150007</v>
      </c>
      <c r="G42" s="48" t="s">
        <v>6411</v>
      </c>
      <c r="H42" s="37">
        <v>6570</v>
      </c>
      <c r="I42" s="36" t="s">
        <v>8416</v>
      </c>
      <c r="J42" s="37" t="s">
        <v>6281</v>
      </c>
      <c r="K42" s="37">
        <v>35</v>
      </c>
      <c r="L42" s="48">
        <v>1040324</v>
      </c>
      <c r="M42" s="40">
        <v>11</v>
      </c>
      <c r="N42" s="49" t="s">
        <v>8023</v>
      </c>
      <c r="O42" s="42" t="s">
        <v>7987</v>
      </c>
      <c r="P42" s="146">
        <v>10669388</v>
      </c>
      <c r="Q42" s="43">
        <v>2831432</v>
      </c>
      <c r="R42" s="43">
        <v>2123574</v>
      </c>
      <c r="S42" s="44">
        <v>2359526</v>
      </c>
      <c r="T42" s="44">
        <v>2359526</v>
      </c>
      <c r="U42" s="44">
        <v>2477503</v>
      </c>
      <c r="V42" s="44">
        <v>2241550</v>
      </c>
      <c r="W42" s="44">
        <v>2123574</v>
      </c>
      <c r="X42" s="44">
        <v>2595479</v>
      </c>
      <c r="Y42" s="44">
        <v>2477503</v>
      </c>
      <c r="Z42" s="44">
        <v>2241550</v>
      </c>
      <c r="AA42" s="44">
        <v>2005597</v>
      </c>
      <c r="AB42" s="44"/>
      <c r="AC42" s="45">
        <f t="shared" si="0"/>
        <v>25836814</v>
      </c>
    </row>
    <row r="43" spans="1:29" ht="34.5" customHeight="1" x14ac:dyDescent="0.2">
      <c r="A43" s="37">
        <v>4</v>
      </c>
      <c r="B43" s="36" t="s">
        <v>7984</v>
      </c>
      <c r="C43" s="35">
        <v>20032</v>
      </c>
      <c r="D43" s="38" t="s">
        <v>7982</v>
      </c>
      <c r="E43" s="37" t="s">
        <v>7991</v>
      </c>
      <c r="F43" s="37">
        <v>717150007</v>
      </c>
      <c r="G43" s="48" t="s">
        <v>6411</v>
      </c>
      <c r="H43" s="37">
        <v>6570</v>
      </c>
      <c r="I43" s="36" t="s">
        <v>8416</v>
      </c>
      <c r="J43" s="37" t="s">
        <v>6281</v>
      </c>
      <c r="K43" s="37">
        <v>35</v>
      </c>
      <c r="L43" s="48">
        <v>1040325</v>
      </c>
      <c r="M43" s="40">
        <v>11</v>
      </c>
      <c r="N43" s="49" t="s">
        <v>8024</v>
      </c>
      <c r="O43" s="42" t="s">
        <v>7987</v>
      </c>
      <c r="P43" s="146">
        <v>10669388</v>
      </c>
      <c r="Q43" s="43">
        <v>2995756</v>
      </c>
      <c r="R43" s="43">
        <v>2246817</v>
      </c>
      <c r="S43" s="44">
        <v>2546393</v>
      </c>
      <c r="T43" s="44">
        <v>2246817</v>
      </c>
      <c r="U43" s="44">
        <v>2396605</v>
      </c>
      <c r="V43" s="44">
        <v>2546393</v>
      </c>
      <c r="W43" s="44">
        <v>2696180</v>
      </c>
      <c r="X43" s="44">
        <v>2995756</v>
      </c>
      <c r="Y43" s="44">
        <v>2696180</v>
      </c>
      <c r="Z43" s="44">
        <v>2546393</v>
      </c>
      <c r="AA43" s="44">
        <v>2546393</v>
      </c>
      <c r="AB43" s="44"/>
      <c r="AC43" s="45">
        <f t="shared" si="0"/>
        <v>28459683</v>
      </c>
    </row>
    <row r="44" spans="1:29" ht="34.5" customHeight="1" x14ac:dyDescent="0.2">
      <c r="A44" s="37">
        <v>4</v>
      </c>
      <c r="B44" s="36" t="s">
        <v>7984</v>
      </c>
      <c r="C44" s="35">
        <v>20032</v>
      </c>
      <c r="D44" s="38" t="s">
        <v>7982</v>
      </c>
      <c r="E44" s="37" t="s">
        <v>7999</v>
      </c>
      <c r="F44" s="65">
        <v>713523003</v>
      </c>
      <c r="G44" s="48" t="s">
        <v>6407</v>
      </c>
      <c r="H44" s="37">
        <v>2330</v>
      </c>
      <c r="I44" s="36" t="s">
        <v>8416</v>
      </c>
      <c r="J44" s="37" t="s">
        <v>6306</v>
      </c>
      <c r="K44" s="37">
        <v>30</v>
      </c>
      <c r="L44" s="66">
        <v>1040341</v>
      </c>
      <c r="M44" s="40">
        <v>7</v>
      </c>
      <c r="N44" s="41" t="s">
        <v>8025</v>
      </c>
      <c r="O44" s="42" t="s">
        <v>7993</v>
      </c>
      <c r="P44" s="68">
        <v>1200831803</v>
      </c>
      <c r="Q44" s="43">
        <v>1009962</v>
      </c>
      <c r="R44" s="43"/>
      <c r="S44" s="44"/>
      <c r="T44" s="44"/>
      <c r="U44" s="44"/>
      <c r="V44" s="44"/>
      <c r="W44" s="44"/>
      <c r="X44" s="44"/>
      <c r="Y44" s="44"/>
      <c r="Z44" s="44"/>
      <c r="AA44" s="44"/>
      <c r="AB44" s="44"/>
      <c r="AC44" s="45">
        <f t="shared" si="0"/>
        <v>1009962</v>
      </c>
    </row>
    <row r="45" spans="1:29" ht="34.5" customHeight="1" x14ac:dyDescent="0.2">
      <c r="A45" s="37">
        <v>4</v>
      </c>
      <c r="B45" s="36" t="s">
        <v>7984</v>
      </c>
      <c r="C45" s="35">
        <v>20032</v>
      </c>
      <c r="D45" s="38" t="s">
        <v>7982</v>
      </c>
      <c r="E45" s="37" t="s">
        <v>7999</v>
      </c>
      <c r="F45" s="65">
        <v>721694003</v>
      </c>
      <c r="G45" s="48" t="s">
        <v>6415</v>
      </c>
      <c r="H45" s="37">
        <v>6915</v>
      </c>
      <c r="I45" s="36" t="s">
        <v>8416</v>
      </c>
      <c r="J45" s="37" t="s">
        <v>6291</v>
      </c>
      <c r="K45" s="37">
        <v>60</v>
      </c>
      <c r="L45" s="66">
        <v>1040342</v>
      </c>
      <c r="M45" s="40">
        <v>7</v>
      </c>
      <c r="N45" s="41" t="s">
        <v>8026</v>
      </c>
      <c r="O45" s="42" t="s">
        <v>7995</v>
      </c>
      <c r="P45" s="68">
        <v>971736674</v>
      </c>
      <c r="Q45" s="43">
        <v>3366539</v>
      </c>
      <c r="R45" s="43"/>
      <c r="S45" s="44"/>
      <c r="T45" s="44"/>
      <c r="U45" s="44"/>
      <c r="V45" s="44"/>
      <c r="W45" s="44"/>
      <c r="X45" s="44"/>
      <c r="Y45" s="44"/>
      <c r="Z45" s="44"/>
      <c r="AA45" s="44"/>
      <c r="AB45" s="44"/>
      <c r="AC45" s="45">
        <f t="shared" si="0"/>
        <v>3366539</v>
      </c>
    </row>
    <row r="46" spans="1:29" ht="34.5" customHeight="1" x14ac:dyDescent="0.2">
      <c r="A46" s="73">
        <v>4</v>
      </c>
      <c r="B46" s="147" t="s">
        <v>7984</v>
      </c>
      <c r="C46" s="70">
        <v>20032</v>
      </c>
      <c r="D46" s="148" t="s">
        <v>7982</v>
      </c>
      <c r="E46" s="77" t="s">
        <v>7999</v>
      </c>
      <c r="F46" s="73">
        <v>721694003</v>
      </c>
      <c r="G46" s="149" t="s">
        <v>6415</v>
      </c>
      <c r="H46" s="75">
        <v>6915</v>
      </c>
      <c r="I46" s="36" t="s">
        <v>8416</v>
      </c>
      <c r="J46" s="76" t="s">
        <v>6291</v>
      </c>
      <c r="K46" s="77">
        <v>50</v>
      </c>
      <c r="L46" s="78">
        <v>1040343</v>
      </c>
      <c r="M46" s="76">
        <v>7</v>
      </c>
      <c r="N46" s="79" t="s">
        <v>8000</v>
      </c>
      <c r="O46" s="150" t="s">
        <v>7983</v>
      </c>
      <c r="P46" s="150">
        <v>12700094420</v>
      </c>
      <c r="Q46" s="151"/>
      <c r="R46" s="151"/>
      <c r="S46" s="152">
        <v>2669548</v>
      </c>
      <c r="T46" s="153">
        <v>1851596</v>
      </c>
      <c r="U46" s="153"/>
      <c r="V46" s="153"/>
      <c r="W46" s="153"/>
      <c r="X46" s="153"/>
      <c r="Y46" s="153"/>
      <c r="Z46" s="153"/>
      <c r="AA46" s="153"/>
      <c r="AB46" s="154"/>
      <c r="AC46" s="45">
        <f t="shared" si="0"/>
        <v>4521144</v>
      </c>
    </row>
    <row r="47" spans="1:29" ht="34.5" customHeight="1" x14ac:dyDescent="0.2">
      <c r="A47" s="37">
        <v>4</v>
      </c>
      <c r="B47" s="36" t="s">
        <v>7984</v>
      </c>
      <c r="C47" s="35">
        <v>20032</v>
      </c>
      <c r="D47" s="38" t="s">
        <v>7982</v>
      </c>
      <c r="E47" s="127" t="s">
        <v>8163</v>
      </c>
      <c r="F47" s="37">
        <v>713523003</v>
      </c>
      <c r="G47" s="48" t="s">
        <v>6407</v>
      </c>
      <c r="H47" s="37">
        <v>2330</v>
      </c>
      <c r="I47" s="36" t="s">
        <v>8416</v>
      </c>
      <c r="J47" s="127" t="s">
        <v>6306</v>
      </c>
      <c r="K47" s="127">
        <v>40</v>
      </c>
      <c r="L47" s="48">
        <v>1040445</v>
      </c>
      <c r="M47" s="127">
        <v>0</v>
      </c>
      <c r="N47" s="49" t="s">
        <v>8027</v>
      </c>
      <c r="O47" s="128" t="s">
        <v>7993</v>
      </c>
      <c r="P47" s="129">
        <v>1220308500</v>
      </c>
      <c r="Q47" s="43">
        <v>8454567</v>
      </c>
      <c r="R47" s="43">
        <v>10011133</v>
      </c>
      <c r="S47" s="44">
        <v>10011133</v>
      </c>
      <c r="T47" s="44">
        <v>9692390</v>
      </c>
      <c r="U47" s="44">
        <v>9692390</v>
      </c>
      <c r="V47" s="44">
        <v>11286945</v>
      </c>
      <c r="W47" s="44">
        <v>8706851</v>
      </c>
      <c r="X47" s="44">
        <v>25764006</v>
      </c>
      <c r="Y47" s="44"/>
      <c r="Z47" s="44">
        <v>8791007</v>
      </c>
      <c r="AA47" s="44"/>
      <c r="AB47" s="44"/>
      <c r="AC47" s="45">
        <f t="shared" si="0"/>
        <v>102410422</v>
      </c>
    </row>
    <row r="48" spans="1:29" ht="34.5" customHeight="1" x14ac:dyDescent="0.2">
      <c r="A48" s="37">
        <v>4</v>
      </c>
      <c r="B48" s="36" t="s">
        <v>7984</v>
      </c>
      <c r="C48" s="35">
        <v>20032</v>
      </c>
      <c r="D48" s="38" t="s">
        <v>7982</v>
      </c>
      <c r="E48" s="127" t="s">
        <v>8163</v>
      </c>
      <c r="F48" s="37">
        <v>700376001</v>
      </c>
      <c r="G48" s="49" t="s">
        <v>6605</v>
      </c>
      <c r="H48" s="37">
        <v>1800</v>
      </c>
      <c r="I48" s="36" t="s">
        <v>8416</v>
      </c>
      <c r="J48" s="127" t="s">
        <v>6291</v>
      </c>
      <c r="K48" s="127">
        <v>150</v>
      </c>
      <c r="L48" s="48">
        <v>1040446</v>
      </c>
      <c r="M48" s="127">
        <v>0</v>
      </c>
      <c r="N48" s="49" t="s">
        <v>8028</v>
      </c>
      <c r="O48" s="42" t="s">
        <v>7987</v>
      </c>
      <c r="P48" s="129">
        <v>52292843</v>
      </c>
      <c r="Q48" s="43">
        <v>12732213</v>
      </c>
      <c r="R48" s="43">
        <v>16870614</v>
      </c>
      <c r="S48" s="44">
        <v>16870614</v>
      </c>
      <c r="T48" s="44">
        <v>15943657</v>
      </c>
      <c r="U48" s="44">
        <v>17056005</v>
      </c>
      <c r="V48" s="44">
        <v>17241396</v>
      </c>
      <c r="W48" s="44">
        <v>16499831</v>
      </c>
      <c r="X48" s="44">
        <v>16499831</v>
      </c>
      <c r="Y48" s="44"/>
      <c r="Z48" s="44">
        <v>15387483</v>
      </c>
      <c r="AA48" s="44"/>
      <c r="AB48" s="44"/>
      <c r="AC48" s="45">
        <f t="shared" si="0"/>
        <v>145101644</v>
      </c>
    </row>
    <row r="49" spans="1:29" ht="34.5" customHeight="1" x14ac:dyDescent="0.2">
      <c r="A49" s="76">
        <v>4</v>
      </c>
      <c r="B49" s="69" t="s">
        <v>7984</v>
      </c>
      <c r="C49" s="70">
        <v>20032</v>
      </c>
      <c r="D49" s="71" t="s">
        <v>7982</v>
      </c>
      <c r="E49" s="77" t="s">
        <v>7985</v>
      </c>
      <c r="F49" s="73">
        <v>721694003</v>
      </c>
      <c r="G49" s="74" t="s">
        <v>8002</v>
      </c>
      <c r="H49" s="76">
        <v>6915</v>
      </c>
      <c r="I49" s="36" t="s">
        <v>8416</v>
      </c>
      <c r="J49" s="72" t="s">
        <v>6291</v>
      </c>
      <c r="K49" s="77">
        <v>48</v>
      </c>
      <c r="L49" s="78">
        <v>1040479</v>
      </c>
      <c r="M49" s="155">
        <v>12</v>
      </c>
      <c r="N49" s="79" t="s">
        <v>8159</v>
      </c>
      <c r="O49" s="156" t="s">
        <v>7983</v>
      </c>
      <c r="P49" s="157">
        <v>1310000771</v>
      </c>
      <c r="Q49" s="81">
        <v>11447074</v>
      </c>
      <c r="R49" s="81">
        <v>11685555</v>
      </c>
      <c r="S49" s="81">
        <v>12162516</v>
      </c>
      <c r="T49" s="158">
        <v>10970113</v>
      </c>
      <c r="U49" s="158">
        <v>11208593</v>
      </c>
      <c r="V49" s="158">
        <v>11208593</v>
      </c>
      <c r="W49" s="158">
        <v>12877958</v>
      </c>
      <c r="X49" s="158">
        <v>12400997</v>
      </c>
      <c r="Y49" s="158">
        <v>10970113</v>
      </c>
      <c r="Z49" s="158">
        <v>9539228</v>
      </c>
      <c r="AA49" s="158">
        <v>10016190</v>
      </c>
      <c r="AB49" s="47"/>
      <c r="AC49" s="45">
        <f t="shared" si="0"/>
        <v>124486930</v>
      </c>
    </row>
    <row r="50" spans="1:29" ht="34.5" customHeight="1" x14ac:dyDescent="0.2">
      <c r="A50" s="93">
        <v>4</v>
      </c>
      <c r="B50" s="92" t="s">
        <v>7984</v>
      </c>
      <c r="C50" s="35">
        <v>20032</v>
      </c>
      <c r="D50" s="91" t="s">
        <v>7982</v>
      </c>
      <c r="E50" s="85" t="s">
        <v>7999</v>
      </c>
      <c r="F50" s="93">
        <v>721694003</v>
      </c>
      <c r="G50" s="49" t="s">
        <v>6415</v>
      </c>
      <c r="H50" s="37">
        <v>6915</v>
      </c>
      <c r="I50" s="36" t="s">
        <v>8416</v>
      </c>
      <c r="J50" s="37" t="s">
        <v>6291</v>
      </c>
      <c r="K50" s="85">
        <v>35</v>
      </c>
      <c r="L50" s="87">
        <v>1040502</v>
      </c>
      <c r="M50" s="40">
        <v>7</v>
      </c>
      <c r="N50" s="142" t="s">
        <v>8026</v>
      </c>
      <c r="O50" s="143" t="s">
        <v>7995</v>
      </c>
      <c r="P50" s="102">
        <v>973133489</v>
      </c>
      <c r="Q50" s="159">
        <v>5891442</v>
      </c>
      <c r="R50" s="43">
        <v>3029884</v>
      </c>
      <c r="S50" s="144">
        <v>1879651</v>
      </c>
      <c r="T50" s="136">
        <v>1879651</v>
      </c>
      <c r="U50" s="136">
        <v>2216304</v>
      </c>
      <c r="V50" s="136">
        <v>2384631</v>
      </c>
      <c r="W50" s="136">
        <v>2047978</v>
      </c>
      <c r="X50" s="136">
        <v>1374670</v>
      </c>
      <c r="Y50" s="136">
        <v>2356577</v>
      </c>
      <c r="Z50" s="136">
        <v>1851596</v>
      </c>
      <c r="AA50" s="136">
        <v>2524904</v>
      </c>
      <c r="AB50" s="104"/>
      <c r="AC50" s="45">
        <f t="shared" si="0"/>
        <v>27437288</v>
      </c>
    </row>
    <row r="51" spans="1:29" ht="34.5" customHeight="1" x14ac:dyDescent="0.2">
      <c r="A51" s="93">
        <v>4</v>
      </c>
      <c r="B51" s="92" t="s">
        <v>7984</v>
      </c>
      <c r="C51" s="35">
        <v>20032</v>
      </c>
      <c r="D51" s="91" t="s">
        <v>7982</v>
      </c>
      <c r="E51" s="85" t="s">
        <v>7999</v>
      </c>
      <c r="F51" s="93">
        <v>721694003</v>
      </c>
      <c r="G51" s="49" t="s">
        <v>6415</v>
      </c>
      <c r="H51" s="37">
        <v>6915</v>
      </c>
      <c r="I51" s="36" t="s">
        <v>8416</v>
      </c>
      <c r="J51" s="37" t="s">
        <v>6291</v>
      </c>
      <c r="K51" s="85">
        <v>25</v>
      </c>
      <c r="L51" s="87">
        <v>1040503</v>
      </c>
      <c r="M51" s="40">
        <v>7</v>
      </c>
      <c r="N51" s="142" t="s">
        <v>8000</v>
      </c>
      <c r="O51" s="143" t="s">
        <v>7995</v>
      </c>
      <c r="P51" s="102">
        <v>24011348</v>
      </c>
      <c r="Q51" s="159">
        <v>4208173</v>
      </c>
      <c r="R51" s="43">
        <v>1851596</v>
      </c>
      <c r="S51" s="144">
        <v>1486888</v>
      </c>
      <c r="T51" s="136">
        <v>2833503</v>
      </c>
      <c r="U51" s="136">
        <v>2328523</v>
      </c>
      <c r="V51" s="136">
        <v>2833503</v>
      </c>
      <c r="W51" s="136">
        <v>2496849</v>
      </c>
      <c r="X51" s="136">
        <v>3001829</v>
      </c>
      <c r="Y51" s="136">
        <v>4039846</v>
      </c>
      <c r="Z51" s="136">
        <v>3871519</v>
      </c>
      <c r="AA51" s="136">
        <v>3703192</v>
      </c>
      <c r="AB51" s="104"/>
      <c r="AC51" s="45">
        <f t="shared" si="0"/>
        <v>32655421</v>
      </c>
    </row>
    <row r="52" spans="1:29" ht="34.5" customHeight="1" x14ac:dyDescent="0.2">
      <c r="A52" s="93">
        <v>4</v>
      </c>
      <c r="B52" s="92" t="s">
        <v>7984</v>
      </c>
      <c r="C52" s="35">
        <v>20032</v>
      </c>
      <c r="D52" s="91" t="s">
        <v>7982</v>
      </c>
      <c r="E52" s="85" t="s">
        <v>7999</v>
      </c>
      <c r="F52" s="93">
        <v>713523003</v>
      </c>
      <c r="G52" s="48" t="s">
        <v>6407</v>
      </c>
      <c r="H52" s="37">
        <v>2330</v>
      </c>
      <c r="I52" s="36" t="s">
        <v>8416</v>
      </c>
      <c r="J52" s="37" t="s">
        <v>6306</v>
      </c>
      <c r="K52" s="85">
        <v>25</v>
      </c>
      <c r="L52" s="87">
        <v>1040504</v>
      </c>
      <c r="M52" s="40">
        <v>7</v>
      </c>
      <c r="N52" s="142" t="s">
        <v>8203</v>
      </c>
      <c r="O52" s="143" t="s">
        <v>7993</v>
      </c>
      <c r="P52" s="102">
        <v>1200831803</v>
      </c>
      <c r="Q52" s="159">
        <v>4208173</v>
      </c>
      <c r="R52" s="43">
        <v>2188250</v>
      </c>
      <c r="S52" s="144">
        <v>2328523</v>
      </c>
      <c r="T52" s="136">
        <v>1991869</v>
      </c>
      <c r="U52" s="136">
        <v>1823542</v>
      </c>
      <c r="V52" s="136">
        <v>1486888</v>
      </c>
      <c r="W52" s="136">
        <v>1823542</v>
      </c>
      <c r="X52" s="136">
        <v>1991868</v>
      </c>
      <c r="Y52" s="136">
        <v>3029885</v>
      </c>
      <c r="Z52" s="136">
        <v>2693231</v>
      </c>
      <c r="AA52" s="107">
        <v>2356577</v>
      </c>
      <c r="AB52" s="104"/>
      <c r="AC52" s="45">
        <f t="shared" si="0"/>
        <v>25922348</v>
      </c>
    </row>
    <row r="53" spans="1:29" ht="34.5" customHeight="1" x14ac:dyDescent="0.2">
      <c r="A53" s="37">
        <v>4</v>
      </c>
      <c r="B53" s="92" t="s">
        <v>7984</v>
      </c>
      <c r="C53" s="35">
        <v>20032</v>
      </c>
      <c r="D53" s="91" t="s">
        <v>7982</v>
      </c>
      <c r="E53" s="85" t="s">
        <v>8163</v>
      </c>
      <c r="F53" s="86" t="s">
        <v>8614</v>
      </c>
      <c r="G53" s="49" t="s">
        <v>8556</v>
      </c>
      <c r="H53" s="37">
        <v>1800</v>
      </c>
      <c r="I53" s="36" t="s">
        <v>8416</v>
      </c>
      <c r="J53" s="37" t="s">
        <v>6291</v>
      </c>
      <c r="K53" s="85">
        <v>95</v>
      </c>
      <c r="L53" s="87">
        <v>1040505</v>
      </c>
      <c r="M53" s="40">
        <v>0</v>
      </c>
      <c r="N53" s="88" t="s">
        <v>8028</v>
      </c>
      <c r="O53" s="42" t="s">
        <v>7987</v>
      </c>
      <c r="P53" s="102">
        <v>52292843</v>
      </c>
      <c r="Q53" s="134"/>
      <c r="R53" s="103"/>
      <c r="S53" s="160"/>
      <c r="T53" s="136"/>
      <c r="U53" s="161"/>
      <c r="V53" s="161"/>
      <c r="W53" s="161"/>
      <c r="X53" s="161"/>
      <c r="Y53" s="161">
        <v>17612180</v>
      </c>
      <c r="Z53" s="136">
        <v>15572874</v>
      </c>
      <c r="AA53" s="107">
        <v>12452120</v>
      </c>
      <c r="AB53" s="104"/>
      <c r="AC53" s="45">
        <f t="shared" si="0"/>
        <v>45637174</v>
      </c>
    </row>
    <row r="54" spans="1:29" ht="34.5" customHeight="1" x14ac:dyDescent="0.2">
      <c r="A54" s="37">
        <v>4</v>
      </c>
      <c r="B54" s="92" t="s">
        <v>7984</v>
      </c>
      <c r="C54" s="35">
        <v>20032</v>
      </c>
      <c r="D54" s="91" t="s">
        <v>7982</v>
      </c>
      <c r="E54" s="85" t="s">
        <v>8163</v>
      </c>
      <c r="F54" s="86" t="s">
        <v>8613</v>
      </c>
      <c r="G54" s="49" t="s">
        <v>8418</v>
      </c>
      <c r="H54" s="37">
        <v>2330</v>
      </c>
      <c r="I54" s="36" t="s">
        <v>8416</v>
      </c>
      <c r="J54" s="37" t="s">
        <v>8566</v>
      </c>
      <c r="K54" s="85">
        <v>15</v>
      </c>
      <c r="L54" s="87">
        <v>1040511</v>
      </c>
      <c r="M54" s="40">
        <v>0</v>
      </c>
      <c r="N54" s="88" t="s">
        <v>8567</v>
      </c>
      <c r="O54" s="143" t="s">
        <v>7993</v>
      </c>
      <c r="P54" s="102">
        <v>1200831302</v>
      </c>
      <c r="Q54" s="134"/>
      <c r="R54" s="103"/>
      <c r="S54" s="160"/>
      <c r="T54" s="136"/>
      <c r="U54" s="161"/>
      <c r="V54" s="161"/>
      <c r="W54" s="161"/>
      <c r="X54" s="161"/>
      <c r="Y54" s="161">
        <v>4342061</v>
      </c>
      <c r="Z54" s="136">
        <v>3473649</v>
      </c>
      <c r="AA54" s="107">
        <v>2749972</v>
      </c>
      <c r="AB54" s="104"/>
      <c r="AC54" s="45">
        <f t="shared" si="0"/>
        <v>10565682</v>
      </c>
    </row>
    <row r="55" spans="1:29" ht="34.5" customHeight="1" x14ac:dyDescent="0.2">
      <c r="A55" s="37">
        <v>4</v>
      </c>
      <c r="B55" s="92" t="s">
        <v>7984</v>
      </c>
      <c r="C55" s="35">
        <v>20032</v>
      </c>
      <c r="D55" s="91" t="s">
        <v>7982</v>
      </c>
      <c r="E55" s="85" t="s">
        <v>8163</v>
      </c>
      <c r="F55" s="86" t="s">
        <v>8613</v>
      </c>
      <c r="G55" s="49" t="s">
        <v>8418</v>
      </c>
      <c r="H55" s="37">
        <v>2330</v>
      </c>
      <c r="I55" s="36" t="s">
        <v>8416</v>
      </c>
      <c r="J55" s="37" t="s">
        <v>6306</v>
      </c>
      <c r="K55" s="85">
        <v>40</v>
      </c>
      <c r="L55" s="87">
        <v>1040517</v>
      </c>
      <c r="M55" s="40">
        <v>0</v>
      </c>
      <c r="N55" s="88" t="s">
        <v>8568</v>
      </c>
      <c r="O55" s="143" t="s">
        <v>7993</v>
      </c>
      <c r="P55" s="102">
        <v>1220308500</v>
      </c>
      <c r="Q55" s="134"/>
      <c r="R55" s="103"/>
      <c r="S55" s="160"/>
      <c r="T55" s="136"/>
      <c r="U55" s="161"/>
      <c r="V55" s="161"/>
      <c r="W55" s="161"/>
      <c r="X55" s="161"/>
      <c r="Y55" s="161">
        <v>9692390</v>
      </c>
      <c r="Z55" s="136">
        <v>7026983</v>
      </c>
      <c r="AA55" s="136">
        <v>5169275</v>
      </c>
      <c r="AB55" s="104"/>
      <c r="AC55" s="45">
        <f t="shared" si="0"/>
        <v>21888648</v>
      </c>
    </row>
    <row r="56" spans="1:29" ht="34.5" customHeight="1" x14ac:dyDescent="0.2">
      <c r="A56" s="37">
        <v>5</v>
      </c>
      <c r="B56" s="90" t="s">
        <v>7984</v>
      </c>
      <c r="C56" s="35">
        <v>20032</v>
      </c>
      <c r="D56" s="91" t="s">
        <v>7982</v>
      </c>
      <c r="E56" s="92" t="s">
        <v>7985</v>
      </c>
      <c r="F56" s="93">
        <v>738689003</v>
      </c>
      <c r="G56" s="49" t="s">
        <v>6419</v>
      </c>
      <c r="H56" s="37">
        <v>6979</v>
      </c>
      <c r="I56" s="36" t="s">
        <v>8416</v>
      </c>
      <c r="J56" s="37" t="s">
        <v>8218</v>
      </c>
      <c r="K56" s="92">
        <v>84</v>
      </c>
      <c r="L56" s="140">
        <v>1050662</v>
      </c>
      <c r="M56" s="133">
        <v>12</v>
      </c>
      <c r="N56" s="95" t="s">
        <v>8244</v>
      </c>
      <c r="O56" s="42" t="s">
        <v>7988</v>
      </c>
      <c r="P56" s="102">
        <v>73546192</v>
      </c>
      <c r="Q56" s="103"/>
      <c r="R56" s="103">
        <v>3347098</v>
      </c>
      <c r="S56" s="44"/>
      <c r="T56" s="105"/>
      <c r="U56" s="105"/>
      <c r="V56" s="132"/>
      <c r="W56" s="132"/>
      <c r="X56" s="132"/>
      <c r="Y56" s="132"/>
      <c r="Z56" s="132"/>
      <c r="AA56" s="136"/>
      <c r="AB56" s="104"/>
      <c r="AC56" s="45">
        <f t="shared" si="0"/>
        <v>3347098</v>
      </c>
    </row>
    <row r="57" spans="1:29" ht="34.5" customHeight="1" x14ac:dyDescent="0.2">
      <c r="A57" s="201">
        <v>5</v>
      </c>
      <c r="B57" s="36" t="s">
        <v>7984</v>
      </c>
      <c r="C57" s="35">
        <v>20032</v>
      </c>
      <c r="D57" s="38" t="s">
        <v>7982</v>
      </c>
      <c r="E57" s="37" t="s">
        <v>7985</v>
      </c>
      <c r="F57" s="50">
        <v>818329008</v>
      </c>
      <c r="G57" s="48" t="s">
        <v>6405</v>
      </c>
      <c r="H57" s="37">
        <v>250</v>
      </c>
      <c r="I57" s="36" t="s">
        <v>8416</v>
      </c>
      <c r="J57" s="37" t="s">
        <v>6607</v>
      </c>
      <c r="K57" s="37">
        <v>70</v>
      </c>
      <c r="L57" s="108">
        <v>1050722</v>
      </c>
      <c r="M57" s="40">
        <v>12</v>
      </c>
      <c r="N57" s="162" t="s">
        <v>8029</v>
      </c>
      <c r="O57" s="42" t="s">
        <v>7987</v>
      </c>
      <c r="P57" s="163">
        <v>15150291</v>
      </c>
      <c r="Q57" s="43">
        <v>4393066</v>
      </c>
      <c r="R57" s="43">
        <v>4393066</v>
      </c>
      <c r="S57" s="44"/>
      <c r="T57" s="44"/>
      <c r="U57" s="44"/>
      <c r="V57" s="44"/>
      <c r="W57" s="44"/>
      <c r="X57" s="44"/>
      <c r="Y57" s="44"/>
      <c r="Z57" s="44"/>
      <c r="AA57" s="44"/>
      <c r="AB57" s="44"/>
      <c r="AC57" s="45">
        <f t="shared" si="0"/>
        <v>8786132</v>
      </c>
    </row>
    <row r="58" spans="1:29" ht="34.5" customHeight="1" x14ac:dyDescent="0.2">
      <c r="A58" s="37">
        <v>5</v>
      </c>
      <c r="B58" s="90" t="s">
        <v>7984</v>
      </c>
      <c r="C58" s="35">
        <v>20032</v>
      </c>
      <c r="D58" s="91" t="s">
        <v>7982</v>
      </c>
      <c r="E58" s="85" t="s">
        <v>7985</v>
      </c>
      <c r="F58" s="93">
        <v>818329008</v>
      </c>
      <c r="G58" s="48" t="s">
        <v>6405</v>
      </c>
      <c r="H58" s="37">
        <v>250</v>
      </c>
      <c r="I58" s="36" t="s">
        <v>8416</v>
      </c>
      <c r="J58" s="37" t="s">
        <v>6280</v>
      </c>
      <c r="K58" s="85">
        <v>140</v>
      </c>
      <c r="L58" s="140">
        <v>1050723</v>
      </c>
      <c r="M58" s="37">
        <v>12</v>
      </c>
      <c r="N58" s="95" t="s">
        <v>8245</v>
      </c>
      <c r="O58" s="42" t="s">
        <v>7987</v>
      </c>
      <c r="P58" s="102">
        <v>15150267</v>
      </c>
      <c r="Q58" s="103"/>
      <c r="R58" s="103">
        <v>9832099</v>
      </c>
      <c r="S58" s="144"/>
      <c r="T58" s="136"/>
      <c r="U58" s="136"/>
      <c r="V58" s="136"/>
      <c r="W58" s="136"/>
      <c r="X58" s="136"/>
      <c r="Y58" s="136"/>
      <c r="Z58" s="136"/>
      <c r="AA58" s="136"/>
      <c r="AB58" s="104"/>
      <c r="AC58" s="45">
        <f t="shared" si="0"/>
        <v>9832099</v>
      </c>
    </row>
    <row r="59" spans="1:29" ht="34.5" customHeight="1" x14ac:dyDescent="0.2">
      <c r="A59" s="37">
        <v>5</v>
      </c>
      <c r="B59" s="90" t="s">
        <v>7984</v>
      </c>
      <c r="C59" s="35">
        <v>20032</v>
      </c>
      <c r="D59" s="91" t="s">
        <v>7982</v>
      </c>
      <c r="E59" s="85" t="s">
        <v>7985</v>
      </c>
      <c r="F59" s="93">
        <v>818329008</v>
      </c>
      <c r="G59" s="48" t="s">
        <v>6405</v>
      </c>
      <c r="H59" s="37">
        <v>250</v>
      </c>
      <c r="I59" s="36" t="s">
        <v>8416</v>
      </c>
      <c r="J59" s="37" t="s">
        <v>6279</v>
      </c>
      <c r="K59" s="85">
        <v>40</v>
      </c>
      <c r="L59" s="87">
        <v>1050738</v>
      </c>
      <c r="M59" s="37">
        <v>12</v>
      </c>
      <c r="N59" s="95" t="s">
        <v>8246</v>
      </c>
      <c r="O59" s="42" t="s">
        <v>7987</v>
      </c>
      <c r="P59" s="102">
        <v>15150402</v>
      </c>
      <c r="Q59" s="103"/>
      <c r="R59" s="103">
        <v>2510323</v>
      </c>
      <c r="S59" s="144"/>
      <c r="T59" s="136"/>
      <c r="U59" s="136"/>
      <c r="V59" s="136"/>
      <c r="W59" s="136"/>
      <c r="X59" s="136"/>
      <c r="Y59" s="136"/>
      <c r="Z59" s="136"/>
      <c r="AA59" s="136"/>
      <c r="AB59" s="104"/>
      <c r="AC59" s="45">
        <f t="shared" si="0"/>
        <v>2510323</v>
      </c>
    </row>
    <row r="60" spans="1:29" ht="34.5" customHeight="1" x14ac:dyDescent="0.2">
      <c r="A60" s="37">
        <v>5</v>
      </c>
      <c r="B60" s="90" t="s">
        <v>7984</v>
      </c>
      <c r="C60" s="35">
        <v>20032</v>
      </c>
      <c r="D60" s="91" t="s">
        <v>7982</v>
      </c>
      <c r="E60" s="85" t="s">
        <v>7985</v>
      </c>
      <c r="F60" s="93">
        <v>818329008</v>
      </c>
      <c r="G60" s="48" t="s">
        <v>6405</v>
      </c>
      <c r="H60" s="37">
        <v>250</v>
      </c>
      <c r="I60" s="36" t="s">
        <v>8416</v>
      </c>
      <c r="J60" s="37" t="s">
        <v>6277</v>
      </c>
      <c r="K60" s="85">
        <v>45</v>
      </c>
      <c r="L60" s="87">
        <v>1050739</v>
      </c>
      <c r="M60" s="37">
        <v>12</v>
      </c>
      <c r="N60" s="95" t="s">
        <v>8247</v>
      </c>
      <c r="O60" s="42" t="s">
        <v>7987</v>
      </c>
      <c r="P60" s="102">
        <v>15150437</v>
      </c>
      <c r="Q60" s="103"/>
      <c r="R60" s="103">
        <v>6275808</v>
      </c>
      <c r="S60" s="144"/>
      <c r="T60" s="136"/>
      <c r="U60" s="136"/>
      <c r="V60" s="136"/>
      <c r="W60" s="136"/>
      <c r="X60" s="136"/>
      <c r="Y60" s="136"/>
      <c r="Z60" s="136"/>
      <c r="AA60" s="136"/>
      <c r="AB60" s="104"/>
      <c r="AC60" s="45">
        <f t="shared" si="0"/>
        <v>6275808</v>
      </c>
    </row>
    <row r="61" spans="1:29" ht="34.5" customHeight="1" x14ac:dyDescent="0.2">
      <c r="A61" s="37">
        <v>5</v>
      </c>
      <c r="B61" s="90" t="s">
        <v>7984</v>
      </c>
      <c r="C61" s="35">
        <v>20032</v>
      </c>
      <c r="D61" s="91" t="s">
        <v>7982</v>
      </c>
      <c r="E61" s="85" t="s">
        <v>8001</v>
      </c>
      <c r="F61" s="93">
        <v>818329008</v>
      </c>
      <c r="G61" s="48" t="s">
        <v>6405</v>
      </c>
      <c r="H61" s="37">
        <v>250</v>
      </c>
      <c r="I61" s="36" t="s">
        <v>8416</v>
      </c>
      <c r="J61" s="37" t="s">
        <v>6277</v>
      </c>
      <c r="K61" s="85">
        <v>40</v>
      </c>
      <c r="L61" s="87">
        <v>1050787</v>
      </c>
      <c r="M61" s="40">
        <v>14</v>
      </c>
      <c r="N61" s="95" t="s">
        <v>8031</v>
      </c>
      <c r="O61" s="42" t="s">
        <v>7987</v>
      </c>
      <c r="P61" s="102">
        <v>15150470</v>
      </c>
      <c r="Q61" s="103"/>
      <c r="R61" s="103">
        <v>2845920</v>
      </c>
      <c r="S61" s="144"/>
      <c r="T61" s="136"/>
      <c r="U61" s="136"/>
      <c r="V61" s="136"/>
      <c r="W61" s="136"/>
      <c r="X61" s="136"/>
      <c r="Y61" s="136"/>
      <c r="Z61" s="136"/>
      <c r="AA61" s="136"/>
      <c r="AB61" s="104"/>
      <c r="AC61" s="45">
        <f t="shared" si="0"/>
        <v>2845920</v>
      </c>
    </row>
    <row r="62" spans="1:29" ht="34.5" customHeight="1" x14ac:dyDescent="0.2">
      <c r="A62" s="37">
        <v>5</v>
      </c>
      <c r="B62" s="90" t="s">
        <v>7984</v>
      </c>
      <c r="C62" s="35">
        <v>20032</v>
      </c>
      <c r="D62" s="91" t="s">
        <v>7982</v>
      </c>
      <c r="E62" s="85" t="s">
        <v>8001</v>
      </c>
      <c r="F62" s="93">
        <v>818329008</v>
      </c>
      <c r="G62" s="48" t="s">
        <v>6405</v>
      </c>
      <c r="H62" s="37">
        <v>250</v>
      </c>
      <c r="I62" s="36" t="s">
        <v>8416</v>
      </c>
      <c r="J62" s="37" t="s">
        <v>6279</v>
      </c>
      <c r="K62" s="85">
        <v>30</v>
      </c>
      <c r="L62" s="87">
        <v>1050788</v>
      </c>
      <c r="M62" s="40">
        <v>14</v>
      </c>
      <c r="N62" s="95" t="s">
        <v>8248</v>
      </c>
      <c r="O62" s="42" t="s">
        <v>7987</v>
      </c>
      <c r="P62" s="102">
        <v>15150453</v>
      </c>
      <c r="Q62" s="103"/>
      <c r="R62" s="103">
        <v>1280664</v>
      </c>
      <c r="S62" s="144"/>
      <c r="T62" s="136"/>
      <c r="U62" s="136"/>
      <c r="V62" s="136"/>
      <c r="W62" s="136"/>
      <c r="X62" s="136"/>
      <c r="Y62" s="136"/>
      <c r="Z62" s="136"/>
      <c r="AA62" s="136"/>
      <c r="AB62" s="104"/>
      <c r="AC62" s="45">
        <f t="shared" si="0"/>
        <v>1280664</v>
      </c>
    </row>
    <row r="63" spans="1:29" ht="34.5" customHeight="1" x14ac:dyDescent="0.2">
      <c r="A63" s="201">
        <v>5</v>
      </c>
      <c r="B63" s="36" t="s">
        <v>7984</v>
      </c>
      <c r="C63" s="35">
        <v>20032</v>
      </c>
      <c r="D63" s="38" t="s">
        <v>7982</v>
      </c>
      <c r="E63" s="37" t="s">
        <v>7985</v>
      </c>
      <c r="F63" s="164">
        <v>818329008</v>
      </c>
      <c r="G63" s="48" t="s">
        <v>6405</v>
      </c>
      <c r="H63" s="37">
        <v>250</v>
      </c>
      <c r="I63" s="36" t="s">
        <v>8416</v>
      </c>
      <c r="J63" s="37" t="s">
        <v>6276</v>
      </c>
      <c r="K63" s="37">
        <v>40</v>
      </c>
      <c r="L63" s="165">
        <v>1050894</v>
      </c>
      <c r="M63" s="40">
        <v>12</v>
      </c>
      <c r="N63" s="166" t="s">
        <v>8033</v>
      </c>
      <c r="O63" s="42" t="s">
        <v>7987</v>
      </c>
      <c r="P63" s="146">
        <v>15150348</v>
      </c>
      <c r="Q63" s="43">
        <v>5020646</v>
      </c>
      <c r="R63" s="43"/>
      <c r="S63" s="44"/>
      <c r="T63" s="44"/>
      <c r="U63" s="44"/>
      <c r="V63" s="44"/>
      <c r="W63" s="44"/>
      <c r="X63" s="44"/>
      <c r="Y63" s="44"/>
      <c r="Z63" s="44"/>
      <c r="AA63" s="44"/>
      <c r="AB63" s="44"/>
      <c r="AC63" s="45">
        <f t="shared" si="0"/>
        <v>5020646</v>
      </c>
    </row>
    <row r="64" spans="1:29" ht="34.5" customHeight="1" x14ac:dyDescent="0.2">
      <c r="A64" s="201">
        <v>5</v>
      </c>
      <c r="B64" s="36" t="s">
        <v>7984</v>
      </c>
      <c r="C64" s="35">
        <v>20032</v>
      </c>
      <c r="D64" s="38" t="s">
        <v>7982</v>
      </c>
      <c r="E64" s="37" t="s">
        <v>7985</v>
      </c>
      <c r="F64" s="65">
        <v>728623004</v>
      </c>
      <c r="G64" s="48" t="s">
        <v>6417</v>
      </c>
      <c r="H64" s="37">
        <v>6931</v>
      </c>
      <c r="I64" s="36" t="s">
        <v>8416</v>
      </c>
      <c r="J64" s="167" t="s">
        <v>6297</v>
      </c>
      <c r="K64" s="37">
        <v>40</v>
      </c>
      <c r="L64" s="66">
        <v>1050963</v>
      </c>
      <c r="M64" s="40">
        <v>12</v>
      </c>
      <c r="N64" s="168" t="s">
        <v>8034</v>
      </c>
      <c r="O64" s="42" t="s">
        <v>7983</v>
      </c>
      <c r="P64" s="169">
        <v>36500007464</v>
      </c>
      <c r="Q64" s="43">
        <v>6694195</v>
      </c>
      <c r="R64" s="43">
        <v>6485002</v>
      </c>
      <c r="S64" s="44">
        <v>6275808</v>
      </c>
      <c r="T64" s="44">
        <v>5439034</v>
      </c>
      <c r="U64" s="44">
        <v>5439034</v>
      </c>
      <c r="V64" s="44">
        <v>5439034</v>
      </c>
      <c r="W64" s="44"/>
      <c r="X64" s="44">
        <v>10789076</v>
      </c>
      <c r="Y64" s="44">
        <v>5439034</v>
      </c>
      <c r="Z64" s="44">
        <v>6066614</v>
      </c>
      <c r="AA64" s="44">
        <v>5648227</v>
      </c>
      <c r="AB64" s="44"/>
      <c r="AC64" s="45">
        <f t="shared" si="0"/>
        <v>63715058</v>
      </c>
    </row>
    <row r="65" spans="1:29" ht="34.5" customHeight="1" x14ac:dyDescent="0.2">
      <c r="A65" s="201">
        <v>5</v>
      </c>
      <c r="B65" s="36" t="s">
        <v>7984</v>
      </c>
      <c r="C65" s="35">
        <v>20032</v>
      </c>
      <c r="D65" s="38" t="s">
        <v>7982</v>
      </c>
      <c r="E65" s="37" t="s">
        <v>7997</v>
      </c>
      <c r="F65" s="65">
        <v>728623004</v>
      </c>
      <c r="G65" s="48" t="s">
        <v>6417</v>
      </c>
      <c r="H65" s="37">
        <v>6931</v>
      </c>
      <c r="I65" s="36" t="s">
        <v>8416</v>
      </c>
      <c r="J65" s="37" t="s">
        <v>6297</v>
      </c>
      <c r="K65" s="37">
        <v>40</v>
      </c>
      <c r="L65" s="66">
        <v>1050980</v>
      </c>
      <c r="M65" s="40">
        <v>13</v>
      </c>
      <c r="N65" s="67" t="s">
        <v>8035</v>
      </c>
      <c r="O65" s="42" t="s">
        <v>7983</v>
      </c>
      <c r="P65" s="68">
        <v>36500007472</v>
      </c>
      <c r="Q65" s="43">
        <v>1526448</v>
      </c>
      <c r="R65" s="43">
        <v>1308384</v>
      </c>
      <c r="S65" s="44">
        <v>1199352</v>
      </c>
      <c r="T65" s="44">
        <v>1199352</v>
      </c>
      <c r="U65" s="44">
        <v>1308384</v>
      </c>
      <c r="V65" s="44"/>
      <c r="W65" s="44"/>
      <c r="X65" s="44"/>
      <c r="Y65" s="44"/>
      <c r="Z65" s="44"/>
      <c r="AA65" s="44">
        <v>-26388</v>
      </c>
      <c r="AB65" s="44"/>
      <c r="AC65" s="45">
        <f t="shared" si="0"/>
        <v>6515532</v>
      </c>
    </row>
    <row r="66" spans="1:29" ht="34.5" customHeight="1" x14ac:dyDescent="0.2">
      <c r="A66" s="201">
        <v>5</v>
      </c>
      <c r="B66" s="36" t="s">
        <v>7984</v>
      </c>
      <c r="C66" s="35">
        <v>20032</v>
      </c>
      <c r="D66" s="38" t="s">
        <v>7982</v>
      </c>
      <c r="E66" s="37" t="s">
        <v>7996</v>
      </c>
      <c r="F66" s="65">
        <v>818329008</v>
      </c>
      <c r="G66" s="48" t="s">
        <v>6405</v>
      </c>
      <c r="H66" s="37">
        <v>250</v>
      </c>
      <c r="I66" s="36" t="s">
        <v>8416</v>
      </c>
      <c r="J66" s="37" t="s">
        <v>6279</v>
      </c>
      <c r="K66" s="37">
        <v>21</v>
      </c>
      <c r="L66" s="66">
        <v>1050981</v>
      </c>
      <c r="M66" s="40">
        <v>12</v>
      </c>
      <c r="N66" s="67" t="s">
        <v>8036</v>
      </c>
      <c r="O66" s="42" t="s">
        <v>7987</v>
      </c>
      <c r="P66" s="68">
        <v>15154581</v>
      </c>
      <c r="Q66" s="43">
        <v>1609608</v>
      </c>
      <c r="R66" s="43">
        <v>1770569</v>
      </c>
      <c r="S66" s="44">
        <v>1609608</v>
      </c>
      <c r="T66" s="44">
        <v>1448647</v>
      </c>
      <c r="U66" s="44">
        <v>1448647</v>
      </c>
      <c r="V66" s="44"/>
      <c r="W66" s="44"/>
      <c r="X66" s="44"/>
      <c r="Y66" s="44"/>
      <c r="Z66" s="44"/>
      <c r="AA66" s="44"/>
      <c r="AB66" s="44"/>
      <c r="AC66" s="45">
        <f t="shared" si="0"/>
        <v>7887079</v>
      </c>
    </row>
    <row r="67" spans="1:29" ht="34.5" customHeight="1" x14ac:dyDescent="0.2">
      <c r="A67" s="201">
        <v>5</v>
      </c>
      <c r="B67" s="36" t="s">
        <v>7984</v>
      </c>
      <c r="C67" s="35">
        <v>20032</v>
      </c>
      <c r="D67" s="38" t="s">
        <v>7982</v>
      </c>
      <c r="E67" s="37" t="s">
        <v>7996</v>
      </c>
      <c r="F67" s="65">
        <v>818329008</v>
      </c>
      <c r="G67" s="48" t="s">
        <v>6405</v>
      </c>
      <c r="H67" s="37">
        <v>250</v>
      </c>
      <c r="I67" s="36" t="s">
        <v>8416</v>
      </c>
      <c r="J67" s="37" t="s">
        <v>6277</v>
      </c>
      <c r="K67" s="37">
        <v>50</v>
      </c>
      <c r="L67" s="66">
        <v>1050982</v>
      </c>
      <c r="M67" s="40">
        <v>12</v>
      </c>
      <c r="N67" s="67" t="s">
        <v>8037</v>
      </c>
      <c r="O67" s="42" t="s">
        <v>7987</v>
      </c>
      <c r="P67" s="68">
        <v>15154572</v>
      </c>
      <c r="Q67" s="43">
        <v>6438432</v>
      </c>
      <c r="R67" s="43">
        <v>6599393</v>
      </c>
      <c r="S67" s="44">
        <v>7243236</v>
      </c>
      <c r="T67" s="44">
        <v>7082275</v>
      </c>
      <c r="U67" s="44">
        <v>7082275</v>
      </c>
      <c r="V67" s="44"/>
      <c r="W67" s="44"/>
      <c r="X67" s="44"/>
      <c r="Y67" s="44"/>
      <c r="Z67" s="44"/>
      <c r="AA67" s="44"/>
      <c r="AB67" s="44"/>
      <c r="AC67" s="45">
        <f t="shared" ref="AC67:AC130" si="1">SUM(Q67:AB67)</f>
        <v>34445611</v>
      </c>
    </row>
    <row r="68" spans="1:29" ht="34.5" customHeight="1" x14ac:dyDescent="0.2">
      <c r="A68" s="201">
        <v>5</v>
      </c>
      <c r="B68" s="36" t="s">
        <v>7984</v>
      </c>
      <c r="C68" s="35">
        <v>20032</v>
      </c>
      <c r="D68" s="38" t="s">
        <v>7982</v>
      </c>
      <c r="E68" s="37" t="s">
        <v>7996</v>
      </c>
      <c r="F68" s="65">
        <v>728623004</v>
      </c>
      <c r="G68" s="48" t="s">
        <v>6417</v>
      </c>
      <c r="H68" s="37">
        <v>6931</v>
      </c>
      <c r="I68" s="36" t="s">
        <v>8416</v>
      </c>
      <c r="J68" s="37" t="s">
        <v>6297</v>
      </c>
      <c r="K68" s="37">
        <v>16</v>
      </c>
      <c r="L68" s="66">
        <v>1050984</v>
      </c>
      <c r="M68" s="40">
        <v>12</v>
      </c>
      <c r="N68" s="67" t="s">
        <v>8039</v>
      </c>
      <c r="O68" s="42" t="s">
        <v>7983</v>
      </c>
      <c r="P68" s="68">
        <v>36500007456</v>
      </c>
      <c r="Q68" s="43">
        <v>1931530</v>
      </c>
      <c r="R68" s="43">
        <v>2092491</v>
      </c>
      <c r="S68" s="44">
        <v>2414412</v>
      </c>
      <c r="T68" s="44">
        <v>1770569</v>
      </c>
      <c r="U68" s="44">
        <v>1931530</v>
      </c>
      <c r="V68" s="44"/>
      <c r="W68" s="44"/>
      <c r="X68" s="44"/>
      <c r="Y68" s="44"/>
      <c r="Z68" s="44">
        <v>160961</v>
      </c>
      <c r="AA68" s="44">
        <v>-218502</v>
      </c>
      <c r="AB68" s="44"/>
      <c r="AC68" s="45">
        <f t="shared" si="1"/>
        <v>10082991</v>
      </c>
    </row>
    <row r="69" spans="1:29" ht="34.5" customHeight="1" x14ac:dyDescent="0.2">
      <c r="A69" s="201">
        <v>5</v>
      </c>
      <c r="B69" s="36" t="s">
        <v>7984</v>
      </c>
      <c r="C69" s="35">
        <v>20032</v>
      </c>
      <c r="D69" s="38" t="s">
        <v>7982</v>
      </c>
      <c r="E69" s="37" t="s">
        <v>7997</v>
      </c>
      <c r="F69" s="65">
        <v>818329008</v>
      </c>
      <c r="G69" s="48" t="s">
        <v>6405</v>
      </c>
      <c r="H69" s="37">
        <v>250</v>
      </c>
      <c r="I69" s="36" t="s">
        <v>8416</v>
      </c>
      <c r="J69" s="37" t="s">
        <v>6280</v>
      </c>
      <c r="K69" s="37">
        <v>60</v>
      </c>
      <c r="L69" s="66">
        <v>1050985</v>
      </c>
      <c r="M69" s="40">
        <v>13</v>
      </c>
      <c r="N69" s="67" t="s">
        <v>8040</v>
      </c>
      <c r="O69" s="42" t="s">
        <v>7987</v>
      </c>
      <c r="P69" s="68">
        <v>15073866</v>
      </c>
      <c r="Q69" s="43">
        <v>4252248</v>
      </c>
      <c r="R69" s="43">
        <v>4688376</v>
      </c>
      <c r="S69" s="44">
        <v>4579344</v>
      </c>
      <c r="T69" s="44">
        <v>5342568</v>
      </c>
      <c r="U69" s="44">
        <v>5015472</v>
      </c>
      <c r="V69" s="44"/>
      <c r="W69" s="44"/>
      <c r="X69" s="44"/>
      <c r="Y69" s="44"/>
      <c r="Z69" s="44"/>
      <c r="AA69" s="44"/>
      <c r="AB69" s="44"/>
      <c r="AC69" s="45">
        <f t="shared" si="1"/>
        <v>23878008</v>
      </c>
    </row>
    <row r="70" spans="1:29" ht="34.5" customHeight="1" x14ac:dyDescent="0.2">
      <c r="A70" s="201">
        <v>5</v>
      </c>
      <c r="B70" s="36" t="s">
        <v>7984</v>
      </c>
      <c r="C70" s="35">
        <v>20032</v>
      </c>
      <c r="D70" s="38" t="s">
        <v>7982</v>
      </c>
      <c r="E70" s="37" t="s">
        <v>7997</v>
      </c>
      <c r="F70" s="65">
        <v>818329008</v>
      </c>
      <c r="G70" s="48" t="s">
        <v>6405</v>
      </c>
      <c r="H70" s="37">
        <v>250</v>
      </c>
      <c r="I70" s="36" t="s">
        <v>8416</v>
      </c>
      <c r="J70" s="37" t="s">
        <v>6277</v>
      </c>
      <c r="K70" s="37">
        <v>30</v>
      </c>
      <c r="L70" s="66">
        <v>1050986</v>
      </c>
      <c r="M70" s="40">
        <v>13</v>
      </c>
      <c r="N70" s="67" t="s">
        <v>8041</v>
      </c>
      <c r="O70" s="42" t="s">
        <v>7987</v>
      </c>
      <c r="P70" s="68">
        <v>15154548</v>
      </c>
      <c r="Q70" s="43">
        <v>2943864</v>
      </c>
      <c r="R70" s="43">
        <v>2616768</v>
      </c>
      <c r="S70" s="44">
        <v>2943864</v>
      </c>
      <c r="T70" s="44">
        <v>3270960</v>
      </c>
      <c r="U70" s="44">
        <v>3270960</v>
      </c>
      <c r="V70" s="44">
        <v>109032</v>
      </c>
      <c r="W70" s="44"/>
      <c r="X70" s="44"/>
      <c r="Y70" s="44"/>
      <c r="Z70" s="44">
        <v>218064</v>
      </c>
      <c r="AA70" s="44"/>
      <c r="AB70" s="44"/>
      <c r="AC70" s="45">
        <f t="shared" si="1"/>
        <v>15373512</v>
      </c>
    </row>
    <row r="71" spans="1:29" ht="34.5" customHeight="1" x14ac:dyDescent="0.2">
      <c r="A71" s="201">
        <v>5</v>
      </c>
      <c r="B71" s="36" t="s">
        <v>7984</v>
      </c>
      <c r="C71" s="35">
        <v>20032</v>
      </c>
      <c r="D71" s="38" t="s">
        <v>7982</v>
      </c>
      <c r="E71" s="37" t="s">
        <v>7997</v>
      </c>
      <c r="F71" s="65">
        <v>818329008</v>
      </c>
      <c r="G71" s="48" t="s">
        <v>6405</v>
      </c>
      <c r="H71" s="37">
        <v>250</v>
      </c>
      <c r="I71" s="36" t="s">
        <v>8416</v>
      </c>
      <c r="J71" s="37" t="s">
        <v>6279</v>
      </c>
      <c r="K71" s="37">
        <v>14</v>
      </c>
      <c r="L71" s="66">
        <v>1050987</v>
      </c>
      <c r="M71" s="40">
        <v>13</v>
      </c>
      <c r="N71" s="67" t="s">
        <v>8042</v>
      </c>
      <c r="O71" s="42" t="s">
        <v>7987</v>
      </c>
      <c r="P71" s="68">
        <v>15154556</v>
      </c>
      <c r="Q71" s="43">
        <v>327096</v>
      </c>
      <c r="R71" s="43">
        <v>218064</v>
      </c>
      <c r="S71" s="44">
        <v>218064</v>
      </c>
      <c r="T71" s="44">
        <v>327096</v>
      </c>
      <c r="U71" s="44">
        <v>327096</v>
      </c>
      <c r="V71" s="44"/>
      <c r="W71" s="44"/>
      <c r="X71" s="44"/>
      <c r="Y71" s="44"/>
      <c r="Z71" s="44"/>
      <c r="AA71" s="44"/>
      <c r="AB71" s="44"/>
      <c r="AC71" s="45">
        <f t="shared" si="1"/>
        <v>1417416</v>
      </c>
    </row>
    <row r="72" spans="1:29" ht="34.5" customHeight="1" x14ac:dyDescent="0.2">
      <c r="A72" s="201">
        <v>5</v>
      </c>
      <c r="B72" s="36" t="s">
        <v>7984</v>
      </c>
      <c r="C72" s="35">
        <v>20032</v>
      </c>
      <c r="D72" s="38" t="s">
        <v>7982</v>
      </c>
      <c r="E72" s="37" t="s">
        <v>7994</v>
      </c>
      <c r="F72" s="65">
        <v>818329008</v>
      </c>
      <c r="G72" s="48" t="s">
        <v>6405</v>
      </c>
      <c r="H72" s="37">
        <v>250</v>
      </c>
      <c r="I72" s="36" t="s">
        <v>8416</v>
      </c>
      <c r="J72" s="37" t="s">
        <v>6279</v>
      </c>
      <c r="K72" s="37">
        <v>45</v>
      </c>
      <c r="L72" s="66">
        <v>1050994</v>
      </c>
      <c r="M72" s="40">
        <v>15</v>
      </c>
      <c r="N72" s="41" t="s">
        <v>8043</v>
      </c>
      <c r="O72" s="42" t="s">
        <v>7987</v>
      </c>
      <c r="P72" s="68">
        <v>15058352</v>
      </c>
      <c r="Q72" s="43">
        <v>4411176</v>
      </c>
      <c r="R72" s="43">
        <v>4126584</v>
      </c>
      <c r="S72" s="44">
        <v>4411176</v>
      </c>
      <c r="T72" s="44">
        <v>4268880</v>
      </c>
      <c r="U72" s="44">
        <v>3984288</v>
      </c>
      <c r="V72" s="44">
        <v>3841992</v>
      </c>
      <c r="W72" s="44"/>
      <c r="X72" s="44">
        <v>7114800</v>
      </c>
      <c r="Y72" s="44">
        <v>3415104</v>
      </c>
      <c r="Z72" s="44">
        <v>2845920</v>
      </c>
      <c r="AA72" s="44">
        <v>2845920</v>
      </c>
      <c r="AB72" s="44"/>
      <c r="AC72" s="45">
        <f t="shared" si="1"/>
        <v>41265840</v>
      </c>
    </row>
    <row r="73" spans="1:29" ht="34.5" customHeight="1" x14ac:dyDescent="0.2">
      <c r="A73" s="201">
        <v>5</v>
      </c>
      <c r="B73" s="36" t="s">
        <v>7984</v>
      </c>
      <c r="C73" s="35">
        <v>20032</v>
      </c>
      <c r="D73" s="38" t="s">
        <v>7982</v>
      </c>
      <c r="E73" s="37" t="s">
        <v>7999</v>
      </c>
      <c r="F73" s="37">
        <v>738689003</v>
      </c>
      <c r="G73" s="48" t="s">
        <v>6419</v>
      </c>
      <c r="H73" s="37">
        <v>6979</v>
      </c>
      <c r="I73" s="36" t="s">
        <v>8416</v>
      </c>
      <c r="J73" s="37" t="s">
        <v>6607</v>
      </c>
      <c r="K73" s="37">
        <v>50</v>
      </c>
      <c r="L73" s="48">
        <v>1051008</v>
      </c>
      <c r="M73" s="40">
        <v>7</v>
      </c>
      <c r="N73" s="49" t="s">
        <v>8044</v>
      </c>
      <c r="O73" s="42" t="s">
        <v>7988</v>
      </c>
      <c r="P73" s="68">
        <v>73546290</v>
      </c>
      <c r="Q73" s="43">
        <v>4724966</v>
      </c>
      <c r="R73" s="43"/>
      <c r="S73" s="44"/>
      <c r="T73" s="44"/>
      <c r="U73" s="44"/>
      <c r="V73" s="44"/>
      <c r="W73" s="44"/>
      <c r="X73" s="44"/>
      <c r="Y73" s="44"/>
      <c r="Z73" s="44"/>
      <c r="AA73" s="44"/>
      <c r="AB73" s="44"/>
      <c r="AC73" s="45">
        <f t="shared" si="1"/>
        <v>4724966</v>
      </c>
    </row>
    <row r="74" spans="1:29" ht="34.5" customHeight="1" x14ac:dyDescent="0.2">
      <c r="A74" s="201">
        <v>5</v>
      </c>
      <c r="B74" s="36" t="s">
        <v>7984</v>
      </c>
      <c r="C74" s="35">
        <v>20032</v>
      </c>
      <c r="D74" s="38" t="s">
        <v>7982</v>
      </c>
      <c r="E74" s="37" t="s">
        <v>7994</v>
      </c>
      <c r="F74" s="37">
        <v>818329008</v>
      </c>
      <c r="G74" s="48" t="s">
        <v>6405</v>
      </c>
      <c r="H74" s="37">
        <v>250</v>
      </c>
      <c r="I74" s="36" t="s">
        <v>8416</v>
      </c>
      <c r="J74" s="37" t="s">
        <v>6280</v>
      </c>
      <c r="K74" s="37">
        <v>50</v>
      </c>
      <c r="L74" s="48">
        <v>1051018</v>
      </c>
      <c r="M74" s="40">
        <v>15</v>
      </c>
      <c r="N74" s="49" t="s">
        <v>8045</v>
      </c>
      <c r="O74" s="42" t="s">
        <v>7987</v>
      </c>
      <c r="P74" s="146">
        <v>15150216</v>
      </c>
      <c r="Q74" s="43">
        <v>2726575</v>
      </c>
      <c r="R74" s="43">
        <v>1969193</v>
      </c>
      <c r="S74" s="44"/>
      <c r="T74" s="44">
        <v>3557400</v>
      </c>
      <c r="U74" s="44"/>
      <c r="V74" s="44"/>
      <c r="W74" s="44"/>
      <c r="X74" s="44"/>
      <c r="Y74" s="44"/>
      <c r="Z74" s="44"/>
      <c r="AA74" s="44"/>
      <c r="AB74" s="44"/>
      <c r="AC74" s="45">
        <f t="shared" si="1"/>
        <v>8253168</v>
      </c>
    </row>
    <row r="75" spans="1:29" ht="34.5" customHeight="1" x14ac:dyDescent="0.2">
      <c r="A75" s="201">
        <v>5</v>
      </c>
      <c r="B75" s="36" t="s">
        <v>7984</v>
      </c>
      <c r="C75" s="35">
        <v>20032</v>
      </c>
      <c r="D75" s="38" t="s">
        <v>7982</v>
      </c>
      <c r="E75" s="37" t="s">
        <v>7994</v>
      </c>
      <c r="F75" s="37">
        <v>818329008</v>
      </c>
      <c r="G75" s="48" t="s">
        <v>6405</v>
      </c>
      <c r="H75" s="37">
        <v>250</v>
      </c>
      <c r="I75" s="36" t="s">
        <v>8416</v>
      </c>
      <c r="J75" s="37" t="s">
        <v>6607</v>
      </c>
      <c r="K75" s="37">
        <v>50</v>
      </c>
      <c r="L75" s="48">
        <v>1051019</v>
      </c>
      <c r="M75" s="40">
        <v>15</v>
      </c>
      <c r="N75" s="49" t="s">
        <v>8046</v>
      </c>
      <c r="O75" s="42" t="s">
        <v>7987</v>
      </c>
      <c r="P75" s="146">
        <v>15150208</v>
      </c>
      <c r="Q75" s="43">
        <v>2065587</v>
      </c>
      <c r="R75" s="43">
        <v>8179725</v>
      </c>
      <c r="S75" s="44"/>
      <c r="T75" s="44">
        <v>3130512</v>
      </c>
      <c r="U75" s="44"/>
      <c r="V75" s="44"/>
      <c r="W75" s="44"/>
      <c r="X75" s="44"/>
      <c r="Y75" s="44"/>
      <c r="Z75" s="44"/>
      <c r="AA75" s="44"/>
      <c r="AB75" s="44"/>
      <c r="AC75" s="45">
        <f t="shared" si="1"/>
        <v>13375824</v>
      </c>
    </row>
    <row r="76" spans="1:29" ht="34.5" customHeight="1" x14ac:dyDescent="0.2">
      <c r="A76" s="201">
        <v>5</v>
      </c>
      <c r="B76" s="36" t="s">
        <v>7984</v>
      </c>
      <c r="C76" s="35">
        <v>20032</v>
      </c>
      <c r="D76" s="38" t="s">
        <v>7982</v>
      </c>
      <c r="E76" s="37" t="s">
        <v>8001</v>
      </c>
      <c r="F76" s="37">
        <v>818329008</v>
      </c>
      <c r="G76" s="48" t="s">
        <v>6405</v>
      </c>
      <c r="H76" s="37">
        <v>250</v>
      </c>
      <c r="I76" s="36" t="s">
        <v>8416</v>
      </c>
      <c r="J76" s="37" t="s">
        <v>6278</v>
      </c>
      <c r="K76" s="37">
        <v>35</v>
      </c>
      <c r="L76" s="48">
        <v>1051020</v>
      </c>
      <c r="M76" s="40">
        <v>14</v>
      </c>
      <c r="N76" s="49" t="s">
        <v>8047</v>
      </c>
      <c r="O76" s="42" t="s">
        <v>7987</v>
      </c>
      <c r="P76" s="146">
        <v>15150224</v>
      </c>
      <c r="Q76" s="43">
        <v>2134440</v>
      </c>
      <c r="R76" s="43"/>
      <c r="S76" s="44"/>
      <c r="T76" s="44"/>
      <c r="U76" s="44"/>
      <c r="V76" s="44"/>
      <c r="W76" s="44"/>
      <c r="X76" s="44"/>
      <c r="Y76" s="44"/>
      <c r="Z76" s="44"/>
      <c r="AA76" s="44"/>
      <c r="AB76" s="44"/>
      <c r="AC76" s="45">
        <f t="shared" si="1"/>
        <v>2134440</v>
      </c>
    </row>
    <row r="77" spans="1:29" ht="34.5" customHeight="1" x14ac:dyDescent="0.2">
      <c r="A77" s="37">
        <v>5</v>
      </c>
      <c r="B77" s="37" t="s">
        <v>7984</v>
      </c>
      <c r="C77" s="35">
        <v>20032</v>
      </c>
      <c r="D77" s="38" t="s">
        <v>7982</v>
      </c>
      <c r="E77" s="37" t="s">
        <v>7989</v>
      </c>
      <c r="F77" s="37">
        <v>738689003</v>
      </c>
      <c r="G77" s="48" t="s">
        <v>6419</v>
      </c>
      <c r="H77" s="37">
        <v>6979</v>
      </c>
      <c r="I77" s="36" t="s">
        <v>8416</v>
      </c>
      <c r="J77" s="37" t="s">
        <v>6607</v>
      </c>
      <c r="K77" s="37">
        <v>50</v>
      </c>
      <c r="L77" s="48">
        <v>1051176</v>
      </c>
      <c r="M77" s="40">
        <v>11</v>
      </c>
      <c r="N77" s="49" t="s">
        <v>8048</v>
      </c>
      <c r="O77" s="42" t="s">
        <v>7988</v>
      </c>
      <c r="P77" s="146">
        <v>73547202</v>
      </c>
      <c r="Q77" s="43">
        <v>2587200</v>
      </c>
      <c r="R77" s="43"/>
      <c r="S77" s="44"/>
      <c r="T77" s="44"/>
      <c r="U77" s="44">
        <v>9313920</v>
      </c>
      <c r="V77" s="44">
        <v>2099596</v>
      </c>
      <c r="W77" s="44">
        <v>2162748</v>
      </c>
      <c r="X77" s="44">
        <v>2380224</v>
      </c>
      <c r="Y77" s="44">
        <v>2380224</v>
      </c>
      <c r="Z77" s="44">
        <v>2690688</v>
      </c>
      <c r="AA77" s="44">
        <v>2794176</v>
      </c>
      <c r="AB77" s="44"/>
      <c r="AC77" s="45">
        <f t="shared" si="1"/>
        <v>26408776</v>
      </c>
    </row>
    <row r="78" spans="1:29" ht="34.5" customHeight="1" x14ac:dyDescent="0.2">
      <c r="A78" s="37">
        <v>5</v>
      </c>
      <c r="B78" s="37" t="s">
        <v>7984</v>
      </c>
      <c r="C78" s="35">
        <v>20032</v>
      </c>
      <c r="D78" s="38" t="s">
        <v>7982</v>
      </c>
      <c r="E78" s="37" t="s">
        <v>7991</v>
      </c>
      <c r="F78" s="37">
        <v>738689003</v>
      </c>
      <c r="G78" s="48" t="s">
        <v>6419</v>
      </c>
      <c r="H78" s="37">
        <v>6979</v>
      </c>
      <c r="I78" s="36" t="s">
        <v>8416</v>
      </c>
      <c r="J78" s="37" t="s">
        <v>6607</v>
      </c>
      <c r="K78" s="37">
        <v>50</v>
      </c>
      <c r="L78" s="48">
        <v>1051177</v>
      </c>
      <c r="M78" s="40">
        <v>11</v>
      </c>
      <c r="N78" s="49" t="s">
        <v>8049</v>
      </c>
      <c r="O78" s="42" t="s">
        <v>7988</v>
      </c>
      <c r="P78" s="146">
        <v>73547202</v>
      </c>
      <c r="Q78" s="43">
        <v>2759249</v>
      </c>
      <c r="R78" s="43"/>
      <c r="S78" s="44"/>
      <c r="T78" s="44"/>
      <c r="U78" s="44">
        <v>10117246</v>
      </c>
      <c r="V78" s="44">
        <v>2365070</v>
      </c>
      <c r="W78" s="44">
        <v>2627856</v>
      </c>
      <c r="X78" s="44">
        <v>2627856</v>
      </c>
      <c r="Y78" s="44">
        <v>2496463</v>
      </c>
      <c r="Z78" s="44">
        <v>2890642</v>
      </c>
      <c r="AA78" s="44">
        <v>2759249</v>
      </c>
      <c r="AB78" s="44"/>
      <c r="AC78" s="45">
        <f t="shared" si="1"/>
        <v>28643631</v>
      </c>
    </row>
    <row r="79" spans="1:29" ht="34.5" customHeight="1" x14ac:dyDescent="0.2">
      <c r="A79" s="86">
        <v>5</v>
      </c>
      <c r="B79" s="85" t="s">
        <v>7984</v>
      </c>
      <c r="C79" s="35">
        <v>20032</v>
      </c>
      <c r="D79" s="85" t="s">
        <v>7982</v>
      </c>
      <c r="E79" s="85" t="s">
        <v>8001</v>
      </c>
      <c r="F79" s="86">
        <v>728623004</v>
      </c>
      <c r="G79" s="48" t="s">
        <v>6417</v>
      </c>
      <c r="H79" s="37">
        <v>6931</v>
      </c>
      <c r="I79" s="36" t="s">
        <v>8416</v>
      </c>
      <c r="J79" s="170" t="s">
        <v>6297</v>
      </c>
      <c r="K79" s="85">
        <v>20</v>
      </c>
      <c r="L79" s="87">
        <v>1051296</v>
      </c>
      <c r="M79" s="40">
        <v>14</v>
      </c>
      <c r="N79" s="88" t="s">
        <v>8030</v>
      </c>
      <c r="O79" s="141" t="s">
        <v>7983</v>
      </c>
      <c r="P79" s="89" t="s">
        <v>8189</v>
      </c>
      <c r="Q79" s="43">
        <v>1122763</v>
      </c>
      <c r="R79" s="43">
        <v>1265059</v>
      </c>
      <c r="S79" s="44">
        <v>1691947</v>
      </c>
      <c r="T79" s="44">
        <v>1691945</v>
      </c>
      <c r="U79" s="44">
        <v>2276736</v>
      </c>
      <c r="V79" s="44">
        <v>2134440</v>
      </c>
      <c r="W79" s="44"/>
      <c r="X79" s="44">
        <v>3699696</v>
      </c>
      <c r="Y79" s="44">
        <v>1849848</v>
      </c>
      <c r="Z79" s="44">
        <v>1565256</v>
      </c>
      <c r="AA79" s="44">
        <v>1565256</v>
      </c>
      <c r="AB79" s="44"/>
      <c r="AC79" s="45">
        <f t="shared" si="1"/>
        <v>18862946</v>
      </c>
    </row>
    <row r="80" spans="1:29" ht="34.5" customHeight="1" x14ac:dyDescent="0.2">
      <c r="A80" s="86">
        <v>5</v>
      </c>
      <c r="B80" s="85" t="s">
        <v>7984</v>
      </c>
      <c r="C80" s="35">
        <v>20032</v>
      </c>
      <c r="D80" s="85" t="s">
        <v>7982</v>
      </c>
      <c r="E80" s="85" t="s">
        <v>8001</v>
      </c>
      <c r="F80" s="86">
        <v>818329008</v>
      </c>
      <c r="G80" s="48" t="s">
        <v>6405</v>
      </c>
      <c r="H80" s="37">
        <v>250</v>
      </c>
      <c r="I80" s="36" t="s">
        <v>8416</v>
      </c>
      <c r="J80" s="37" t="s">
        <v>6280</v>
      </c>
      <c r="K80" s="85">
        <v>77</v>
      </c>
      <c r="L80" s="87">
        <v>1051297</v>
      </c>
      <c r="M80" s="40">
        <v>14</v>
      </c>
      <c r="N80" s="88" t="s">
        <v>8032</v>
      </c>
      <c r="O80" s="42" t="s">
        <v>7987</v>
      </c>
      <c r="P80" s="89">
        <v>15150313</v>
      </c>
      <c r="Q80" s="43">
        <v>7118753</v>
      </c>
      <c r="R80" s="43">
        <v>6976457</v>
      </c>
      <c r="S80" s="44">
        <v>7545641</v>
      </c>
      <c r="T80" s="44">
        <v>7261047</v>
      </c>
      <c r="U80" s="44">
        <v>8964648</v>
      </c>
      <c r="V80" s="44">
        <v>8680056</v>
      </c>
      <c r="W80" s="44"/>
      <c r="X80" s="44">
        <v>16790928</v>
      </c>
      <c r="Y80" s="44">
        <v>8537760</v>
      </c>
      <c r="Z80" s="44">
        <v>8680056</v>
      </c>
      <c r="AA80" s="44">
        <v>7571044</v>
      </c>
      <c r="AB80" s="44"/>
      <c r="AC80" s="45">
        <f t="shared" si="1"/>
        <v>88126390</v>
      </c>
    </row>
    <row r="81" spans="1:29" ht="34.5" customHeight="1" x14ac:dyDescent="0.2">
      <c r="A81" s="86">
        <v>5</v>
      </c>
      <c r="B81" s="85" t="s">
        <v>7984</v>
      </c>
      <c r="C81" s="35">
        <v>20032</v>
      </c>
      <c r="D81" s="85" t="s">
        <v>7982</v>
      </c>
      <c r="E81" s="85" t="s">
        <v>7996</v>
      </c>
      <c r="F81" s="86">
        <v>818329008</v>
      </c>
      <c r="G81" s="48" t="s">
        <v>6405</v>
      </c>
      <c r="H81" s="37">
        <v>250</v>
      </c>
      <c r="I81" s="36" t="s">
        <v>8416</v>
      </c>
      <c r="J81" s="37" t="s">
        <v>6280</v>
      </c>
      <c r="K81" s="85">
        <v>40</v>
      </c>
      <c r="L81" s="87">
        <v>1051298</v>
      </c>
      <c r="M81" s="40">
        <v>12</v>
      </c>
      <c r="N81" s="88" t="s">
        <v>8038</v>
      </c>
      <c r="O81" s="42" t="s">
        <v>7987</v>
      </c>
      <c r="P81" s="89">
        <v>15150321</v>
      </c>
      <c r="Q81" s="43">
        <v>3505833</v>
      </c>
      <c r="R81" s="43">
        <v>2701029</v>
      </c>
      <c r="S81" s="44">
        <v>2701029</v>
      </c>
      <c r="T81" s="44">
        <v>2379106</v>
      </c>
      <c r="U81" s="44">
        <v>3702098</v>
      </c>
      <c r="V81" s="44">
        <v>4506902</v>
      </c>
      <c r="W81" s="44"/>
      <c r="X81" s="44">
        <v>8169962</v>
      </c>
      <c r="Y81" s="44">
        <v>4345942</v>
      </c>
      <c r="Z81" s="44">
        <v>4345942</v>
      </c>
      <c r="AA81" s="44">
        <v>3863059</v>
      </c>
      <c r="AB81" s="44"/>
      <c r="AC81" s="45">
        <f t="shared" si="1"/>
        <v>40220902</v>
      </c>
    </row>
    <row r="82" spans="1:29" ht="34.5" customHeight="1" x14ac:dyDescent="0.2">
      <c r="A82" s="93">
        <v>5</v>
      </c>
      <c r="B82" s="92" t="s">
        <v>7984</v>
      </c>
      <c r="C82" s="35">
        <v>20032</v>
      </c>
      <c r="D82" s="91" t="s">
        <v>7982</v>
      </c>
      <c r="E82" s="85" t="s">
        <v>8001</v>
      </c>
      <c r="F82" s="93">
        <v>818329008</v>
      </c>
      <c r="G82" s="48" t="s">
        <v>6405</v>
      </c>
      <c r="H82" s="37">
        <v>250</v>
      </c>
      <c r="I82" s="36" t="s">
        <v>8416</v>
      </c>
      <c r="J82" s="37" t="s">
        <v>6277</v>
      </c>
      <c r="K82" s="85">
        <v>55</v>
      </c>
      <c r="L82" s="87">
        <v>1051352</v>
      </c>
      <c r="M82" s="40">
        <v>14</v>
      </c>
      <c r="N82" s="142" t="s">
        <v>8031</v>
      </c>
      <c r="O82" s="42" t="s">
        <v>7987</v>
      </c>
      <c r="P82" s="102">
        <v>15150305</v>
      </c>
      <c r="Q82" s="159">
        <v>7826280</v>
      </c>
      <c r="R82" s="43">
        <v>6687912</v>
      </c>
      <c r="S82" s="144">
        <v>5241236</v>
      </c>
      <c r="T82" s="136">
        <v>4387460</v>
      </c>
      <c r="U82" s="136">
        <v>4529756</v>
      </c>
      <c r="V82" s="136">
        <v>4245164</v>
      </c>
      <c r="W82" s="136"/>
      <c r="X82" s="136">
        <v>7140113</v>
      </c>
      <c r="Y82" s="136">
        <v>5264952</v>
      </c>
      <c r="Z82" s="136">
        <v>5976432</v>
      </c>
      <c r="AA82" s="136">
        <v>6118728</v>
      </c>
      <c r="AB82" s="104"/>
      <c r="AC82" s="45">
        <f t="shared" si="1"/>
        <v>57418033</v>
      </c>
    </row>
    <row r="83" spans="1:29" ht="34.5" customHeight="1" x14ac:dyDescent="0.2">
      <c r="A83" s="93">
        <v>5</v>
      </c>
      <c r="B83" s="92" t="s">
        <v>7984</v>
      </c>
      <c r="C83" s="35">
        <v>20032</v>
      </c>
      <c r="D83" s="91" t="s">
        <v>7982</v>
      </c>
      <c r="E83" s="85" t="s">
        <v>7985</v>
      </c>
      <c r="F83" s="93">
        <v>818329008</v>
      </c>
      <c r="G83" s="48" t="s">
        <v>6405</v>
      </c>
      <c r="H83" s="37">
        <v>250</v>
      </c>
      <c r="I83" s="36" t="s">
        <v>8416</v>
      </c>
      <c r="J83" s="37" t="s">
        <v>6277</v>
      </c>
      <c r="K83" s="85">
        <v>70</v>
      </c>
      <c r="L83" s="87">
        <v>1051353</v>
      </c>
      <c r="M83" s="37">
        <v>12</v>
      </c>
      <c r="N83" s="142" t="s">
        <v>8193</v>
      </c>
      <c r="O83" s="42" t="s">
        <v>7987</v>
      </c>
      <c r="P83" s="102">
        <v>15150259</v>
      </c>
      <c r="Q83" s="159">
        <v>14643552</v>
      </c>
      <c r="R83" s="43">
        <v>10041293</v>
      </c>
      <c r="S83" s="144">
        <v>7182314</v>
      </c>
      <c r="T83" s="136">
        <v>7391507</v>
      </c>
      <c r="U83" s="136">
        <v>7182314</v>
      </c>
      <c r="V83" s="136">
        <v>7182314</v>
      </c>
      <c r="W83" s="136"/>
      <c r="X83" s="136">
        <v>14992208</v>
      </c>
      <c r="Y83" s="136">
        <v>9204518</v>
      </c>
      <c r="Z83" s="136">
        <v>9204518</v>
      </c>
      <c r="AA83" s="136">
        <v>8995325</v>
      </c>
      <c r="AB83" s="104"/>
      <c r="AC83" s="45">
        <f t="shared" si="1"/>
        <v>96019863</v>
      </c>
    </row>
    <row r="84" spans="1:29" ht="34.5" customHeight="1" x14ac:dyDescent="0.2">
      <c r="A84" s="93">
        <v>5</v>
      </c>
      <c r="B84" s="92" t="s">
        <v>7984</v>
      </c>
      <c r="C84" s="35">
        <v>20032</v>
      </c>
      <c r="D84" s="91" t="s">
        <v>7982</v>
      </c>
      <c r="E84" s="85" t="s">
        <v>7985</v>
      </c>
      <c r="F84" s="93">
        <v>818329008</v>
      </c>
      <c r="G84" s="48" t="s">
        <v>6405</v>
      </c>
      <c r="H84" s="37">
        <v>250</v>
      </c>
      <c r="I84" s="36" t="s">
        <v>8416</v>
      </c>
      <c r="J84" s="37" t="s">
        <v>6280</v>
      </c>
      <c r="K84" s="85">
        <v>100</v>
      </c>
      <c r="L84" s="87">
        <v>1051354</v>
      </c>
      <c r="M84" s="37">
        <v>12</v>
      </c>
      <c r="N84" s="142" t="s">
        <v>8194</v>
      </c>
      <c r="O84" s="42" t="s">
        <v>7987</v>
      </c>
      <c r="P84" s="102">
        <v>15150283</v>
      </c>
      <c r="Q84" s="159">
        <v>20919360</v>
      </c>
      <c r="R84" s="43">
        <v>17363069</v>
      </c>
      <c r="S84" s="144">
        <v>14504090</v>
      </c>
      <c r="T84" s="136">
        <v>15550058</v>
      </c>
      <c r="U84" s="136">
        <v>14085702</v>
      </c>
      <c r="V84" s="136">
        <v>14504090</v>
      </c>
      <c r="W84" s="136"/>
      <c r="X84" s="136">
        <v>32991568</v>
      </c>
      <c r="Y84" s="136">
        <v>22174522</v>
      </c>
      <c r="Z84" s="136">
        <v>20919360</v>
      </c>
      <c r="AA84" s="136">
        <v>23011296</v>
      </c>
      <c r="AB84" s="104"/>
      <c r="AC84" s="45">
        <f t="shared" si="1"/>
        <v>196023115</v>
      </c>
    </row>
    <row r="85" spans="1:29" ht="34.5" customHeight="1" x14ac:dyDescent="0.2">
      <c r="A85" s="93">
        <v>5</v>
      </c>
      <c r="B85" s="92" t="s">
        <v>7984</v>
      </c>
      <c r="C85" s="35">
        <v>20032</v>
      </c>
      <c r="D85" s="91" t="s">
        <v>7982</v>
      </c>
      <c r="E85" s="85" t="s">
        <v>7999</v>
      </c>
      <c r="F85" s="93">
        <v>738689003</v>
      </c>
      <c r="G85" s="49" t="s">
        <v>6419</v>
      </c>
      <c r="H85" s="37">
        <v>6979</v>
      </c>
      <c r="I85" s="36" t="s">
        <v>8416</v>
      </c>
      <c r="J85" s="37" t="s">
        <v>6607</v>
      </c>
      <c r="K85" s="85">
        <v>50</v>
      </c>
      <c r="L85" s="87">
        <v>1051355</v>
      </c>
      <c r="M85" s="40">
        <v>7</v>
      </c>
      <c r="N85" s="142" t="s">
        <v>8044</v>
      </c>
      <c r="O85" s="42" t="s">
        <v>7988</v>
      </c>
      <c r="P85" s="102">
        <v>84881449</v>
      </c>
      <c r="Q85" s="159">
        <v>7382760</v>
      </c>
      <c r="R85" s="43">
        <v>3839035</v>
      </c>
      <c r="S85" s="144">
        <v>4380438</v>
      </c>
      <c r="T85" s="136">
        <v>6152300</v>
      </c>
      <c r="U85" s="136">
        <v>6152300</v>
      </c>
      <c r="V85" s="136">
        <v>6004645</v>
      </c>
      <c r="W85" s="136">
        <v>6152300</v>
      </c>
      <c r="X85" s="136">
        <v>5856990</v>
      </c>
      <c r="Y85" s="136">
        <v>7044136</v>
      </c>
      <c r="Z85" s="136">
        <v>6644484</v>
      </c>
      <c r="AA85" s="136">
        <v>6496829</v>
      </c>
      <c r="AB85" s="104"/>
      <c r="AC85" s="45">
        <f t="shared" si="1"/>
        <v>66106217</v>
      </c>
    </row>
    <row r="86" spans="1:29" ht="34.5" customHeight="1" x14ac:dyDescent="0.2">
      <c r="A86" s="76">
        <v>5</v>
      </c>
      <c r="B86" s="171" t="s">
        <v>7984</v>
      </c>
      <c r="C86" s="70">
        <v>20032</v>
      </c>
      <c r="D86" s="148" t="s">
        <v>7982</v>
      </c>
      <c r="E86" s="77" t="s">
        <v>7994</v>
      </c>
      <c r="F86" s="78">
        <v>818329008</v>
      </c>
      <c r="G86" s="149" t="s">
        <v>6405</v>
      </c>
      <c r="H86" s="75">
        <v>250</v>
      </c>
      <c r="I86" s="36" t="s">
        <v>8416</v>
      </c>
      <c r="J86" s="37" t="s">
        <v>6280</v>
      </c>
      <c r="K86" s="77">
        <v>70</v>
      </c>
      <c r="L86" s="78">
        <v>1051356</v>
      </c>
      <c r="M86" s="76">
        <v>15</v>
      </c>
      <c r="N86" s="79" t="s">
        <v>8045</v>
      </c>
      <c r="O86" s="42" t="s">
        <v>7987</v>
      </c>
      <c r="P86" s="150">
        <v>15150330</v>
      </c>
      <c r="Q86" s="151"/>
      <c r="R86" s="151"/>
      <c r="S86" s="152">
        <v>9960720</v>
      </c>
      <c r="T86" s="153">
        <v>7683984</v>
      </c>
      <c r="U86" s="153">
        <v>7399392</v>
      </c>
      <c r="V86" s="153">
        <v>5454680</v>
      </c>
      <c r="W86" s="153"/>
      <c r="X86" s="153">
        <v>11193952</v>
      </c>
      <c r="Y86" s="153">
        <v>5739272</v>
      </c>
      <c r="Z86" s="153">
        <v>5596976</v>
      </c>
      <c r="AA86" s="153">
        <v>5027792</v>
      </c>
      <c r="AB86" s="154"/>
      <c r="AC86" s="45">
        <f t="shared" si="1"/>
        <v>58056768</v>
      </c>
    </row>
    <row r="87" spans="1:29" ht="34.5" customHeight="1" x14ac:dyDescent="0.2">
      <c r="A87" s="76">
        <v>5</v>
      </c>
      <c r="B87" s="171" t="s">
        <v>7984</v>
      </c>
      <c r="C87" s="70">
        <v>20032</v>
      </c>
      <c r="D87" s="148" t="s">
        <v>7982</v>
      </c>
      <c r="E87" s="85" t="s">
        <v>7996</v>
      </c>
      <c r="F87" s="86">
        <v>818329008</v>
      </c>
      <c r="G87" s="115" t="s">
        <v>6405</v>
      </c>
      <c r="H87" s="101">
        <v>250</v>
      </c>
      <c r="I87" s="36" t="s">
        <v>8416</v>
      </c>
      <c r="J87" s="37" t="s">
        <v>6277</v>
      </c>
      <c r="K87" s="85">
        <v>50</v>
      </c>
      <c r="L87" s="87">
        <v>1051357</v>
      </c>
      <c r="M87" s="37">
        <v>12</v>
      </c>
      <c r="N87" s="88" t="s">
        <v>8037</v>
      </c>
      <c r="O87" s="42" t="s">
        <v>7987</v>
      </c>
      <c r="P87" s="102">
        <v>15150291</v>
      </c>
      <c r="Q87" s="103"/>
      <c r="R87" s="103"/>
      <c r="S87" s="160"/>
      <c r="T87" s="136"/>
      <c r="U87" s="161">
        <v>8048040</v>
      </c>
      <c r="V87" s="136">
        <v>8048040</v>
      </c>
      <c r="W87" s="136"/>
      <c r="X87" s="136">
        <v>11802439</v>
      </c>
      <c r="Y87" s="136">
        <v>6223818</v>
      </c>
      <c r="Z87" s="136">
        <v>5419014</v>
      </c>
      <c r="AA87" s="136">
        <v>4936131</v>
      </c>
      <c r="AB87" s="104"/>
      <c r="AC87" s="45">
        <f t="shared" si="1"/>
        <v>44477482</v>
      </c>
    </row>
    <row r="88" spans="1:29" ht="34.5" customHeight="1" x14ac:dyDescent="0.2">
      <c r="A88" s="76">
        <v>5</v>
      </c>
      <c r="B88" s="171" t="s">
        <v>7984</v>
      </c>
      <c r="C88" s="70">
        <v>20032</v>
      </c>
      <c r="D88" s="148" t="s">
        <v>7982</v>
      </c>
      <c r="E88" s="85" t="s">
        <v>7997</v>
      </c>
      <c r="F88" s="86">
        <v>818329008</v>
      </c>
      <c r="G88" s="115" t="s">
        <v>6405</v>
      </c>
      <c r="H88" s="101">
        <v>250</v>
      </c>
      <c r="I88" s="36" t="s">
        <v>8416</v>
      </c>
      <c r="J88" s="37" t="s">
        <v>6277</v>
      </c>
      <c r="K88" s="85">
        <v>40</v>
      </c>
      <c r="L88" s="87">
        <v>1051358</v>
      </c>
      <c r="M88" s="37">
        <v>13</v>
      </c>
      <c r="N88" s="88" t="s">
        <v>8421</v>
      </c>
      <c r="O88" s="42" t="s">
        <v>7987</v>
      </c>
      <c r="P88" s="102">
        <v>15150453</v>
      </c>
      <c r="Q88" s="103"/>
      <c r="R88" s="103"/>
      <c r="S88" s="160"/>
      <c r="T88" s="136"/>
      <c r="U88" s="161">
        <v>4361280</v>
      </c>
      <c r="V88" s="136">
        <v>3707088</v>
      </c>
      <c r="W88" s="136"/>
      <c r="X88" s="136">
        <v>5851384</v>
      </c>
      <c r="Y88" s="136">
        <v>2653112</v>
      </c>
      <c r="Z88" s="136">
        <v>2435048</v>
      </c>
      <c r="AA88" s="136">
        <v>1998920</v>
      </c>
      <c r="AB88" s="104"/>
      <c r="AC88" s="45">
        <f t="shared" si="1"/>
        <v>21006832</v>
      </c>
    </row>
    <row r="89" spans="1:29" ht="34.5" customHeight="1" x14ac:dyDescent="0.2">
      <c r="A89" s="76">
        <v>5</v>
      </c>
      <c r="B89" s="171" t="s">
        <v>7984</v>
      </c>
      <c r="C89" s="70">
        <v>20032</v>
      </c>
      <c r="D89" s="148" t="s">
        <v>7982</v>
      </c>
      <c r="E89" s="85" t="s">
        <v>7997</v>
      </c>
      <c r="F89" s="86">
        <v>818329008</v>
      </c>
      <c r="G89" s="115" t="s">
        <v>6405</v>
      </c>
      <c r="H89" s="101">
        <v>250</v>
      </c>
      <c r="I89" s="36" t="s">
        <v>8416</v>
      </c>
      <c r="J89" s="37" t="s">
        <v>6280</v>
      </c>
      <c r="K89" s="85">
        <v>60</v>
      </c>
      <c r="L89" s="87">
        <v>1051359</v>
      </c>
      <c r="M89" s="37">
        <v>13</v>
      </c>
      <c r="N89" s="88" t="s">
        <v>8040</v>
      </c>
      <c r="O89" s="42" t="s">
        <v>7987</v>
      </c>
      <c r="P89" s="102">
        <v>15154564</v>
      </c>
      <c r="Q89" s="103"/>
      <c r="R89" s="103"/>
      <c r="S89" s="160"/>
      <c r="T89" s="136"/>
      <c r="U89" s="161">
        <v>6541920</v>
      </c>
      <c r="V89" s="136">
        <v>5233536</v>
      </c>
      <c r="W89" s="136"/>
      <c r="X89" s="136">
        <v>9485784</v>
      </c>
      <c r="Y89" s="136">
        <v>5451600</v>
      </c>
      <c r="Z89" s="136">
        <v>5015472</v>
      </c>
      <c r="AA89" s="136">
        <v>5015472</v>
      </c>
      <c r="AB89" s="104"/>
      <c r="AC89" s="45">
        <f t="shared" si="1"/>
        <v>36743784</v>
      </c>
    </row>
    <row r="90" spans="1:29" ht="34.5" customHeight="1" x14ac:dyDescent="0.2">
      <c r="A90" s="76">
        <v>5</v>
      </c>
      <c r="B90" s="171" t="s">
        <v>7984</v>
      </c>
      <c r="C90" s="70">
        <v>20032</v>
      </c>
      <c r="D90" s="148" t="s">
        <v>7982</v>
      </c>
      <c r="E90" s="85" t="s">
        <v>7996</v>
      </c>
      <c r="F90" s="86">
        <v>728623004</v>
      </c>
      <c r="G90" s="115" t="s">
        <v>8422</v>
      </c>
      <c r="H90" s="101">
        <v>6931</v>
      </c>
      <c r="I90" s="36" t="s">
        <v>8416</v>
      </c>
      <c r="J90" s="37" t="s">
        <v>6297</v>
      </c>
      <c r="K90" s="85">
        <v>16</v>
      </c>
      <c r="L90" s="87">
        <v>1051360</v>
      </c>
      <c r="M90" s="37">
        <v>12</v>
      </c>
      <c r="N90" s="88" t="s">
        <v>8039</v>
      </c>
      <c r="O90" s="143" t="s">
        <v>7983</v>
      </c>
      <c r="P90" s="102">
        <v>36500007456</v>
      </c>
      <c r="Q90" s="103"/>
      <c r="R90" s="103"/>
      <c r="S90" s="160"/>
      <c r="T90" s="136"/>
      <c r="U90" s="161">
        <v>2575373</v>
      </c>
      <c r="V90" s="136">
        <v>1609608</v>
      </c>
      <c r="W90" s="136"/>
      <c r="X90" s="136">
        <v>1933130</v>
      </c>
      <c r="Y90" s="136">
        <v>1663262</v>
      </c>
      <c r="Z90" s="136">
        <v>1180379</v>
      </c>
      <c r="AA90" s="136">
        <v>1019418</v>
      </c>
      <c r="AB90" s="104"/>
      <c r="AC90" s="45">
        <f t="shared" si="1"/>
        <v>9981170</v>
      </c>
    </row>
    <row r="91" spans="1:29" ht="34.5" customHeight="1" x14ac:dyDescent="0.2">
      <c r="A91" s="76">
        <v>5</v>
      </c>
      <c r="B91" s="171" t="s">
        <v>7984</v>
      </c>
      <c r="C91" s="70">
        <v>20032</v>
      </c>
      <c r="D91" s="148" t="s">
        <v>7982</v>
      </c>
      <c r="E91" s="85" t="s">
        <v>7997</v>
      </c>
      <c r="F91" s="86">
        <v>728623004</v>
      </c>
      <c r="G91" s="115" t="s">
        <v>8422</v>
      </c>
      <c r="H91" s="101">
        <v>6931</v>
      </c>
      <c r="I91" s="36" t="s">
        <v>8416</v>
      </c>
      <c r="J91" s="37" t="s">
        <v>6297</v>
      </c>
      <c r="K91" s="85">
        <v>25</v>
      </c>
      <c r="L91" s="87">
        <v>1051361</v>
      </c>
      <c r="M91" s="37">
        <v>13</v>
      </c>
      <c r="N91" s="88" t="s">
        <v>8035</v>
      </c>
      <c r="O91" s="143" t="s">
        <v>7983</v>
      </c>
      <c r="P91" s="102">
        <v>36500007472</v>
      </c>
      <c r="Q91" s="103"/>
      <c r="R91" s="103"/>
      <c r="S91" s="160"/>
      <c r="T91" s="136"/>
      <c r="U91" s="161">
        <v>2725800</v>
      </c>
      <c r="V91" s="136">
        <v>1199352</v>
      </c>
      <c r="W91" s="136"/>
      <c r="X91" s="136">
        <v>1635480</v>
      </c>
      <c r="Y91" s="136">
        <v>2362360</v>
      </c>
      <c r="Z91" s="136">
        <v>1399244</v>
      </c>
      <c r="AA91" s="107">
        <v>1508276</v>
      </c>
      <c r="AB91" s="104"/>
      <c r="AC91" s="45">
        <f t="shared" si="1"/>
        <v>10830512</v>
      </c>
    </row>
    <row r="92" spans="1:29" ht="34.5" customHeight="1" x14ac:dyDescent="0.2">
      <c r="A92" s="76">
        <v>5</v>
      </c>
      <c r="B92" s="171" t="s">
        <v>7984</v>
      </c>
      <c r="C92" s="70">
        <v>20032</v>
      </c>
      <c r="D92" s="148" t="s">
        <v>7982</v>
      </c>
      <c r="E92" s="85" t="s">
        <v>8163</v>
      </c>
      <c r="F92" s="86" t="s">
        <v>8615</v>
      </c>
      <c r="G92" s="115" t="s">
        <v>8589</v>
      </c>
      <c r="H92" s="101">
        <v>250</v>
      </c>
      <c r="I92" s="36" t="s">
        <v>8416</v>
      </c>
      <c r="J92" s="37" t="s">
        <v>6277</v>
      </c>
      <c r="K92" s="85">
        <v>20</v>
      </c>
      <c r="L92" s="87">
        <v>1051362</v>
      </c>
      <c r="M92" s="37">
        <v>0</v>
      </c>
      <c r="N92" s="88" t="s">
        <v>8590</v>
      </c>
      <c r="O92" s="42" t="s">
        <v>7987</v>
      </c>
      <c r="P92" s="102">
        <v>15150216</v>
      </c>
      <c r="Q92" s="103"/>
      <c r="R92" s="103"/>
      <c r="S92" s="160"/>
      <c r="T92" s="136"/>
      <c r="U92" s="161"/>
      <c r="V92" s="161"/>
      <c r="W92" s="161"/>
      <c r="X92" s="161"/>
      <c r="Y92" s="161"/>
      <c r="Z92" s="161"/>
      <c r="AA92" s="172">
        <v>4878720</v>
      </c>
      <c r="AB92" s="104"/>
      <c r="AC92" s="45">
        <f t="shared" si="1"/>
        <v>4878720</v>
      </c>
    </row>
    <row r="93" spans="1:29" ht="34.5" customHeight="1" x14ac:dyDescent="0.2">
      <c r="A93" s="76">
        <v>5</v>
      </c>
      <c r="B93" s="171" t="s">
        <v>7984</v>
      </c>
      <c r="C93" s="70">
        <v>20032</v>
      </c>
      <c r="D93" s="148" t="s">
        <v>7982</v>
      </c>
      <c r="E93" s="85" t="s">
        <v>8163</v>
      </c>
      <c r="F93" s="86" t="s">
        <v>8615</v>
      </c>
      <c r="G93" s="115" t="s">
        <v>8589</v>
      </c>
      <c r="H93" s="101">
        <v>250</v>
      </c>
      <c r="I93" s="36" t="s">
        <v>8416</v>
      </c>
      <c r="J93" s="37" t="s">
        <v>6279</v>
      </c>
      <c r="K93" s="85">
        <v>20</v>
      </c>
      <c r="L93" s="87">
        <v>1051368</v>
      </c>
      <c r="M93" s="37">
        <v>0</v>
      </c>
      <c r="N93" s="88" t="s">
        <v>8591</v>
      </c>
      <c r="O93" s="42" t="s">
        <v>7987</v>
      </c>
      <c r="P93" s="102">
        <v>15150208</v>
      </c>
      <c r="Q93" s="103"/>
      <c r="R93" s="103"/>
      <c r="S93" s="160"/>
      <c r="T93" s="136"/>
      <c r="U93" s="161"/>
      <c r="V93" s="161"/>
      <c r="W93" s="161"/>
      <c r="X93" s="161"/>
      <c r="Y93" s="161"/>
      <c r="Z93" s="161"/>
      <c r="AA93" s="172">
        <v>4878720</v>
      </c>
      <c r="AB93" s="104"/>
      <c r="AC93" s="45">
        <f t="shared" si="1"/>
        <v>4878720</v>
      </c>
    </row>
    <row r="94" spans="1:29" ht="34.5" customHeight="1" x14ac:dyDescent="0.2">
      <c r="A94" s="37">
        <v>6</v>
      </c>
      <c r="B94" s="92" t="s">
        <v>7984</v>
      </c>
      <c r="C94" s="35">
        <v>20032</v>
      </c>
      <c r="D94" s="91" t="s">
        <v>7982</v>
      </c>
      <c r="E94" s="85" t="s">
        <v>7989</v>
      </c>
      <c r="F94" s="93">
        <v>690803003</v>
      </c>
      <c r="G94" s="115" t="s">
        <v>8219</v>
      </c>
      <c r="H94" s="101">
        <v>7091</v>
      </c>
      <c r="I94" s="36" t="s">
        <v>8416</v>
      </c>
      <c r="J94" s="37" t="s">
        <v>8220</v>
      </c>
      <c r="K94" s="85">
        <v>40</v>
      </c>
      <c r="L94" s="87">
        <v>1060147</v>
      </c>
      <c r="M94" s="37">
        <v>11</v>
      </c>
      <c r="N94" s="95" t="s">
        <v>8250</v>
      </c>
      <c r="O94" s="95" t="s">
        <v>7983</v>
      </c>
      <c r="P94" s="102">
        <v>37909027307</v>
      </c>
      <c r="Q94" s="103"/>
      <c r="R94" s="103">
        <v>1448832</v>
      </c>
      <c r="S94" s="144">
        <v>931392</v>
      </c>
      <c r="T94" s="144">
        <v>1034880</v>
      </c>
      <c r="U94" s="136"/>
      <c r="V94" s="136"/>
      <c r="W94" s="136">
        <v>5484864</v>
      </c>
      <c r="X94" s="136"/>
      <c r="Y94" s="136">
        <v>1759296</v>
      </c>
      <c r="Z94" s="136"/>
      <c r="AA94" s="136"/>
      <c r="AB94" s="104"/>
      <c r="AC94" s="45">
        <f t="shared" si="1"/>
        <v>10659264</v>
      </c>
    </row>
    <row r="95" spans="1:29" ht="34.5" customHeight="1" x14ac:dyDescent="0.2">
      <c r="A95" s="273">
        <v>6</v>
      </c>
      <c r="B95" s="147" t="s">
        <v>7984</v>
      </c>
      <c r="C95" s="70">
        <v>20032</v>
      </c>
      <c r="D95" s="148" t="s">
        <v>7982</v>
      </c>
      <c r="E95" s="77" t="s">
        <v>8001</v>
      </c>
      <c r="F95" s="73">
        <v>717150007</v>
      </c>
      <c r="G95" s="149" t="s">
        <v>6411</v>
      </c>
      <c r="H95" s="75">
        <v>6570</v>
      </c>
      <c r="I95" s="36" t="s">
        <v>8416</v>
      </c>
      <c r="J95" s="76" t="s">
        <v>6283</v>
      </c>
      <c r="K95" s="77">
        <v>30</v>
      </c>
      <c r="L95" s="78">
        <v>1060219</v>
      </c>
      <c r="M95" s="76">
        <v>14</v>
      </c>
      <c r="N95" s="79" t="s">
        <v>8225</v>
      </c>
      <c r="O95" s="42" t="s">
        <v>7987</v>
      </c>
      <c r="P95" s="150">
        <v>10651233</v>
      </c>
      <c r="Q95" s="151"/>
      <c r="R95" s="151"/>
      <c r="S95" s="152">
        <v>530992</v>
      </c>
      <c r="T95" s="173"/>
      <c r="U95" s="153"/>
      <c r="V95" s="153"/>
      <c r="W95" s="153"/>
      <c r="X95" s="153"/>
      <c r="Y95" s="153"/>
      <c r="Z95" s="153"/>
      <c r="AA95" s="153"/>
      <c r="AB95" s="154"/>
      <c r="AC95" s="45">
        <f t="shared" si="1"/>
        <v>530992</v>
      </c>
    </row>
    <row r="96" spans="1:29" ht="34.5" customHeight="1" x14ac:dyDescent="0.2">
      <c r="A96" s="274">
        <v>6</v>
      </c>
      <c r="B96" s="116" t="s">
        <v>7984</v>
      </c>
      <c r="C96" s="112">
        <v>20032</v>
      </c>
      <c r="D96" s="174" t="s">
        <v>7982</v>
      </c>
      <c r="E96" s="117" t="s">
        <v>7989</v>
      </c>
      <c r="F96" s="175">
        <v>717150007</v>
      </c>
      <c r="G96" s="48" t="s">
        <v>6411</v>
      </c>
      <c r="H96" s="37">
        <v>6570</v>
      </c>
      <c r="I96" s="36" t="s">
        <v>8416</v>
      </c>
      <c r="J96" s="117" t="s">
        <v>6283</v>
      </c>
      <c r="K96" s="37">
        <v>35</v>
      </c>
      <c r="L96" s="39">
        <v>1060295</v>
      </c>
      <c r="M96" s="176">
        <v>11</v>
      </c>
      <c r="N96" s="41" t="s">
        <v>8051</v>
      </c>
      <c r="O96" s="42" t="s">
        <v>7987</v>
      </c>
      <c r="P96" s="177">
        <v>10669396</v>
      </c>
      <c r="Q96" s="178">
        <v>1448832</v>
      </c>
      <c r="R96" s="178">
        <v>1448832</v>
      </c>
      <c r="S96" s="179">
        <v>1241856</v>
      </c>
      <c r="T96" s="179">
        <v>1552320</v>
      </c>
      <c r="U96" s="179">
        <v>1552320</v>
      </c>
      <c r="V96" s="179">
        <v>1552320</v>
      </c>
      <c r="W96" s="179">
        <v>1552320</v>
      </c>
      <c r="X96" s="125">
        <v>1655808</v>
      </c>
      <c r="Y96" s="179">
        <v>1655808</v>
      </c>
      <c r="Z96" s="179"/>
      <c r="AA96" s="179">
        <v>3311616</v>
      </c>
      <c r="AB96" s="179"/>
      <c r="AC96" s="45">
        <f t="shared" si="1"/>
        <v>16972032</v>
      </c>
    </row>
    <row r="97" spans="1:29" ht="34.5" customHeight="1" x14ac:dyDescent="0.2">
      <c r="A97" s="201">
        <v>6</v>
      </c>
      <c r="B97" s="36" t="s">
        <v>7984</v>
      </c>
      <c r="C97" s="35">
        <v>20032</v>
      </c>
      <c r="D97" s="38" t="s">
        <v>7982</v>
      </c>
      <c r="E97" s="37" t="s">
        <v>7991</v>
      </c>
      <c r="F97" s="50">
        <v>717150007</v>
      </c>
      <c r="G97" s="48" t="s">
        <v>6411</v>
      </c>
      <c r="H97" s="37">
        <v>6570</v>
      </c>
      <c r="I97" s="36" t="s">
        <v>8416</v>
      </c>
      <c r="J97" s="37" t="s">
        <v>6283</v>
      </c>
      <c r="K97" s="37">
        <v>35</v>
      </c>
      <c r="L97" s="48">
        <v>1060296</v>
      </c>
      <c r="M97" s="40">
        <v>11</v>
      </c>
      <c r="N97" s="49" t="s">
        <v>8052</v>
      </c>
      <c r="O97" s="42" t="s">
        <v>7987</v>
      </c>
      <c r="P97" s="46">
        <v>10669396</v>
      </c>
      <c r="Q97" s="43">
        <v>1708106</v>
      </c>
      <c r="R97" s="43">
        <v>1839499</v>
      </c>
      <c r="S97" s="44">
        <v>1576714</v>
      </c>
      <c r="T97" s="44">
        <v>1970892</v>
      </c>
      <c r="U97" s="44">
        <v>1576714</v>
      </c>
      <c r="V97" s="44">
        <v>1839499</v>
      </c>
      <c r="W97" s="44">
        <v>1970892</v>
      </c>
      <c r="X97" s="105">
        <v>2102285</v>
      </c>
      <c r="Y97" s="44">
        <v>2102285</v>
      </c>
      <c r="Z97" s="44">
        <v>1970892</v>
      </c>
      <c r="AA97" s="44">
        <v>1839499</v>
      </c>
      <c r="AB97" s="44"/>
      <c r="AC97" s="45">
        <f t="shared" si="1"/>
        <v>20497277</v>
      </c>
    </row>
    <row r="98" spans="1:29" ht="34.5" customHeight="1" x14ac:dyDescent="0.2">
      <c r="A98" s="37">
        <v>6</v>
      </c>
      <c r="B98" s="90" t="s">
        <v>7984</v>
      </c>
      <c r="C98" s="35">
        <v>20032</v>
      </c>
      <c r="D98" s="91" t="s">
        <v>7982</v>
      </c>
      <c r="E98" s="92" t="s">
        <v>7997</v>
      </c>
      <c r="F98" s="86">
        <v>719400000</v>
      </c>
      <c r="G98" s="49" t="s">
        <v>6408</v>
      </c>
      <c r="H98" s="101">
        <v>3842</v>
      </c>
      <c r="I98" s="36" t="s">
        <v>8416</v>
      </c>
      <c r="J98" s="37" t="s">
        <v>6298</v>
      </c>
      <c r="K98" s="119">
        <v>19</v>
      </c>
      <c r="L98" s="119">
        <v>1060306</v>
      </c>
      <c r="M98" s="37">
        <v>13</v>
      </c>
      <c r="N98" s="119" t="s">
        <v>8455</v>
      </c>
      <c r="O98" s="83" t="s">
        <v>7995</v>
      </c>
      <c r="P98" s="102">
        <v>970291792</v>
      </c>
      <c r="Q98" s="103"/>
      <c r="R98" s="103"/>
      <c r="S98" s="104"/>
      <c r="T98" s="105"/>
      <c r="U98" s="106"/>
      <c r="V98" s="106"/>
      <c r="W98" s="106">
        <v>218064</v>
      </c>
      <c r="X98" s="105"/>
      <c r="Y98" s="105"/>
      <c r="Z98" s="105"/>
      <c r="AA98" s="136"/>
      <c r="AB98" s="104"/>
      <c r="AC98" s="45">
        <f t="shared" si="1"/>
        <v>218064</v>
      </c>
    </row>
    <row r="99" spans="1:29" ht="34.5" customHeight="1" x14ac:dyDescent="0.2">
      <c r="A99" s="201">
        <v>6</v>
      </c>
      <c r="B99" s="36" t="s">
        <v>7984</v>
      </c>
      <c r="C99" s="35">
        <v>20032</v>
      </c>
      <c r="D99" s="38" t="s">
        <v>7982</v>
      </c>
      <c r="E99" s="37" t="s">
        <v>7997</v>
      </c>
      <c r="F99" s="65">
        <v>717150007</v>
      </c>
      <c r="G99" s="48" t="s">
        <v>6411</v>
      </c>
      <c r="H99" s="37">
        <v>6570</v>
      </c>
      <c r="I99" s="36" t="s">
        <v>8416</v>
      </c>
      <c r="J99" s="37" t="s">
        <v>6283</v>
      </c>
      <c r="K99" s="37">
        <v>64</v>
      </c>
      <c r="L99" s="66">
        <v>1060307</v>
      </c>
      <c r="M99" s="40">
        <v>13</v>
      </c>
      <c r="N99" s="67" t="s">
        <v>8053</v>
      </c>
      <c r="O99" s="42" t="s">
        <v>7987</v>
      </c>
      <c r="P99" s="146">
        <v>10676163</v>
      </c>
      <c r="Q99" s="43">
        <v>4361280</v>
      </c>
      <c r="R99" s="43">
        <v>3925152</v>
      </c>
      <c r="S99" s="44">
        <v>3925152</v>
      </c>
      <c r="T99" s="44"/>
      <c r="U99" s="44">
        <v>8940624</v>
      </c>
      <c r="V99" s="44"/>
      <c r="W99" s="105"/>
      <c r="X99" s="105"/>
      <c r="Y99" s="44"/>
      <c r="Z99" s="44"/>
      <c r="AA99" s="44"/>
      <c r="AB99" s="44"/>
      <c r="AC99" s="45">
        <f t="shared" si="1"/>
        <v>21152208</v>
      </c>
    </row>
    <row r="100" spans="1:29" ht="34.5" customHeight="1" x14ac:dyDescent="0.2">
      <c r="A100" s="201">
        <v>6</v>
      </c>
      <c r="B100" s="36" t="s">
        <v>7984</v>
      </c>
      <c r="C100" s="35">
        <v>20032</v>
      </c>
      <c r="D100" s="38" t="s">
        <v>7982</v>
      </c>
      <c r="E100" s="37" t="s">
        <v>7996</v>
      </c>
      <c r="F100" s="65">
        <v>717150007</v>
      </c>
      <c r="G100" s="48" t="s">
        <v>6411</v>
      </c>
      <c r="H100" s="37">
        <v>6570</v>
      </c>
      <c r="I100" s="36" t="s">
        <v>8416</v>
      </c>
      <c r="J100" s="37" t="s">
        <v>6283</v>
      </c>
      <c r="K100" s="37">
        <v>35</v>
      </c>
      <c r="L100" s="66">
        <v>1060309</v>
      </c>
      <c r="M100" s="40">
        <v>12</v>
      </c>
      <c r="N100" s="67" t="s">
        <v>8054</v>
      </c>
      <c r="O100" s="42" t="s">
        <v>7987</v>
      </c>
      <c r="P100" s="146">
        <v>10676074</v>
      </c>
      <c r="Q100" s="43">
        <v>4024020</v>
      </c>
      <c r="R100" s="43">
        <v>4184981</v>
      </c>
      <c r="S100" s="44">
        <v>3863059</v>
      </c>
      <c r="T100" s="44"/>
      <c r="U100" s="44">
        <v>7887079</v>
      </c>
      <c r="V100" s="44"/>
      <c r="W100" s="105"/>
      <c r="X100" s="105"/>
      <c r="Y100" s="44"/>
      <c r="Z100" s="44"/>
      <c r="AA100" s="44"/>
      <c r="AB100" s="44"/>
      <c r="AC100" s="45">
        <f t="shared" si="1"/>
        <v>19959139</v>
      </c>
    </row>
    <row r="101" spans="1:29" ht="34.5" customHeight="1" x14ac:dyDescent="0.2">
      <c r="A101" s="37">
        <v>6</v>
      </c>
      <c r="B101" s="92" t="s">
        <v>7984</v>
      </c>
      <c r="C101" s="35">
        <v>20032</v>
      </c>
      <c r="D101" s="91" t="s">
        <v>7982</v>
      </c>
      <c r="E101" s="85" t="s">
        <v>7999</v>
      </c>
      <c r="F101" s="93">
        <v>717150007</v>
      </c>
      <c r="G101" s="180" t="s">
        <v>8057</v>
      </c>
      <c r="H101" s="127">
        <v>6570</v>
      </c>
      <c r="I101" s="36" t="s">
        <v>8416</v>
      </c>
      <c r="J101" s="37" t="s">
        <v>6283</v>
      </c>
      <c r="K101" s="85">
        <v>40</v>
      </c>
      <c r="L101" s="87">
        <v>1060310</v>
      </c>
      <c r="M101" s="40">
        <v>7</v>
      </c>
      <c r="N101" s="95" t="s">
        <v>8055</v>
      </c>
      <c r="O101" s="42" t="s">
        <v>7987</v>
      </c>
      <c r="P101" s="102">
        <v>10676244</v>
      </c>
      <c r="Q101" s="103"/>
      <c r="R101" s="103">
        <v>4577311</v>
      </c>
      <c r="S101" s="144"/>
      <c r="T101" s="144"/>
      <c r="U101" s="136"/>
      <c r="V101" s="136"/>
      <c r="W101" s="136"/>
      <c r="X101" s="136"/>
      <c r="Y101" s="136"/>
      <c r="Z101" s="136"/>
      <c r="AA101" s="136"/>
      <c r="AB101" s="104"/>
      <c r="AC101" s="45">
        <f t="shared" si="1"/>
        <v>4577311</v>
      </c>
    </row>
    <row r="102" spans="1:29" ht="34.5" customHeight="1" x14ac:dyDescent="0.2">
      <c r="A102" s="37">
        <v>6</v>
      </c>
      <c r="B102" s="92" t="s">
        <v>7984</v>
      </c>
      <c r="C102" s="35">
        <v>20032</v>
      </c>
      <c r="D102" s="91" t="s">
        <v>7982</v>
      </c>
      <c r="E102" s="85" t="s">
        <v>7999</v>
      </c>
      <c r="F102" s="93">
        <v>719400000</v>
      </c>
      <c r="G102" s="48" t="s">
        <v>6408</v>
      </c>
      <c r="H102" s="37">
        <v>3842</v>
      </c>
      <c r="I102" s="36" t="s">
        <v>8416</v>
      </c>
      <c r="J102" s="37" t="s">
        <v>6298</v>
      </c>
      <c r="K102" s="85">
        <v>20</v>
      </c>
      <c r="L102" s="87">
        <v>1060311</v>
      </c>
      <c r="M102" s="40">
        <v>7</v>
      </c>
      <c r="N102" s="95" t="s">
        <v>8249</v>
      </c>
      <c r="O102" s="95" t="s">
        <v>7995</v>
      </c>
      <c r="P102" s="102">
        <v>970721134</v>
      </c>
      <c r="Q102" s="103"/>
      <c r="R102" s="103">
        <v>2953104</v>
      </c>
      <c r="S102" s="144">
        <v>2805449</v>
      </c>
      <c r="T102" s="144"/>
      <c r="U102" s="136"/>
      <c r="V102" s="136"/>
      <c r="W102" s="136"/>
      <c r="X102" s="136"/>
      <c r="Y102" s="136"/>
      <c r="Z102" s="136"/>
      <c r="AA102" s="136"/>
      <c r="AB102" s="104"/>
      <c r="AC102" s="45">
        <f t="shared" si="1"/>
        <v>5758553</v>
      </c>
    </row>
    <row r="103" spans="1:29" ht="34.5" customHeight="1" x14ac:dyDescent="0.2">
      <c r="A103" s="37">
        <v>6</v>
      </c>
      <c r="B103" s="36" t="s">
        <v>7984</v>
      </c>
      <c r="C103" s="35">
        <v>20032</v>
      </c>
      <c r="D103" s="38" t="s">
        <v>7982</v>
      </c>
      <c r="E103" s="127" t="s">
        <v>8163</v>
      </c>
      <c r="F103" s="37">
        <v>719400000</v>
      </c>
      <c r="G103" s="48" t="s">
        <v>6408</v>
      </c>
      <c r="H103" s="37">
        <v>3842</v>
      </c>
      <c r="I103" s="36" t="s">
        <v>8416</v>
      </c>
      <c r="J103" s="127" t="s">
        <v>6298</v>
      </c>
      <c r="K103" s="127">
        <v>90</v>
      </c>
      <c r="L103" s="48">
        <v>1060377</v>
      </c>
      <c r="M103" s="127">
        <v>0</v>
      </c>
      <c r="N103" s="49" t="s">
        <v>8056</v>
      </c>
      <c r="O103" s="42" t="s">
        <v>7995</v>
      </c>
      <c r="P103" s="129">
        <v>970328858</v>
      </c>
      <c r="Q103" s="43">
        <v>7319136</v>
      </c>
      <c r="R103" s="43">
        <v>10733184</v>
      </c>
      <c r="S103" s="44">
        <v>9594816</v>
      </c>
      <c r="T103" s="44">
        <v>8944320</v>
      </c>
      <c r="U103" s="44">
        <v>10082688</v>
      </c>
      <c r="V103" s="44">
        <v>9757440</v>
      </c>
      <c r="W103" s="105">
        <v>308986</v>
      </c>
      <c r="X103" s="105">
        <v>8960582</v>
      </c>
      <c r="Y103" s="44"/>
      <c r="Z103" s="44">
        <v>10245312</v>
      </c>
      <c r="AA103" s="44"/>
      <c r="AB103" s="44"/>
      <c r="AC103" s="45">
        <f t="shared" si="1"/>
        <v>75946464</v>
      </c>
    </row>
    <row r="104" spans="1:29" ht="34.5" customHeight="1" x14ac:dyDescent="0.2">
      <c r="A104" s="92">
        <v>6</v>
      </c>
      <c r="B104" s="181" t="s">
        <v>7984</v>
      </c>
      <c r="C104" s="35">
        <v>20032</v>
      </c>
      <c r="D104" s="182" t="s">
        <v>7982</v>
      </c>
      <c r="E104" s="92" t="s">
        <v>7985</v>
      </c>
      <c r="F104" s="92">
        <v>717150007</v>
      </c>
      <c r="G104" s="180" t="s">
        <v>8057</v>
      </c>
      <c r="H104" s="127">
        <v>6570</v>
      </c>
      <c r="I104" s="36" t="s">
        <v>8416</v>
      </c>
      <c r="J104" s="127" t="s">
        <v>6283</v>
      </c>
      <c r="K104" s="92">
        <v>90</v>
      </c>
      <c r="L104" s="183">
        <v>1060424</v>
      </c>
      <c r="M104" s="40">
        <v>12</v>
      </c>
      <c r="N104" s="184" t="s">
        <v>8058</v>
      </c>
      <c r="O104" s="42" t="s">
        <v>7987</v>
      </c>
      <c r="P104" s="89">
        <v>10704124</v>
      </c>
      <c r="Q104" s="43">
        <v>12134587</v>
      </c>
      <c r="R104" s="43">
        <v>12762168</v>
      </c>
      <c r="S104" s="44">
        <v>12552974</v>
      </c>
      <c r="T104" s="44">
        <v>14644910</v>
      </c>
      <c r="U104" s="105">
        <v>16735488</v>
      </c>
      <c r="V104" s="105">
        <v>15480326</v>
      </c>
      <c r="W104" s="105">
        <v>16107907</v>
      </c>
      <c r="X104" s="105">
        <v>15480326</v>
      </c>
      <c r="Y104" s="105">
        <v>15480326</v>
      </c>
      <c r="Z104" s="105">
        <v>69731</v>
      </c>
      <c r="AA104" s="105">
        <v>30890922</v>
      </c>
      <c r="AB104" s="44"/>
      <c r="AC104" s="45">
        <f t="shared" si="1"/>
        <v>162339665</v>
      </c>
    </row>
    <row r="105" spans="1:29" ht="34.5" customHeight="1" x14ac:dyDescent="0.2">
      <c r="A105" s="92">
        <v>6</v>
      </c>
      <c r="B105" s="181" t="s">
        <v>7984</v>
      </c>
      <c r="C105" s="35">
        <v>20032</v>
      </c>
      <c r="D105" s="182" t="s">
        <v>7982</v>
      </c>
      <c r="E105" s="92" t="s">
        <v>8001</v>
      </c>
      <c r="F105" s="92">
        <v>717150007</v>
      </c>
      <c r="G105" s="180" t="s">
        <v>8057</v>
      </c>
      <c r="H105" s="127">
        <v>6570</v>
      </c>
      <c r="I105" s="36" t="s">
        <v>8416</v>
      </c>
      <c r="J105" s="127" t="s">
        <v>6283</v>
      </c>
      <c r="K105" s="92">
        <v>38</v>
      </c>
      <c r="L105" s="183">
        <v>1060425</v>
      </c>
      <c r="M105" s="185">
        <v>14</v>
      </c>
      <c r="N105" s="184" t="s">
        <v>8050</v>
      </c>
      <c r="O105" s="42" t="s">
        <v>7987</v>
      </c>
      <c r="P105" s="89">
        <v>10704132</v>
      </c>
      <c r="Q105" s="43">
        <v>1293703</v>
      </c>
      <c r="R105" s="43">
        <v>1435999</v>
      </c>
      <c r="S105" s="44">
        <v>1293703</v>
      </c>
      <c r="T105" s="44">
        <v>1435997</v>
      </c>
      <c r="U105" s="105">
        <v>2276736</v>
      </c>
      <c r="V105" s="105">
        <v>2561328</v>
      </c>
      <c r="W105" s="105">
        <v>2134440</v>
      </c>
      <c r="X105" s="105">
        <v>1992144</v>
      </c>
      <c r="Y105" s="105">
        <v>2134440</v>
      </c>
      <c r="Z105" s="105">
        <v>18973</v>
      </c>
      <c r="AA105" s="105">
        <v>3396131</v>
      </c>
      <c r="AB105" s="44"/>
      <c r="AC105" s="45">
        <f t="shared" si="1"/>
        <v>19973594</v>
      </c>
    </row>
    <row r="106" spans="1:29" ht="34.5" customHeight="1" x14ac:dyDescent="0.2">
      <c r="A106" s="92">
        <v>6</v>
      </c>
      <c r="B106" s="181" t="s">
        <v>7984</v>
      </c>
      <c r="C106" s="35">
        <v>20032</v>
      </c>
      <c r="D106" s="182" t="s">
        <v>7982</v>
      </c>
      <c r="E106" s="92" t="s">
        <v>7994</v>
      </c>
      <c r="F106" s="92">
        <v>717150007</v>
      </c>
      <c r="G106" s="180" t="s">
        <v>8057</v>
      </c>
      <c r="H106" s="127">
        <v>6570</v>
      </c>
      <c r="I106" s="36" t="s">
        <v>8416</v>
      </c>
      <c r="J106" s="127" t="s">
        <v>6283</v>
      </c>
      <c r="K106" s="92">
        <v>30</v>
      </c>
      <c r="L106" s="183">
        <v>1060426</v>
      </c>
      <c r="M106" s="185">
        <v>15</v>
      </c>
      <c r="N106" s="184" t="s">
        <v>8059</v>
      </c>
      <c r="O106" s="42" t="s">
        <v>7987</v>
      </c>
      <c r="P106" s="89">
        <v>10704141</v>
      </c>
      <c r="Q106" s="43">
        <v>190036</v>
      </c>
      <c r="R106" s="43">
        <v>474628</v>
      </c>
      <c r="S106" s="44">
        <v>332332</v>
      </c>
      <c r="T106" s="44">
        <v>616924</v>
      </c>
      <c r="U106" s="105">
        <v>1280664</v>
      </c>
      <c r="V106" s="105">
        <v>1280664</v>
      </c>
      <c r="W106" s="105">
        <v>1280664</v>
      </c>
      <c r="X106" s="105">
        <v>1138368</v>
      </c>
      <c r="Y106" s="105">
        <v>1422960</v>
      </c>
      <c r="Z106" s="186"/>
      <c r="AA106" s="105">
        <v>2845920</v>
      </c>
      <c r="AB106" s="44"/>
      <c r="AC106" s="45">
        <f t="shared" si="1"/>
        <v>10863160</v>
      </c>
    </row>
    <row r="107" spans="1:29" ht="34.5" customHeight="1" x14ac:dyDescent="0.2">
      <c r="A107" s="93">
        <v>6</v>
      </c>
      <c r="B107" s="92" t="s">
        <v>7984</v>
      </c>
      <c r="C107" s="35">
        <v>20032</v>
      </c>
      <c r="D107" s="91" t="s">
        <v>7982</v>
      </c>
      <c r="E107" s="85" t="s">
        <v>7999</v>
      </c>
      <c r="F107" s="93">
        <v>717150007</v>
      </c>
      <c r="G107" s="48" t="s">
        <v>6411</v>
      </c>
      <c r="H107" s="37">
        <v>6570</v>
      </c>
      <c r="I107" s="36" t="s">
        <v>8416</v>
      </c>
      <c r="J107" s="37" t="s">
        <v>6283</v>
      </c>
      <c r="K107" s="85">
        <v>40</v>
      </c>
      <c r="L107" s="87">
        <v>1060427</v>
      </c>
      <c r="M107" s="40">
        <v>7</v>
      </c>
      <c r="N107" s="142" t="s">
        <v>8055</v>
      </c>
      <c r="O107" s="42" t="s">
        <v>7987</v>
      </c>
      <c r="P107" s="102">
        <v>10705163</v>
      </c>
      <c r="Q107" s="159">
        <v>5906208</v>
      </c>
      <c r="R107" s="43">
        <v>3839035</v>
      </c>
      <c r="S107" s="144">
        <v>3149978</v>
      </c>
      <c r="T107" s="144">
        <v>3740598</v>
      </c>
      <c r="U107" s="136">
        <v>3592943</v>
      </c>
      <c r="V107" s="105">
        <v>3740598</v>
      </c>
      <c r="W107" s="136">
        <v>4478874</v>
      </c>
      <c r="X107" s="136">
        <v>4331219</v>
      </c>
      <c r="Y107" s="136">
        <v>5463242</v>
      </c>
      <c r="Z107" s="136">
        <v>5463242</v>
      </c>
      <c r="AA107" s="136">
        <v>4724966</v>
      </c>
      <c r="AB107" s="104"/>
      <c r="AC107" s="45">
        <f t="shared" si="1"/>
        <v>48430903</v>
      </c>
    </row>
    <row r="108" spans="1:29" ht="34.5" customHeight="1" x14ac:dyDescent="0.2">
      <c r="A108" s="273">
        <v>6</v>
      </c>
      <c r="B108" s="147" t="s">
        <v>7984</v>
      </c>
      <c r="C108" s="70">
        <v>20032</v>
      </c>
      <c r="D108" s="148" t="s">
        <v>7982</v>
      </c>
      <c r="E108" s="77" t="s">
        <v>7999</v>
      </c>
      <c r="F108" s="73">
        <v>650587340</v>
      </c>
      <c r="G108" s="149" t="s">
        <v>6423</v>
      </c>
      <c r="H108" s="75">
        <v>7473</v>
      </c>
      <c r="I108" s="36" t="s">
        <v>8416</v>
      </c>
      <c r="J108" s="76" t="s">
        <v>8220</v>
      </c>
      <c r="K108" s="77">
        <v>25</v>
      </c>
      <c r="L108" s="78">
        <v>1060428</v>
      </c>
      <c r="M108" s="76">
        <v>7</v>
      </c>
      <c r="N108" s="79" t="s">
        <v>8226</v>
      </c>
      <c r="O108" s="42" t="s">
        <v>7988</v>
      </c>
      <c r="P108" s="150">
        <v>85660861</v>
      </c>
      <c r="Q108" s="151"/>
      <c r="R108" s="151"/>
      <c r="S108" s="152">
        <v>3691380</v>
      </c>
      <c r="T108" s="153">
        <v>2805449</v>
      </c>
      <c r="U108" s="153">
        <v>1156632</v>
      </c>
      <c r="V108" s="153">
        <v>1747253</v>
      </c>
      <c r="W108" s="153"/>
      <c r="X108" s="153">
        <v>5561679</v>
      </c>
      <c r="Y108" s="153">
        <v>3076150</v>
      </c>
      <c r="Z108" s="153">
        <v>3076150</v>
      </c>
      <c r="AA108" s="153">
        <v>3691380</v>
      </c>
      <c r="AB108" s="154"/>
      <c r="AC108" s="45">
        <f t="shared" si="1"/>
        <v>24806073</v>
      </c>
    </row>
    <row r="109" spans="1:29" ht="34.5" customHeight="1" x14ac:dyDescent="0.2">
      <c r="A109" s="76">
        <v>6</v>
      </c>
      <c r="B109" s="69" t="s">
        <v>7984</v>
      </c>
      <c r="C109" s="70">
        <v>20032</v>
      </c>
      <c r="D109" s="71" t="s">
        <v>7982</v>
      </c>
      <c r="E109" s="72" t="s">
        <v>7999</v>
      </c>
      <c r="F109" s="73">
        <v>650587340</v>
      </c>
      <c r="G109" s="74" t="s">
        <v>6423</v>
      </c>
      <c r="H109" s="75">
        <v>7473</v>
      </c>
      <c r="I109" s="36" t="s">
        <v>8416</v>
      </c>
      <c r="J109" s="76" t="s">
        <v>6298</v>
      </c>
      <c r="K109" s="77">
        <v>25</v>
      </c>
      <c r="L109" s="78">
        <v>1060429</v>
      </c>
      <c r="M109" s="72">
        <v>7</v>
      </c>
      <c r="N109" s="79" t="s">
        <v>8251</v>
      </c>
      <c r="O109" s="42" t="s">
        <v>7988</v>
      </c>
      <c r="P109" s="80">
        <v>85650530</v>
      </c>
      <c r="Q109" s="81"/>
      <c r="R109" s="81"/>
      <c r="S109" s="47"/>
      <c r="T109" s="47">
        <v>6496829</v>
      </c>
      <c r="U109" s="47">
        <v>1894908</v>
      </c>
      <c r="V109" s="47">
        <v>2042564</v>
      </c>
      <c r="W109" s="47"/>
      <c r="X109" s="187">
        <v>3346852</v>
      </c>
      <c r="Y109" s="47">
        <v>1451943</v>
      </c>
      <c r="Z109" s="47">
        <v>1747253</v>
      </c>
      <c r="AA109" s="47">
        <v>2657794</v>
      </c>
      <c r="AB109" s="47"/>
      <c r="AC109" s="45">
        <f t="shared" si="1"/>
        <v>19638143</v>
      </c>
    </row>
    <row r="110" spans="1:29" ht="34.5" customHeight="1" x14ac:dyDescent="0.2">
      <c r="A110" s="76">
        <v>6</v>
      </c>
      <c r="B110" s="69" t="s">
        <v>7984</v>
      </c>
      <c r="C110" s="70">
        <v>20032</v>
      </c>
      <c r="D110" s="71" t="s">
        <v>7982</v>
      </c>
      <c r="E110" s="92" t="s">
        <v>7996</v>
      </c>
      <c r="F110" s="86">
        <v>717150007</v>
      </c>
      <c r="G110" s="49" t="s">
        <v>8057</v>
      </c>
      <c r="H110" s="101">
        <v>6570</v>
      </c>
      <c r="I110" s="36" t="s">
        <v>8416</v>
      </c>
      <c r="J110" s="37" t="s">
        <v>6283</v>
      </c>
      <c r="K110" s="85">
        <v>43</v>
      </c>
      <c r="L110" s="87">
        <v>1060430</v>
      </c>
      <c r="M110" s="37">
        <v>12</v>
      </c>
      <c r="N110" s="88" t="s">
        <v>8054</v>
      </c>
      <c r="O110" s="42" t="s">
        <v>7987</v>
      </c>
      <c r="P110" s="102">
        <v>10705228</v>
      </c>
      <c r="Q110" s="103"/>
      <c r="R110" s="103"/>
      <c r="S110" s="104"/>
      <c r="T110" s="105"/>
      <c r="U110" s="106">
        <v>6921314</v>
      </c>
      <c r="V110" s="105">
        <v>3702098</v>
      </c>
      <c r="W110" s="105">
        <v>2870468</v>
      </c>
      <c r="X110" s="105">
        <v>2226625</v>
      </c>
      <c r="Y110" s="105">
        <v>2548546</v>
      </c>
      <c r="Z110" s="105">
        <v>2387585</v>
      </c>
      <c r="AA110" s="136">
        <v>2065664</v>
      </c>
      <c r="AB110" s="104"/>
      <c r="AC110" s="45">
        <f t="shared" si="1"/>
        <v>22722300</v>
      </c>
    </row>
    <row r="111" spans="1:29" ht="34.5" customHeight="1" x14ac:dyDescent="0.2">
      <c r="A111" s="76">
        <v>6</v>
      </c>
      <c r="B111" s="69" t="s">
        <v>7984</v>
      </c>
      <c r="C111" s="70">
        <v>20032</v>
      </c>
      <c r="D111" s="71" t="s">
        <v>7982</v>
      </c>
      <c r="E111" s="92" t="s">
        <v>7997</v>
      </c>
      <c r="F111" s="86">
        <v>717150007</v>
      </c>
      <c r="G111" s="49" t="s">
        <v>8057</v>
      </c>
      <c r="H111" s="101">
        <v>6570</v>
      </c>
      <c r="I111" s="36" t="s">
        <v>8416</v>
      </c>
      <c r="J111" s="37" t="s">
        <v>6283</v>
      </c>
      <c r="K111" s="85">
        <v>47</v>
      </c>
      <c r="L111" s="87">
        <v>1060431</v>
      </c>
      <c r="M111" s="37">
        <v>13</v>
      </c>
      <c r="N111" s="88" t="s">
        <v>8053</v>
      </c>
      <c r="O111" s="42" t="s">
        <v>7987</v>
      </c>
      <c r="P111" s="102">
        <v>10705236</v>
      </c>
      <c r="Q111" s="103"/>
      <c r="R111" s="103"/>
      <c r="S111" s="104"/>
      <c r="T111" s="105"/>
      <c r="U111" s="106">
        <v>5124504</v>
      </c>
      <c r="V111" s="105">
        <v>4361280</v>
      </c>
      <c r="W111" s="105">
        <v>4052356</v>
      </c>
      <c r="X111" s="105">
        <v>3725260</v>
      </c>
      <c r="Y111" s="105">
        <v>4161388</v>
      </c>
      <c r="Z111" s="105">
        <v>4270420</v>
      </c>
      <c r="AA111" s="107">
        <v>4270420</v>
      </c>
      <c r="AB111" s="104"/>
      <c r="AC111" s="45">
        <f t="shared" si="1"/>
        <v>29965628</v>
      </c>
    </row>
    <row r="112" spans="1:29" ht="34.5" customHeight="1" x14ac:dyDescent="0.2">
      <c r="A112" s="37">
        <v>6</v>
      </c>
      <c r="B112" s="90" t="s">
        <v>7984</v>
      </c>
      <c r="C112" s="35">
        <v>20032</v>
      </c>
      <c r="D112" s="91" t="s">
        <v>7982</v>
      </c>
      <c r="E112" s="92" t="s">
        <v>8163</v>
      </c>
      <c r="F112" s="86" t="s">
        <v>8616</v>
      </c>
      <c r="G112" s="49" t="s">
        <v>6408</v>
      </c>
      <c r="H112" s="101">
        <v>3842</v>
      </c>
      <c r="I112" s="36" t="s">
        <v>8416</v>
      </c>
      <c r="J112" s="37" t="s">
        <v>6298</v>
      </c>
      <c r="K112" s="85">
        <v>80</v>
      </c>
      <c r="L112" s="87">
        <v>1060432</v>
      </c>
      <c r="M112" s="37">
        <v>0</v>
      </c>
      <c r="N112" s="88" t="s">
        <v>8569</v>
      </c>
      <c r="O112" s="138" t="s">
        <v>7995</v>
      </c>
      <c r="P112" s="102">
        <v>970291792</v>
      </c>
      <c r="Q112" s="103"/>
      <c r="R112" s="103"/>
      <c r="S112" s="104"/>
      <c r="T112" s="105"/>
      <c r="U112" s="106"/>
      <c r="V112" s="106"/>
      <c r="W112" s="106"/>
      <c r="X112" s="106"/>
      <c r="Y112" s="106">
        <v>13009920</v>
      </c>
      <c r="Z112" s="105">
        <v>7914368</v>
      </c>
      <c r="AA112" s="107">
        <v>17509184</v>
      </c>
      <c r="AB112" s="104"/>
      <c r="AC112" s="45">
        <f t="shared" si="1"/>
        <v>38433472</v>
      </c>
    </row>
    <row r="113" spans="1:29" ht="34.5" customHeight="1" x14ac:dyDescent="0.2">
      <c r="A113" s="37">
        <v>6</v>
      </c>
      <c r="B113" s="90" t="s">
        <v>7984</v>
      </c>
      <c r="C113" s="35">
        <v>20032</v>
      </c>
      <c r="D113" s="91" t="s">
        <v>7982</v>
      </c>
      <c r="E113" s="92" t="s">
        <v>7996</v>
      </c>
      <c r="F113" s="86" t="s">
        <v>8617</v>
      </c>
      <c r="G113" s="49" t="s">
        <v>6411</v>
      </c>
      <c r="H113" s="101">
        <v>6570</v>
      </c>
      <c r="I113" s="36" t="s">
        <v>8416</v>
      </c>
      <c r="J113" s="37" t="s">
        <v>6298</v>
      </c>
      <c r="K113" s="85">
        <v>28</v>
      </c>
      <c r="L113" s="87">
        <v>1060165</v>
      </c>
      <c r="M113" s="37"/>
      <c r="N113" s="88" t="s">
        <v>8587</v>
      </c>
      <c r="O113" s="83"/>
      <c r="P113" s="102"/>
      <c r="Q113" s="103"/>
      <c r="R113" s="103"/>
      <c r="S113" s="104"/>
      <c r="T113" s="105"/>
      <c r="U113" s="106"/>
      <c r="V113" s="106"/>
      <c r="W113" s="106"/>
      <c r="X113" s="106"/>
      <c r="Y113" s="106"/>
      <c r="Z113" s="105">
        <v>3219216</v>
      </c>
      <c r="AA113" s="136"/>
      <c r="AB113" s="104"/>
      <c r="AC113" s="45">
        <f t="shared" si="1"/>
        <v>3219216</v>
      </c>
    </row>
    <row r="114" spans="1:29" ht="34.5" customHeight="1" x14ac:dyDescent="0.2">
      <c r="A114" s="37">
        <v>6</v>
      </c>
      <c r="B114" s="90" t="s">
        <v>7984</v>
      </c>
      <c r="C114" s="35">
        <v>20032</v>
      </c>
      <c r="D114" s="91" t="s">
        <v>7982</v>
      </c>
      <c r="E114" s="92" t="s">
        <v>7985</v>
      </c>
      <c r="F114" s="86" t="s">
        <v>8617</v>
      </c>
      <c r="G114" s="49" t="s">
        <v>6411</v>
      </c>
      <c r="H114" s="101">
        <v>6570</v>
      </c>
      <c r="I114" s="36" t="s">
        <v>8416</v>
      </c>
      <c r="J114" s="37" t="s">
        <v>6283</v>
      </c>
      <c r="K114" s="85">
        <v>60</v>
      </c>
      <c r="L114" s="87">
        <v>1060224</v>
      </c>
      <c r="M114" s="37">
        <v>12</v>
      </c>
      <c r="N114" s="88" t="s">
        <v>8588</v>
      </c>
      <c r="O114" s="83"/>
      <c r="P114" s="102"/>
      <c r="Q114" s="103"/>
      <c r="R114" s="103"/>
      <c r="S114" s="104"/>
      <c r="T114" s="105"/>
      <c r="U114" s="106"/>
      <c r="V114" s="106"/>
      <c r="W114" s="106"/>
      <c r="X114" s="106"/>
      <c r="Y114" s="106"/>
      <c r="Z114" s="105">
        <v>3974678</v>
      </c>
      <c r="AA114" s="136"/>
      <c r="AB114" s="104"/>
      <c r="AC114" s="45">
        <f t="shared" si="1"/>
        <v>3974678</v>
      </c>
    </row>
    <row r="115" spans="1:29" ht="34.5" customHeight="1" x14ac:dyDescent="0.2">
      <c r="A115" s="37">
        <v>6</v>
      </c>
      <c r="B115" s="90" t="s">
        <v>7984</v>
      </c>
      <c r="C115" s="35">
        <v>20032</v>
      </c>
      <c r="D115" s="91" t="s">
        <v>7982</v>
      </c>
      <c r="E115" s="92" t="s">
        <v>7985</v>
      </c>
      <c r="F115" s="86" t="s">
        <v>8618</v>
      </c>
      <c r="G115" s="49" t="s">
        <v>8057</v>
      </c>
      <c r="H115" s="101">
        <v>6570</v>
      </c>
      <c r="I115" s="36" t="s">
        <v>8416</v>
      </c>
      <c r="J115" s="37" t="s">
        <v>6283</v>
      </c>
      <c r="K115" s="85">
        <v>80</v>
      </c>
      <c r="L115" s="87">
        <v>1060438</v>
      </c>
      <c r="M115" s="37">
        <v>12</v>
      </c>
      <c r="N115" s="88" t="s">
        <v>8592</v>
      </c>
      <c r="O115" s="42" t="s">
        <v>7987</v>
      </c>
      <c r="P115" s="102">
        <v>10705309</v>
      </c>
      <c r="Q115" s="103"/>
      <c r="R115" s="103"/>
      <c r="S115" s="104"/>
      <c r="T115" s="105"/>
      <c r="U115" s="106"/>
      <c r="V115" s="106"/>
      <c r="W115" s="106"/>
      <c r="X115" s="106"/>
      <c r="Y115" s="106"/>
      <c r="Z115" s="106"/>
      <c r="AA115" s="161">
        <v>16735488</v>
      </c>
      <c r="AB115" s="104"/>
      <c r="AC115" s="45">
        <f t="shared" si="1"/>
        <v>16735488</v>
      </c>
    </row>
    <row r="116" spans="1:29" ht="34.5" customHeight="1" x14ac:dyDescent="0.2">
      <c r="A116" s="37">
        <v>6</v>
      </c>
      <c r="B116" s="90" t="s">
        <v>7984</v>
      </c>
      <c r="C116" s="35">
        <v>20032</v>
      </c>
      <c r="D116" s="91" t="s">
        <v>7982</v>
      </c>
      <c r="E116" s="92" t="s">
        <v>8163</v>
      </c>
      <c r="F116" s="86" t="s">
        <v>8618</v>
      </c>
      <c r="G116" s="49" t="s">
        <v>8057</v>
      </c>
      <c r="H116" s="101">
        <v>6570</v>
      </c>
      <c r="I116" s="36" t="s">
        <v>8416</v>
      </c>
      <c r="J116" s="37" t="s">
        <v>6283</v>
      </c>
      <c r="K116" s="85">
        <v>40</v>
      </c>
      <c r="L116" s="87">
        <v>1060439</v>
      </c>
      <c r="M116" s="37">
        <v>0</v>
      </c>
      <c r="N116" s="88" t="s">
        <v>8593</v>
      </c>
      <c r="O116" s="42" t="s">
        <v>7987</v>
      </c>
      <c r="P116" s="102">
        <v>10705295</v>
      </c>
      <c r="Q116" s="103"/>
      <c r="R116" s="103"/>
      <c r="S116" s="104"/>
      <c r="T116" s="105"/>
      <c r="U116" s="106"/>
      <c r="V116" s="106"/>
      <c r="W116" s="106"/>
      <c r="X116" s="106"/>
      <c r="Y116" s="106"/>
      <c r="Z116" s="106"/>
      <c r="AA116" s="172">
        <v>8781696</v>
      </c>
      <c r="AB116" s="104"/>
      <c r="AC116" s="45">
        <f t="shared" si="1"/>
        <v>8781696</v>
      </c>
    </row>
    <row r="117" spans="1:29" ht="34.5" customHeight="1" x14ac:dyDescent="0.2">
      <c r="A117" s="196">
        <v>7</v>
      </c>
      <c r="B117" s="36" t="s">
        <v>7984</v>
      </c>
      <c r="C117" s="35">
        <v>20032</v>
      </c>
      <c r="D117" s="38" t="s">
        <v>7982</v>
      </c>
      <c r="E117" s="37" t="s">
        <v>7989</v>
      </c>
      <c r="F117" s="37">
        <v>725129009</v>
      </c>
      <c r="G117" s="188" t="s">
        <v>6416</v>
      </c>
      <c r="H117" s="101">
        <v>6926</v>
      </c>
      <c r="I117" s="36" t="s">
        <v>8416</v>
      </c>
      <c r="J117" s="189" t="s">
        <v>6284</v>
      </c>
      <c r="K117" s="37">
        <v>25</v>
      </c>
      <c r="L117" s="48">
        <v>1070480</v>
      </c>
      <c r="M117" s="40">
        <v>11</v>
      </c>
      <c r="N117" s="49" t="s">
        <v>8060</v>
      </c>
      <c r="O117" s="42" t="s">
        <v>7988</v>
      </c>
      <c r="P117" s="190">
        <v>69745253</v>
      </c>
      <c r="Q117" s="43">
        <v>498782</v>
      </c>
      <c r="R117" s="43">
        <v>1241856</v>
      </c>
      <c r="S117" s="44">
        <v>1448832</v>
      </c>
      <c r="T117" s="44">
        <v>1655808</v>
      </c>
      <c r="U117" s="44">
        <v>1552320</v>
      </c>
      <c r="V117" s="44">
        <v>1148152</v>
      </c>
      <c r="W117" s="44"/>
      <c r="X117" s="44">
        <v>2483712</v>
      </c>
      <c r="Y117" s="44">
        <v>1448832</v>
      </c>
      <c r="Z117" s="44">
        <v>1519420</v>
      </c>
      <c r="AA117" s="44">
        <v>1448832</v>
      </c>
      <c r="AB117" s="44"/>
      <c r="AC117" s="45">
        <f t="shared" si="1"/>
        <v>14446546</v>
      </c>
    </row>
    <row r="118" spans="1:29" ht="34.5" customHeight="1" x14ac:dyDescent="0.2">
      <c r="A118" s="196">
        <v>7</v>
      </c>
      <c r="B118" s="36" t="s">
        <v>7984</v>
      </c>
      <c r="C118" s="35">
        <v>20032</v>
      </c>
      <c r="D118" s="38" t="s">
        <v>7982</v>
      </c>
      <c r="E118" s="37" t="s">
        <v>7991</v>
      </c>
      <c r="F118" s="37">
        <v>725129009</v>
      </c>
      <c r="G118" s="188" t="s">
        <v>6416</v>
      </c>
      <c r="H118" s="101">
        <v>6926</v>
      </c>
      <c r="I118" s="36" t="s">
        <v>8416</v>
      </c>
      <c r="J118" s="189" t="s">
        <v>6284</v>
      </c>
      <c r="K118" s="37">
        <v>25</v>
      </c>
      <c r="L118" s="48">
        <v>1070481</v>
      </c>
      <c r="M118" s="40">
        <v>11</v>
      </c>
      <c r="N118" s="49" t="s">
        <v>8061</v>
      </c>
      <c r="O118" s="42" t="s">
        <v>7988</v>
      </c>
      <c r="P118" s="190">
        <v>69745253</v>
      </c>
      <c r="Q118" s="43">
        <v>788357</v>
      </c>
      <c r="R118" s="43">
        <v>919750</v>
      </c>
      <c r="S118" s="44">
        <v>656964</v>
      </c>
      <c r="T118" s="44">
        <v>525571</v>
      </c>
      <c r="U118" s="44">
        <v>788357</v>
      </c>
      <c r="V118" s="44">
        <v>525571</v>
      </c>
      <c r="W118" s="44"/>
      <c r="X118" s="44">
        <v>2102285</v>
      </c>
      <c r="Y118" s="44">
        <v>788357</v>
      </c>
      <c r="Z118" s="44">
        <v>525571</v>
      </c>
      <c r="AA118" s="44">
        <v>1313928</v>
      </c>
      <c r="AB118" s="44"/>
      <c r="AC118" s="45">
        <f t="shared" si="1"/>
        <v>8934711</v>
      </c>
    </row>
    <row r="119" spans="1:29" ht="34.5" customHeight="1" x14ac:dyDescent="0.2">
      <c r="A119" s="37">
        <v>7</v>
      </c>
      <c r="B119" s="36" t="s">
        <v>7984</v>
      </c>
      <c r="C119" s="35">
        <v>20032</v>
      </c>
      <c r="D119" s="38" t="s">
        <v>7982</v>
      </c>
      <c r="E119" s="85" t="s">
        <v>7997</v>
      </c>
      <c r="F119" s="93">
        <v>725129009</v>
      </c>
      <c r="G119" s="48" t="s">
        <v>8066</v>
      </c>
      <c r="H119" s="37">
        <v>6926</v>
      </c>
      <c r="I119" s="36" t="s">
        <v>8416</v>
      </c>
      <c r="J119" s="189" t="s">
        <v>6284</v>
      </c>
      <c r="K119" s="85">
        <v>50</v>
      </c>
      <c r="L119" s="87">
        <v>1070515</v>
      </c>
      <c r="M119" s="37">
        <v>13</v>
      </c>
      <c r="N119" s="95" t="s">
        <v>8254</v>
      </c>
      <c r="O119" s="42" t="s">
        <v>7988</v>
      </c>
      <c r="P119" s="129">
        <v>6930816</v>
      </c>
      <c r="Q119" s="103"/>
      <c r="R119" s="103">
        <v>218064</v>
      </c>
      <c r="S119" s="144"/>
      <c r="T119" s="136"/>
      <c r="U119" s="136"/>
      <c r="V119" s="136"/>
      <c r="W119" s="136"/>
      <c r="X119" s="136"/>
      <c r="Y119" s="136"/>
      <c r="Z119" s="136"/>
      <c r="AA119" s="136"/>
      <c r="AB119" s="104"/>
      <c r="AC119" s="45">
        <f t="shared" si="1"/>
        <v>218064</v>
      </c>
    </row>
    <row r="120" spans="1:29" ht="34.5" customHeight="1" x14ac:dyDescent="0.2">
      <c r="A120" s="37">
        <v>7</v>
      </c>
      <c r="B120" s="36" t="s">
        <v>7984</v>
      </c>
      <c r="C120" s="35">
        <v>20032</v>
      </c>
      <c r="D120" s="38" t="s">
        <v>7982</v>
      </c>
      <c r="E120" s="85" t="s">
        <v>7999</v>
      </c>
      <c r="F120" s="93">
        <v>717150007</v>
      </c>
      <c r="G120" s="48" t="s">
        <v>6411</v>
      </c>
      <c r="H120" s="37">
        <v>6570</v>
      </c>
      <c r="I120" s="36" t="s">
        <v>8416</v>
      </c>
      <c r="J120" s="127" t="s">
        <v>6313</v>
      </c>
      <c r="K120" s="85">
        <v>25</v>
      </c>
      <c r="L120" s="87">
        <v>1070520</v>
      </c>
      <c r="M120" s="40">
        <v>7</v>
      </c>
      <c r="N120" s="95" t="s">
        <v>8252</v>
      </c>
      <c r="O120" s="42" t="s">
        <v>7987</v>
      </c>
      <c r="P120" s="129">
        <v>10676236</v>
      </c>
      <c r="Q120" s="103"/>
      <c r="R120" s="103">
        <v>2510138</v>
      </c>
      <c r="S120" s="144">
        <v>5758553</v>
      </c>
      <c r="T120" s="136"/>
      <c r="U120" s="136"/>
      <c r="V120" s="136"/>
      <c r="W120" s="136">
        <v>1328897</v>
      </c>
      <c r="X120" s="136"/>
      <c r="Y120" s="136"/>
      <c r="Z120" s="136"/>
      <c r="AA120" s="136"/>
      <c r="AB120" s="104"/>
      <c r="AC120" s="45">
        <f t="shared" si="1"/>
        <v>9597588</v>
      </c>
    </row>
    <row r="121" spans="1:29" ht="34.5" customHeight="1" x14ac:dyDescent="0.2">
      <c r="A121" s="37">
        <v>7</v>
      </c>
      <c r="B121" s="36" t="s">
        <v>7984</v>
      </c>
      <c r="C121" s="35">
        <v>20032</v>
      </c>
      <c r="D121" s="38" t="s">
        <v>7982</v>
      </c>
      <c r="E121" s="85" t="s">
        <v>7999</v>
      </c>
      <c r="F121" s="93">
        <v>721694003</v>
      </c>
      <c r="G121" s="48" t="s">
        <v>6415</v>
      </c>
      <c r="H121" s="37">
        <v>6915</v>
      </c>
      <c r="I121" s="36" t="s">
        <v>8416</v>
      </c>
      <c r="J121" s="189" t="s">
        <v>6284</v>
      </c>
      <c r="K121" s="85">
        <v>65</v>
      </c>
      <c r="L121" s="87">
        <v>1070521</v>
      </c>
      <c r="M121" s="40">
        <v>7</v>
      </c>
      <c r="N121" s="95" t="s">
        <v>8223</v>
      </c>
      <c r="O121" s="95" t="s">
        <v>7983</v>
      </c>
      <c r="P121" s="129">
        <v>5913284</v>
      </c>
      <c r="Q121" s="103"/>
      <c r="R121" s="103">
        <v>4724966</v>
      </c>
      <c r="S121" s="144">
        <v>4429656</v>
      </c>
      <c r="T121" s="136"/>
      <c r="U121" s="136"/>
      <c r="V121" s="136"/>
      <c r="W121" s="136"/>
      <c r="X121" s="136"/>
      <c r="Y121" s="136"/>
      <c r="Z121" s="136"/>
      <c r="AA121" s="136"/>
      <c r="AB121" s="104"/>
      <c r="AC121" s="45">
        <f t="shared" si="1"/>
        <v>9154622</v>
      </c>
    </row>
    <row r="122" spans="1:29" ht="34.5" customHeight="1" x14ac:dyDescent="0.2">
      <c r="A122" s="37">
        <v>7</v>
      </c>
      <c r="B122" s="36" t="s">
        <v>7984</v>
      </c>
      <c r="C122" s="35">
        <v>20032</v>
      </c>
      <c r="D122" s="38" t="s">
        <v>7982</v>
      </c>
      <c r="E122" s="85" t="s">
        <v>7999</v>
      </c>
      <c r="F122" s="93">
        <v>721694003</v>
      </c>
      <c r="G122" s="48" t="s">
        <v>6415</v>
      </c>
      <c r="H122" s="37">
        <v>6915</v>
      </c>
      <c r="I122" s="36" t="s">
        <v>8416</v>
      </c>
      <c r="J122" s="37" t="s">
        <v>6290</v>
      </c>
      <c r="K122" s="85">
        <v>25</v>
      </c>
      <c r="L122" s="87">
        <v>1070522</v>
      </c>
      <c r="M122" s="40">
        <v>7</v>
      </c>
      <c r="N122" s="95" t="s">
        <v>8253</v>
      </c>
      <c r="O122" s="95" t="s">
        <v>7983</v>
      </c>
      <c r="P122" s="129">
        <v>23900311524</v>
      </c>
      <c r="Q122" s="103"/>
      <c r="R122" s="103">
        <v>1328897</v>
      </c>
      <c r="S122" s="144">
        <v>2214828</v>
      </c>
      <c r="T122" s="136"/>
      <c r="U122" s="136"/>
      <c r="V122" s="136"/>
      <c r="W122" s="136">
        <v>738276</v>
      </c>
      <c r="X122" s="136"/>
      <c r="Y122" s="136"/>
      <c r="Z122" s="136"/>
      <c r="AA122" s="136"/>
      <c r="AB122" s="104"/>
      <c r="AC122" s="45">
        <f t="shared" si="1"/>
        <v>4282001</v>
      </c>
    </row>
    <row r="123" spans="1:29" ht="34.5" customHeight="1" x14ac:dyDescent="0.2">
      <c r="A123" s="37">
        <v>7</v>
      </c>
      <c r="B123" s="36" t="s">
        <v>7984</v>
      </c>
      <c r="C123" s="35">
        <v>20032</v>
      </c>
      <c r="D123" s="38" t="s">
        <v>7982</v>
      </c>
      <c r="E123" s="85" t="s">
        <v>7999</v>
      </c>
      <c r="F123" s="93">
        <v>721694003</v>
      </c>
      <c r="G123" s="48" t="s">
        <v>6415</v>
      </c>
      <c r="H123" s="37">
        <v>6915</v>
      </c>
      <c r="I123" s="36" t="s">
        <v>8416</v>
      </c>
      <c r="J123" s="189" t="s">
        <v>6284</v>
      </c>
      <c r="K123" s="85">
        <v>30</v>
      </c>
      <c r="L123" s="87">
        <v>1070523</v>
      </c>
      <c r="M123" s="40">
        <v>7</v>
      </c>
      <c r="N123" s="95" t="s">
        <v>8224</v>
      </c>
      <c r="O123" s="95" t="s">
        <v>7983</v>
      </c>
      <c r="P123" s="129">
        <v>23900114222</v>
      </c>
      <c r="Q123" s="103"/>
      <c r="R123" s="103">
        <v>3839035</v>
      </c>
      <c r="S123" s="144">
        <v>3691380</v>
      </c>
      <c r="T123" s="136"/>
      <c r="U123" s="136"/>
      <c r="V123" s="136"/>
      <c r="W123" s="136"/>
      <c r="X123" s="136"/>
      <c r="Y123" s="136"/>
      <c r="Z123" s="136"/>
      <c r="AA123" s="136"/>
      <c r="AB123" s="104"/>
      <c r="AC123" s="45">
        <f t="shared" si="1"/>
        <v>7530415</v>
      </c>
    </row>
    <row r="124" spans="1:29" ht="34.5" customHeight="1" x14ac:dyDescent="0.2">
      <c r="A124" s="37">
        <v>7</v>
      </c>
      <c r="B124" s="36" t="s">
        <v>7984</v>
      </c>
      <c r="C124" s="35">
        <v>20032</v>
      </c>
      <c r="D124" s="38" t="s">
        <v>7982</v>
      </c>
      <c r="E124" s="127" t="s">
        <v>8163</v>
      </c>
      <c r="F124" s="37">
        <v>719926002</v>
      </c>
      <c r="G124" s="48" t="s">
        <v>6413</v>
      </c>
      <c r="H124" s="101">
        <v>6866</v>
      </c>
      <c r="I124" s="36" t="s">
        <v>8416</v>
      </c>
      <c r="J124" s="189" t="s">
        <v>6284</v>
      </c>
      <c r="K124" s="127">
        <v>100</v>
      </c>
      <c r="L124" s="48">
        <v>1070636</v>
      </c>
      <c r="M124" s="127">
        <v>0</v>
      </c>
      <c r="N124" s="49" t="s">
        <v>8062</v>
      </c>
      <c r="O124" s="42" t="s">
        <v>7987</v>
      </c>
      <c r="P124" s="129">
        <v>67088864</v>
      </c>
      <c r="Q124" s="43">
        <v>5927913</v>
      </c>
      <c r="R124" s="43">
        <v>7480704</v>
      </c>
      <c r="S124" s="44">
        <v>6830208</v>
      </c>
      <c r="T124" s="44">
        <v>7805952</v>
      </c>
      <c r="U124" s="44">
        <v>7805952</v>
      </c>
      <c r="V124" s="44">
        <v>7805952</v>
      </c>
      <c r="W124" s="44">
        <v>113837</v>
      </c>
      <c r="X124" s="44">
        <v>12928608</v>
      </c>
      <c r="Y124" s="44">
        <v>6017088</v>
      </c>
      <c r="Z124" s="44"/>
      <c r="AA124" s="44">
        <v>130099</v>
      </c>
      <c r="AB124" s="44"/>
      <c r="AC124" s="45">
        <f t="shared" si="1"/>
        <v>62846313</v>
      </c>
    </row>
    <row r="125" spans="1:29" ht="34.5" customHeight="1" x14ac:dyDescent="0.2">
      <c r="A125" s="37">
        <v>7</v>
      </c>
      <c r="B125" s="36" t="s">
        <v>7984</v>
      </c>
      <c r="C125" s="35">
        <v>20032</v>
      </c>
      <c r="D125" s="38" t="s">
        <v>7982</v>
      </c>
      <c r="E125" s="127" t="s">
        <v>8163</v>
      </c>
      <c r="F125" s="37">
        <v>721694003</v>
      </c>
      <c r="G125" s="48" t="s">
        <v>6415</v>
      </c>
      <c r="H125" s="37">
        <v>6915</v>
      </c>
      <c r="I125" s="36" t="s">
        <v>8416</v>
      </c>
      <c r="J125" s="37" t="s">
        <v>6290</v>
      </c>
      <c r="K125" s="127">
        <v>65</v>
      </c>
      <c r="L125" s="48">
        <v>1070637</v>
      </c>
      <c r="M125" s="127">
        <v>0</v>
      </c>
      <c r="N125" s="49" t="s">
        <v>8063</v>
      </c>
      <c r="O125" s="128" t="s">
        <v>7995</v>
      </c>
      <c r="P125" s="129">
        <v>20030399</v>
      </c>
      <c r="Q125" s="43">
        <v>7788647</v>
      </c>
      <c r="R125" s="43">
        <v>9432192</v>
      </c>
      <c r="S125" s="44">
        <v>8781696</v>
      </c>
      <c r="T125" s="44">
        <v>9269568</v>
      </c>
      <c r="U125" s="44">
        <v>9432192</v>
      </c>
      <c r="V125" s="44">
        <v>9432192</v>
      </c>
      <c r="W125" s="44"/>
      <c r="X125" s="44">
        <v>17075520</v>
      </c>
      <c r="Y125" s="44">
        <v>8781696</v>
      </c>
      <c r="Z125" s="44"/>
      <c r="AA125" s="44"/>
      <c r="AB125" s="44"/>
      <c r="AC125" s="45">
        <f t="shared" si="1"/>
        <v>79993703</v>
      </c>
    </row>
    <row r="126" spans="1:29" ht="34.5" customHeight="1" x14ac:dyDescent="0.2">
      <c r="A126" s="37">
        <v>7</v>
      </c>
      <c r="B126" s="36" t="s">
        <v>7984</v>
      </c>
      <c r="C126" s="35">
        <v>20032</v>
      </c>
      <c r="D126" s="38" t="s">
        <v>7982</v>
      </c>
      <c r="E126" s="127" t="s">
        <v>8163</v>
      </c>
      <c r="F126" s="37">
        <v>717150007</v>
      </c>
      <c r="G126" s="48" t="s">
        <v>6411</v>
      </c>
      <c r="H126" s="37">
        <v>6570</v>
      </c>
      <c r="I126" s="36" t="s">
        <v>8416</v>
      </c>
      <c r="J126" s="127" t="s">
        <v>6287</v>
      </c>
      <c r="K126" s="127">
        <v>20</v>
      </c>
      <c r="L126" s="48">
        <v>1070638</v>
      </c>
      <c r="M126" s="127">
        <v>0</v>
      </c>
      <c r="N126" s="49" t="s">
        <v>8064</v>
      </c>
      <c r="O126" s="42" t="s">
        <v>7987</v>
      </c>
      <c r="P126" s="129">
        <v>10692096</v>
      </c>
      <c r="Q126" s="43">
        <v>3306546</v>
      </c>
      <c r="R126" s="43">
        <v>4171306</v>
      </c>
      <c r="S126" s="44">
        <v>5283654</v>
      </c>
      <c r="T126" s="44">
        <v>4545341</v>
      </c>
      <c r="U126" s="44">
        <v>4533957</v>
      </c>
      <c r="V126" s="44">
        <v>4800660</v>
      </c>
      <c r="W126" s="44">
        <v>177802</v>
      </c>
      <c r="X126" s="44">
        <v>9097941</v>
      </c>
      <c r="Y126" s="44">
        <v>5600770</v>
      </c>
      <c r="Z126" s="44"/>
      <c r="AA126" s="44"/>
      <c r="AB126" s="44"/>
      <c r="AC126" s="45">
        <f t="shared" si="1"/>
        <v>41517977</v>
      </c>
    </row>
    <row r="127" spans="1:29" ht="34.5" customHeight="1" x14ac:dyDescent="0.2">
      <c r="A127" s="37">
        <v>7</v>
      </c>
      <c r="B127" s="36" t="s">
        <v>7984</v>
      </c>
      <c r="C127" s="35">
        <v>20032</v>
      </c>
      <c r="D127" s="38" t="s">
        <v>7982</v>
      </c>
      <c r="E127" s="127" t="s">
        <v>8163</v>
      </c>
      <c r="F127" s="37">
        <v>717150007</v>
      </c>
      <c r="G127" s="48" t="s">
        <v>6411</v>
      </c>
      <c r="H127" s="37">
        <v>6570</v>
      </c>
      <c r="I127" s="36" t="s">
        <v>8416</v>
      </c>
      <c r="J127" s="127" t="s">
        <v>6313</v>
      </c>
      <c r="K127" s="127">
        <v>120</v>
      </c>
      <c r="L127" s="48">
        <v>1070639</v>
      </c>
      <c r="M127" s="127">
        <v>0</v>
      </c>
      <c r="N127" s="49" t="s">
        <v>8065</v>
      </c>
      <c r="O127" s="42" t="s">
        <v>7987</v>
      </c>
      <c r="P127" s="129">
        <v>10685022</v>
      </c>
      <c r="Q127" s="43">
        <v>9975680</v>
      </c>
      <c r="R127" s="43">
        <v>13823040</v>
      </c>
      <c r="S127" s="44">
        <v>12684672</v>
      </c>
      <c r="T127" s="44">
        <v>12034176</v>
      </c>
      <c r="U127" s="44">
        <v>12196800</v>
      </c>
      <c r="V127" s="44">
        <v>12034176</v>
      </c>
      <c r="W127" s="44">
        <v>439085</v>
      </c>
      <c r="X127" s="44">
        <v>25906003</v>
      </c>
      <c r="Y127" s="44">
        <v>13172544</v>
      </c>
      <c r="Z127" s="44"/>
      <c r="AA127" s="44"/>
      <c r="AB127" s="44"/>
      <c r="AC127" s="45">
        <f t="shared" si="1"/>
        <v>112266176</v>
      </c>
    </row>
    <row r="128" spans="1:29" ht="34.5" customHeight="1" x14ac:dyDescent="0.2">
      <c r="A128" s="35">
        <v>7</v>
      </c>
      <c r="B128" s="36" t="s">
        <v>7984</v>
      </c>
      <c r="C128" s="35">
        <v>20032</v>
      </c>
      <c r="D128" s="38" t="s">
        <v>7982</v>
      </c>
      <c r="E128" s="35" t="s">
        <v>7985</v>
      </c>
      <c r="F128" s="35">
        <v>725129009</v>
      </c>
      <c r="G128" s="48" t="s">
        <v>8066</v>
      </c>
      <c r="H128" s="37">
        <v>6926</v>
      </c>
      <c r="I128" s="36" t="s">
        <v>8416</v>
      </c>
      <c r="J128" s="189" t="s">
        <v>6284</v>
      </c>
      <c r="K128" s="35">
        <v>80</v>
      </c>
      <c r="L128" s="82">
        <v>1070718</v>
      </c>
      <c r="M128" s="40">
        <v>12</v>
      </c>
      <c r="N128" s="83" t="s">
        <v>8067</v>
      </c>
      <c r="O128" s="42" t="s">
        <v>7988</v>
      </c>
      <c r="P128" s="129">
        <v>71994490</v>
      </c>
      <c r="Q128" s="43">
        <v>5538277</v>
      </c>
      <c r="R128" s="43">
        <v>12342422</v>
      </c>
      <c r="S128" s="44">
        <v>12760810</v>
      </c>
      <c r="T128" s="44">
        <v>12551616</v>
      </c>
      <c r="U128" s="44">
        <v>12342422</v>
      </c>
      <c r="V128" s="44">
        <v>12551616</v>
      </c>
      <c r="W128" s="44"/>
      <c r="X128" s="44">
        <v>27032598</v>
      </c>
      <c r="Y128" s="44">
        <v>14015971</v>
      </c>
      <c r="Z128" s="44"/>
      <c r="AA128" s="44"/>
      <c r="AB128" s="44"/>
      <c r="AC128" s="45">
        <f t="shared" si="1"/>
        <v>109135732</v>
      </c>
    </row>
    <row r="129" spans="1:29" ht="34.5" customHeight="1" x14ac:dyDescent="0.2">
      <c r="A129" s="76">
        <v>7</v>
      </c>
      <c r="B129" s="171" t="s">
        <v>7984</v>
      </c>
      <c r="C129" s="70">
        <v>20032</v>
      </c>
      <c r="D129" s="148" t="s">
        <v>7982</v>
      </c>
      <c r="E129" s="77" t="s">
        <v>7999</v>
      </c>
      <c r="F129" s="73">
        <v>721694003</v>
      </c>
      <c r="G129" s="149" t="s">
        <v>8002</v>
      </c>
      <c r="H129" s="75">
        <v>6915</v>
      </c>
      <c r="I129" s="36" t="s">
        <v>8416</v>
      </c>
      <c r="J129" s="189" t="s">
        <v>6284</v>
      </c>
      <c r="K129" s="77">
        <v>40</v>
      </c>
      <c r="L129" s="78">
        <v>1070721</v>
      </c>
      <c r="M129" s="76">
        <v>7</v>
      </c>
      <c r="N129" s="79" t="s">
        <v>8223</v>
      </c>
      <c r="O129" s="150" t="s">
        <v>7983</v>
      </c>
      <c r="P129" s="150">
        <v>8500100</v>
      </c>
      <c r="Q129" s="151"/>
      <c r="R129" s="151"/>
      <c r="S129" s="152">
        <v>6792139</v>
      </c>
      <c r="T129" s="153">
        <v>2953104</v>
      </c>
      <c r="U129" s="153"/>
      <c r="V129" s="153">
        <v>6644484</v>
      </c>
      <c r="W129" s="153">
        <v>4577311</v>
      </c>
      <c r="X129" s="153">
        <v>3543725</v>
      </c>
      <c r="Y129" s="153">
        <v>3839035</v>
      </c>
      <c r="Z129" s="153">
        <v>4134346</v>
      </c>
      <c r="AA129" s="191">
        <v>3839035</v>
      </c>
      <c r="AB129" s="154"/>
      <c r="AC129" s="45">
        <f t="shared" si="1"/>
        <v>36323179</v>
      </c>
    </row>
    <row r="130" spans="1:29" ht="34.5" customHeight="1" x14ac:dyDescent="0.2">
      <c r="A130" s="76">
        <v>7</v>
      </c>
      <c r="B130" s="171" t="s">
        <v>7984</v>
      </c>
      <c r="C130" s="70">
        <v>20032</v>
      </c>
      <c r="D130" s="148" t="s">
        <v>7982</v>
      </c>
      <c r="E130" s="77" t="s">
        <v>7999</v>
      </c>
      <c r="F130" s="73">
        <v>721694003</v>
      </c>
      <c r="G130" s="149" t="s">
        <v>8002</v>
      </c>
      <c r="H130" s="75">
        <v>6915</v>
      </c>
      <c r="I130" s="36" t="s">
        <v>8416</v>
      </c>
      <c r="J130" s="189" t="s">
        <v>6284</v>
      </c>
      <c r="K130" s="77">
        <v>30</v>
      </c>
      <c r="L130" s="78">
        <v>1070722</v>
      </c>
      <c r="M130" s="76">
        <v>7</v>
      </c>
      <c r="N130" s="79" t="s">
        <v>8224</v>
      </c>
      <c r="O130" s="150" t="s">
        <v>7995</v>
      </c>
      <c r="P130" s="150">
        <v>20030380</v>
      </c>
      <c r="Q130" s="151"/>
      <c r="R130" s="151"/>
      <c r="S130" s="152">
        <v>6792139</v>
      </c>
      <c r="T130" s="136">
        <v>3396070</v>
      </c>
      <c r="U130" s="136">
        <v>3248414</v>
      </c>
      <c r="V130" s="136">
        <v>3396070</v>
      </c>
      <c r="W130" s="136">
        <v>3543725</v>
      </c>
      <c r="X130" s="136">
        <v>3543725</v>
      </c>
      <c r="Y130" s="136">
        <v>4134346</v>
      </c>
      <c r="Z130" s="136">
        <v>4134346</v>
      </c>
      <c r="AA130" s="107">
        <v>4282001</v>
      </c>
      <c r="AB130" s="104"/>
      <c r="AC130" s="45">
        <f t="shared" si="1"/>
        <v>36470836</v>
      </c>
    </row>
    <row r="131" spans="1:29" ht="34.5" customHeight="1" x14ac:dyDescent="0.2">
      <c r="A131" s="76">
        <v>7</v>
      </c>
      <c r="B131" s="69" t="s">
        <v>7984</v>
      </c>
      <c r="C131" s="70">
        <v>20032</v>
      </c>
      <c r="D131" s="71" t="s">
        <v>7982</v>
      </c>
      <c r="E131" s="72" t="s">
        <v>7999</v>
      </c>
      <c r="F131" s="73">
        <v>650587340</v>
      </c>
      <c r="G131" s="74" t="s">
        <v>6423</v>
      </c>
      <c r="H131" s="75">
        <v>7473</v>
      </c>
      <c r="I131" s="36" t="s">
        <v>8416</v>
      </c>
      <c r="J131" s="37" t="s">
        <v>6290</v>
      </c>
      <c r="K131" s="77">
        <v>20</v>
      </c>
      <c r="L131" s="78">
        <v>1070723</v>
      </c>
      <c r="M131" s="72">
        <v>7</v>
      </c>
      <c r="N131" s="79" t="s">
        <v>8255</v>
      </c>
      <c r="O131" s="42" t="s">
        <v>7988</v>
      </c>
      <c r="P131" s="80">
        <v>85732528</v>
      </c>
      <c r="Q131" s="81"/>
      <c r="R131" s="81"/>
      <c r="S131" s="47"/>
      <c r="T131" s="47">
        <v>2953104</v>
      </c>
      <c r="U131" s="47"/>
      <c r="V131" s="47">
        <v>246092</v>
      </c>
      <c r="W131" s="47">
        <v>442966</v>
      </c>
      <c r="X131" s="47">
        <v>1525771</v>
      </c>
      <c r="Y131" s="47">
        <v>1574989</v>
      </c>
      <c r="Z131" s="47">
        <v>2313265</v>
      </c>
      <c r="AA131" s="45">
        <v>1574989</v>
      </c>
      <c r="AB131" s="47"/>
      <c r="AC131" s="45">
        <f t="shared" ref="AC131:AC194" si="2">SUM(Q131:AB131)</f>
        <v>10631176</v>
      </c>
    </row>
    <row r="132" spans="1:29" ht="34.5" customHeight="1" x14ac:dyDescent="0.2">
      <c r="A132" s="76">
        <v>7</v>
      </c>
      <c r="B132" s="69" t="s">
        <v>7984</v>
      </c>
      <c r="C132" s="70">
        <v>20032</v>
      </c>
      <c r="D132" s="71" t="s">
        <v>7982</v>
      </c>
      <c r="E132" s="72" t="s">
        <v>7999</v>
      </c>
      <c r="F132" s="73">
        <v>717150007</v>
      </c>
      <c r="G132" s="74" t="s">
        <v>8057</v>
      </c>
      <c r="H132" s="75">
        <v>6570</v>
      </c>
      <c r="I132" s="36" t="s">
        <v>8416</v>
      </c>
      <c r="J132" s="127" t="s">
        <v>6313</v>
      </c>
      <c r="K132" s="77">
        <v>25</v>
      </c>
      <c r="L132" s="78">
        <v>1070724</v>
      </c>
      <c r="M132" s="72">
        <v>7</v>
      </c>
      <c r="N132" s="79" t="s">
        <v>8252</v>
      </c>
      <c r="O132" s="42" t="s">
        <v>7987</v>
      </c>
      <c r="P132" s="80">
        <v>10705180</v>
      </c>
      <c r="Q132" s="81"/>
      <c r="R132" s="81"/>
      <c r="S132" s="47"/>
      <c r="T132" s="47">
        <v>3691380</v>
      </c>
      <c r="U132" s="47">
        <v>1476552</v>
      </c>
      <c r="V132" s="47">
        <v>861322</v>
      </c>
      <c r="W132" s="47">
        <v>2190219</v>
      </c>
      <c r="X132" s="47">
        <v>2485529</v>
      </c>
      <c r="Y132" s="47">
        <v>2780840</v>
      </c>
      <c r="Z132" s="47">
        <v>2485529</v>
      </c>
      <c r="AA132" s="45">
        <v>2190219</v>
      </c>
      <c r="AB132" s="47"/>
      <c r="AC132" s="45">
        <f t="shared" si="2"/>
        <v>18161590</v>
      </c>
    </row>
    <row r="133" spans="1:29" ht="34.5" customHeight="1" x14ac:dyDescent="0.2">
      <c r="A133" s="37">
        <v>7</v>
      </c>
      <c r="B133" s="90" t="s">
        <v>7984</v>
      </c>
      <c r="C133" s="35">
        <v>20032</v>
      </c>
      <c r="D133" s="91" t="s">
        <v>7982</v>
      </c>
      <c r="E133" s="92" t="s">
        <v>8163</v>
      </c>
      <c r="F133" s="86" t="s">
        <v>8617</v>
      </c>
      <c r="G133" s="49" t="s">
        <v>8057</v>
      </c>
      <c r="H133" s="101">
        <v>6570</v>
      </c>
      <c r="I133" s="36" t="s">
        <v>8416</v>
      </c>
      <c r="J133" s="37" t="s">
        <v>6287</v>
      </c>
      <c r="K133" s="85">
        <v>20</v>
      </c>
      <c r="L133" s="87">
        <v>1070725</v>
      </c>
      <c r="M133" s="37">
        <v>0</v>
      </c>
      <c r="N133" s="88" t="s">
        <v>8570</v>
      </c>
      <c r="O133" s="42" t="s">
        <v>7987</v>
      </c>
      <c r="P133" s="102">
        <v>10705279</v>
      </c>
      <c r="Q133" s="103"/>
      <c r="R133" s="103"/>
      <c r="S133" s="104"/>
      <c r="T133" s="105"/>
      <c r="U133" s="106"/>
      <c r="V133" s="106"/>
      <c r="W133" s="106"/>
      <c r="X133" s="106"/>
      <c r="Y133" s="106">
        <v>5334067</v>
      </c>
      <c r="Z133" s="105">
        <v>5334067</v>
      </c>
      <c r="AA133" s="136">
        <v>5778573</v>
      </c>
      <c r="AB133" s="104"/>
      <c r="AC133" s="45">
        <f t="shared" si="2"/>
        <v>16446707</v>
      </c>
    </row>
    <row r="134" spans="1:29" ht="34.5" customHeight="1" x14ac:dyDescent="0.2">
      <c r="A134" s="37">
        <v>7</v>
      </c>
      <c r="B134" s="90" t="s">
        <v>7984</v>
      </c>
      <c r="C134" s="35">
        <v>20032</v>
      </c>
      <c r="D134" s="91" t="s">
        <v>7982</v>
      </c>
      <c r="E134" s="92" t="s">
        <v>8163</v>
      </c>
      <c r="F134" s="86" t="s">
        <v>8617</v>
      </c>
      <c r="G134" s="49" t="s">
        <v>8057</v>
      </c>
      <c r="H134" s="101">
        <v>6570</v>
      </c>
      <c r="I134" s="36" t="s">
        <v>8416</v>
      </c>
      <c r="J134" s="37" t="s">
        <v>6313</v>
      </c>
      <c r="K134" s="85">
        <v>90</v>
      </c>
      <c r="L134" s="87">
        <v>1070731</v>
      </c>
      <c r="M134" s="37">
        <v>0</v>
      </c>
      <c r="N134" s="88" t="s">
        <v>8571</v>
      </c>
      <c r="O134" s="42" t="s">
        <v>7987</v>
      </c>
      <c r="P134" s="102">
        <v>10705287</v>
      </c>
      <c r="Q134" s="103"/>
      <c r="R134" s="103"/>
      <c r="S134" s="104"/>
      <c r="T134" s="105"/>
      <c r="U134" s="106"/>
      <c r="V134" s="106"/>
      <c r="W134" s="106"/>
      <c r="X134" s="106"/>
      <c r="Y134" s="106">
        <v>14636160</v>
      </c>
      <c r="Z134" s="105">
        <v>12847296</v>
      </c>
      <c r="AA134" s="136">
        <v>10895808</v>
      </c>
      <c r="AB134" s="104"/>
      <c r="AC134" s="45">
        <f t="shared" si="2"/>
        <v>38379264</v>
      </c>
    </row>
    <row r="135" spans="1:29" ht="34.5" customHeight="1" x14ac:dyDescent="0.2">
      <c r="A135" s="37">
        <v>7</v>
      </c>
      <c r="B135" s="90" t="s">
        <v>7984</v>
      </c>
      <c r="C135" s="35">
        <v>20032</v>
      </c>
      <c r="D135" s="91" t="s">
        <v>7982</v>
      </c>
      <c r="E135" s="92" t="s">
        <v>8163</v>
      </c>
      <c r="F135" s="86" t="s">
        <v>8619</v>
      </c>
      <c r="G135" s="49" t="s">
        <v>6413</v>
      </c>
      <c r="H135" s="101">
        <v>6866</v>
      </c>
      <c r="I135" s="36" t="s">
        <v>8416</v>
      </c>
      <c r="J135" s="37" t="s">
        <v>6284</v>
      </c>
      <c r="K135" s="85">
        <v>50</v>
      </c>
      <c r="L135" s="87">
        <v>1070737</v>
      </c>
      <c r="M135" s="37">
        <v>0</v>
      </c>
      <c r="N135" s="88" t="s">
        <v>8572</v>
      </c>
      <c r="O135" s="42" t="s">
        <v>7987</v>
      </c>
      <c r="P135" s="102">
        <v>67088864</v>
      </c>
      <c r="Q135" s="103"/>
      <c r="R135" s="103"/>
      <c r="S135" s="104"/>
      <c r="T135" s="105"/>
      <c r="U135" s="106"/>
      <c r="V135" s="106"/>
      <c r="W135" s="106"/>
      <c r="X135" s="106"/>
      <c r="Y135" s="106">
        <v>8131200</v>
      </c>
      <c r="Z135" s="105">
        <v>6342336</v>
      </c>
      <c r="AA135" s="136">
        <v>5312384</v>
      </c>
      <c r="AB135" s="104"/>
      <c r="AC135" s="45">
        <f t="shared" si="2"/>
        <v>19785920</v>
      </c>
    </row>
    <row r="136" spans="1:29" ht="34.5" customHeight="1" x14ac:dyDescent="0.2">
      <c r="A136" s="37">
        <v>7</v>
      </c>
      <c r="B136" s="90" t="s">
        <v>7984</v>
      </c>
      <c r="C136" s="35">
        <v>20032</v>
      </c>
      <c r="D136" s="91" t="s">
        <v>7982</v>
      </c>
      <c r="E136" s="92" t="s">
        <v>8163</v>
      </c>
      <c r="F136" s="86" t="s">
        <v>8611</v>
      </c>
      <c r="G136" s="49" t="s">
        <v>8002</v>
      </c>
      <c r="H136" s="101">
        <v>6915</v>
      </c>
      <c r="I136" s="36" t="s">
        <v>8416</v>
      </c>
      <c r="J136" s="37" t="s">
        <v>6290</v>
      </c>
      <c r="K136" s="85">
        <v>65</v>
      </c>
      <c r="L136" s="87">
        <v>1070743</v>
      </c>
      <c r="M136" s="37">
        <v>0</v>
      </c>
      <c r="N136" s="88" t="s">
        <v>8063</v>
      </c>
      <c r="O136" s="138" t="s">
        <v>7983</v>
      </c>
      <c r="P136" s="102">
        <v>5913284</v>
      </c>
      <c r="Q136" s="103"/>
      <c r="R136" s="103"/>
      <c r="S136" s="104"/>
      <c r="T136" s="105"/>
      <c r="U136" s="106"/>
      <c r="V136" s="106"/>
      <c r="W136" s="106"/>
      <c r="X136" s="106"/>
      <c r="Y136" s="106">
        <v>10570560</v>
      </c>
      <c r="Z136" s="105">
        <v>8619072</v>
      </c>
      <c r="AA136" s="136">
        <v>5718944</v>
      </c>
      <c r="AB136" s="104"/>
      <c r="AC136" s="45">
        <f t="shared" si="2"/>
        <v>24908576</v>
      </c>
    </row>
    <row r="137" spans="1:29" ht="34.5" customHeight="1" x14ac:dyDescent="0.2">
      <c r="A137" s="201">
        <v>8</v>
      </c>
      <c r="B137" s="36" t="s">
        <v>7984</v>
      </c>
      <c r="C137" s="35">
        <v>20032</v>
      </c>
      <c r="D137" s="38" t="s">
        <v>7982</v>
      </c>
      <c r="E137" s="37" t="s">
        <v>7985</v>
      </c>
      <c r="F137" s="50">
        <v>817951724</v>
      </c>
      <c r="G137" s="48" t="s">
        <v>6406</v>
      </c>
      <c r="H137" s="37">
        <v>1750</v>
      </c>
      <c r="I137" s="36" t="s">
        <v>8416</v>
      </c>
      <c r="J137" s="37" t="s">
        <v>148</v>
      </c>
      <c r="K137" s="37">
        <v>40</v>
      </c>
      <c r="L137" s="108">
        <v>1080706</v>
      </c>
      <c r="M137" s="40">
        <v>12</v>
      </c>
      <c r="N137" s="42" t="s">
        <v>8069</v>
      </c>
      <c r="O137" s="42" t="s">
        <v>7993</v>
      </c>
      <c r="P137" s="192">
        <v>2280477202</v>
      </c>
      <c r="Q137" s="43">
        <v>2861768</v>
      </c>
      <c r="R137" s="43"/>
      <c r="S137" s="44"/>
      <c r="T137" s="44"/>
      <c r="U137" s="44"/>
      <c r="V137" s="44"/>
      <c r="W137" s="44"/>
      <c r="X137" s="44"/>
      <c r="Y137" s="44"/>
      <c r="Z137" s="44"/>
      <c r="AA137" s="44">
        <v>-1541897</v>
      </c>
      <c r="AB137" s="44"/>
      <c r="AC137" s="45">
        <f t="shared" si="2"/>
        <v>1319871</v>
      </c>
    </row>
    <row r="138" spans="1:29" ht="34.5" customHeight="1" x14ac:dyDescent="0.2">
      <c r="A138" s="201">
        <v>8</v>
      </c>
      <c r="B138" s="36" t="s">
        <v>7984</v>
      </c>
      <c r="C138" s="35">
        <v>20032</v>
      </c>
      <c r="D138" s="38" t="s">
        <v>7982</v>
      </c>
      <c r="E138" s="37" t="s">
        <v>7985</v>
      </c>
      <c r="F138" s="50">
        <v>716316009</v>
      </c>
      <c r="G138" s="188" t="s">
        <v>6410</v>
      </c>
      <c r="H138" s="37">
        <v>6470</v>
      </c>
      <c r="I138" s="36" t="s">
        <v>8416</v>
      </c>
      <c r="J138" s="37" t="s">
        <v>6299</v>
      </c>
      <c r="K138" s="37">
        <v>55</v>
      </c>
      <c r="L138" s="108">
        <v>1080707</v>
      </c>
      <c r="M138" s="40">
        <v>12</v>
      </c>
      <c r="N138" s="42" t="s">
        <v>8070</v>
      </c>
      <c r="O138" s="42" t="s">
        <v>7987</v>
      </c>
      <c r="P138" s="192">
        <v>10657291</v>
      </c>
      <c r="Q138" s="43">
        <v>7392902</v>
      </c>
      <c r="R138" s="43"/>
      <c r="S138" s="44"/>
      <c r="T138" s="44"/>
      <c r="U138" s="44"/>
      <c r="V138" s="44"/>
      <c r="W138" s="44"/>
      <c r="X138" s="44"/>
      <c r="Y138" s="44"/>
      <c r="Z138" s="44"/>
      <c r="AA138" s="44"/>
      <c r="AB138" s="44"/>
      <c r="AC138" s="45">
        <f t="shared" si="2"/>
        <v>7392902</v>
      </c>
    </row>
    <row r="139" spans="1:29" ht="34.5" customHeight="1" x14ac:dyDescent="0.2">
      <c r="A139" s="201">
        <v>8</v>
      </c>
      <c r="B139" s="36" t="s">
        <v>7984</v>
      </c>
      <c r="C139" s="35">
        <v>20032</v>
      </c>
      <c r="D139" s="38" t="s">
        <v>7982</v>
      </c>
      <c r="E139" s="37" t="s">
        <v>7985</v>
      </c>
      <c r="F139" s="50">
        <v>800665612</v>
      </c>
      <c r="G139" s="48" t="s">
        <v>6409</v>
      </c>
      <c r="H139" s="37">
        <v>3846</v>
      </c>
      <c r="I139" s="36" t="s">
        <v>8416</v>
      </c>
      <c r="J139" s="37" t="s">
        <v>6289</v>
      </c>
      <c r="K139" s="37">
        <v>55</v>
      </c>
      <c r="L139" s="108">
        <v>1080708</v>
      </c>
      <c r="M139" s="40">
        <v>12</v>
      </c>
      <c r="N139" s="42" t="s">
        <v>8071</v>
      </c>
      <c r="O139" s="42" t="s">
        <v>7988</v>
      </c>
      <c r="P139" s="192">
        <v>6884636</v>
      </c>
      <c r="Q139" s="43">
        <v>4292653</v>
      </c>
      <c r="R139" s="43"/>
      <c r="S139" s="44"/>
      <c r="T139" s="44"/>
      <c r="U139" s="44"/>
      <c r="V139" s="44"/>
      <c r="W139" s="44"/>
      <c r="X139" s="44"/>
      <c r="Y139" s="44"/>
      <c r="Z139" s="44"/>
      <c r="AA139" s="44"/>
      <c r="AB139" s="44"/>
      <c r="AC139" s="45">
        <f t="shared" si="2"/>
        <v>4292653</v>
      </c>
    </row>
    <row r="140" spans="1:29" ht="34.5" customHeight="1" x14ac:dyDescent="0.2">
      <c r="A140" s="201">
        <v>8</v>
      </c>
      <c r="B140" s="36" t="s">
        <v>7984</v>
      </c>
      <c r="C140" s="35">
        <v>20032</v>
      </c>
      <c r="D140" s="38" t="s">
        <v>7982</v>
      </c>
      <c r="E140" s="37" t="s">
        <v>7994</v>
      </c>
      <c r="F140" s="65">
        <v>650165500</v>
      </c>
      <c r="G140" s="193" t="s">
        <v>6422</v>
      </c>
      <c r="H140" s="194">
        <v>7141</v>
      </c>
      <c r="I140" s="36" t="s">
        <v>8416</v>
      </c>
      <c r="J140" s="37" t="s">
        <v>148</v>
      </c>
      <c r="K140" s="37">
        <v>40</v>
      </c>
      <c r="L140" s="66">
        <v>1080901</v>
      </c>
      <c r="M140" s="40">
        <v>15</v>
      </c>
      <c r="N140" s="67" t="s">
        <v>8074</v>
      </c>
      <c r="O140" s="42" t="s">
        <v>7983</v>
      </c>
      <c r="P140" s="46">
        <v>53300076625</v>
      </c>
      <c r="Q140" s="43">
        <v>2433262</v>
      </c>
      <c r="R140" s="43"/>
      <c r="S140" s="44"/>
      <c r="T140" s="44"/>
      <c r="U140" s="44"/>
      <c r="V140" s="44"/>
      <c r="W140" s="44"/>
      <c r="X140" s="44"/>
      <c r="Y140" s="44"/>
      <c r="Z140" s="44"/>
      <c r="AA140" s="44"/>
      <c r="AB140" s="44"/>
      <c r="AC140" s="45">
        <f t="shared" si="2"/>
        <v>2433262</v>
      </c>
    </row>
    <row r="141" spans="1:29" ht="34.5" customHeight="1" x14ac:dyDescent="0.2">
      <c r="A141" s="201">
        <v>8</v>
      </c>
      <c r="B141" s="36" t="s">
        <v>7984</v>
      </c>
      <c r="C141" s="35">
        <v>20032</v>
      </c>
      <c r="D141" s="38" t="s">
        <v>7982</v>
      </c>
      <c r="E141" s="37" t="s">
        <v>7997</v>
      </c>
      <c r="F141" s="65">
        <v>713189006</v>
      </c>
      <c r="G141" s="48" t="s">
        <v>6414</v>
      </c>
      <c r="H141" s="37">
        <v>6911</v>
      </c>
      <c r="I141" s="36" t="s">
        <v>8416</v>
      </c>
      <c r="J141" s="37" t="s">
        <v>148</v>
      </c>
      <c r="K141" s="37">
        <v>100</v>
      </c>
      <c r="L141" s="66">
        <v>1080935</v>
      </c>
      <c r="M141" s="40">
        <v>13</v>
      </c>
      <c r="N141" s="67" t="s">
        <v>8075</v>
      </c>
      <c r="O141" s="42" t="s">
        <v>7983</v>
      </c>
      <c r="P141" s="68">
        <v>53900006370</v>
      </c>
      <c r="Q141" s="43">
        <v>6090528</v>
      </c>
      <c r="R141" s="43"/>
      <c r="S141" s="44"/>
      <c r="T141" s="44"/>
      <c r="U141" s="44"/>
      <c r="V141" s="44"/>
      <c r="W141" s="44"/>
      <c r="X141" s="44"/>
      <c r="Y141" s="44"/>
      <c r="Z141" s="44"/>
      <c r="AA141" s="44"/>
      <c r="AB141" s="44"/>
      <c r="AC141" s="45">
        <f t="shared" si="2"/>
        <v>6090528</v>
      </c>
    </row>
    <row r="142" spans="1:29" ht="34.5" customHeight="1" x14ac:dyDescent="0.2">
      <c r="A142" s="201">
        <v>8</v>
      </c>
      <c r="B142" s="36" t="s">
        <v>7984</v>
      </c>
      <c r="C142" s="35">
        <v>20032</v>
      </c>
      <c r="D142" s="38" t="s">
        <v>7982</v>
      </c>
      <c r="E142" s="37" t="s">
        <v>7996</v>
      </c>
      <c r="F142" s="65">
        <v>713189006</v>
      </c>
      <c r="G142" s="48" t="s">
        <v>6414</v>
      </c>
      <c r="H142" s="37">
        <v>6911</v>
      </c>
      <c r="I142" s="36" t="s">
        <v>8416</v>
      </c>
      <c r="J142" s="37" t="s">
        <v>6299</v>
      </c>
      <c r="K142" s="37">
        <v>50</v>
      </c>
      <c r="L142" s="66">
        <v>1080939</v>
      </c>
      <c r="M142" s="40">
        <v>12</v>
      </c>
      <c r="N142" s="67" t="s">
        <v>8076</v>
      </c>
      <c r="O142" s="42" t="s">
        <v>7983</v>
      </c>
      <c r="P142" s="68">
        <v>53900005551</v>
      </c>
      <c r="Q142" s="43">
        <v>2935925</v>
      </c>
      <c r="R142" s="43"/>
      <c r="S142" s="44"/>
      <c r="T142" s="44"/>
      <c r="U142" s="44"/>
      <c r="V142" s="44"/>
      <c r="W142" s="44"/>
      <c r="X142" s="44"/>
      <c r="Y142" s="44"/>
      <c r="Z142" s="44"/>
      <c r="AA142" s="44"/>
      <c r="AB142" s="44"/>
      <c r="AC142" s="45">
        <f t="shared" si="2"/>
        <v>2935925</v>
      </c>
    </row>
    <row r="143" spans="1:29" ht="34.5" customHeight="1" x14ac:dyDescent="0.2">
      <c r="A143" s="201">
        <v>8</v>
      </c>
      <c r="B143" s="36" t="s">
        <v>7984</v>
      </c>
      <c r="C143" s="35">
        <v>20032</v>
      </c>
      <c r="D143" s="38" t="s">
        <v>7982</v>
      </c>
      <c r="E143" s="37" t="s">
        <v>7996</v>
      </c>
      <c r="F143" s="65">
        <v>817951724</v>
      </c>
      <c r="G143" s="48" t="s">
        <v>6406</v>
      </c>
      <c r="H143" s="37">
        <v>1750</v>
      </c>
      <c r="I143" s="36" t="s">
        <v>8416</v>
      </c>
      <c r="J143" s="37" t="s">
        <v>148</v>
      </c>
      <c r="K143" s="37">
        <v>55</v>
      </c>
      <c r="L143" s="66">
        <v>1080940</v>
      </c>
      <c r="M143" s="40">
        <v>12</v>
      </c>
      <c r="N143" s="67" t="s">
        <v>8077</v>
      </c>
      <c r="O143" s="42" t="s">
        <v>7993</v>
      </c>
      <c r="P143" s="68">
        <v>2280508309</v>
      </c>
      <c r="Q143" s="43">
        <v>917477</v>
      </c>
      <c r="R143" s="43"/>
      <c r="S143" s="44"/>
      <c r="T143" s="44"/>
      <c r="U143" s="44"/>
      <c r="V143" s="44"/>
      <c r="W143" s="44"/>
      <c r="X143" s="44"/>
      <c r="Y143" s="44"/>
      <c r="Z143" s="44"/>
      <c r="AA143" s="44">
        <v>-632477</v>
      </c>
      <c r="AB143" s="44"/>
      <c r="AC143" s="45">
        <f t="shared" si="2"/>
        <v>285000</v>
      </c>
    </row>
    <row r="144" spans="1:29" ht="34.5" customHeight="1" x14ac:dyDescent="0.2">
      <c r="A144" s="76">
        <v>8</v>
      </c>
      <c r="B144" s="147" t="s">
        <v>7984</v>
      </c>
      <c r="C144" s="70">
        <v>20032</v>
      </c>
      <c r="D144" s="148" t="s">
        <v>7982</v>
      </c>
      <c r="E144" s="77" t="s">
        <v>7999</v>
      </c>
      <c r="F144" s="73">
        <v>713189006</v>
      </c>
      <c r="G144" s="149" t="s">
        <v>6414</v>
      </c>
      <c r="H144" s="75">
        <v>6911</v>
      </c>
      <c r="I144" s="36" t="s">
        <v>8416</v>
      </c>
      <c r="J144" s="37" t="s">
        <v>6282</v>
      </c>
      <c r="K144" s="77">
        <v>45</v>
      </c>
      <c r="L144" s="78">
        <v>1080942</v>
      </c>
      <c r="M144" s="76">
        <v>7</v>
      </c>
      <c r="N144" s="79" t="s">
        <v>8227</v>
      </c>
      <c r="O144" s="150" t="s">
        <v>7983</v>
      </c>
      <c r="P144" s="150">
        <v>54500030294</v>
      </c>
      <c r="Q144" s="151"/>
      <c r="R144" s="151"/>
      <c r="S144" s="152">
        <v>4713154</v>
      </c>
      <c r="T144" s="136"/>
      <c r="U144" s="136"/>
      <c r="V144" s="136"/>
      <c r="W144" s="136"/>
      <c r="X144" s="136"/>
      <c r="Y144" s="136"/>
      <c r="Z144" s="136"/>
      <c r="AA144" s="136"/>
      <c r="AB144" s="104"/>
      <c r="AC144" s="45">
        <f t="shared" si="2"/>
        <v>4713154</v>
      </c>
    </row>
    <row r="145" spans="1:29" ht="34.5" customHeight="1" x14ac:dyDescent="0.2">
      <c r="A145" s="201">
        <v>8</v>
      </c>
      <c r="B145" s="36" t="s">
        <v>7984</v>
      </c>
      <c r="C145" s="35">
        <v>20032</v>
      </c>
      <c r="D145" s="38" t="s">
        <v>7982</v>
      </c>
      <c r="E145" s="37" t="s">
        <v>7999</v>
      </c>
      <c r="F145" s="65">
        <v>738689003</v>
      </c>
      <c r="G145" s="48" t="s">
        <v>6419</v>
      </c>
      <c r="H145" s="37">
        <v>6979</v>
      </c>
      <c r="I145" s="36" t="s">
        <v>8416</v>
      </c>
      <c r="J145" s="37" t="s">
        <v>6289</v>
      </c>
      <c r="K145" s="37">
        <v>85</v>
      </c>
      <c r="L145" s="66">
        <v>1080944</v>
      </c>
      <c r="M145" s="40">
        <v>7</v>
      </c>
      <c r="N145" s="41" t="s">
        <v>8079</v>
      </c>
      <c r="O145" s="42" t="s">
        <v>7988</v>
      </c>
      <c r="P145" s="68">
        <v>73546508</v>
      </c>
      <c r="Q145" s="43">
        <v>5723116</v>
      </c>
      <c r="R145" s="43"/>
      <c r="S145" s="44"/>
      <c r="T145" s="44"/>
      <c r="U145" s="44"/>
      <c r="V145" s="44"/>
      <c r="W145" s="44"/>
      <c r="X145" s="44"/>
      <c r="Y145" s="44"/>
      <c r="Z145" s="44"/>
      <c r="AA145" s="44"/>
      <c r="AB145" s="44"/>
      <c r="AC145" s="45">
        <f t="shared" si="2"/>
        <v>5723116</v>
      </c>
    </row>
    <row r="146" spans="1:29" ht="34.5" customHeight="1" x14ac:dyDescent="0.2">
      <c r="A146" s="201">
        <v>8</v>
      </c>
      <c r="B146" s="36" t="s">
        <v>7984</v>
      </c>
      <c r="C146" s="35">
        <v>20032</v>
      </c>
      <c r="D146" s="38" t="s">
        <v>7982</v>
      </c>
      <c r="E146" s="37" t="s">
        <v>7999</v>
      </c>
      <c r="F146" s="65">
        <v>738689003</v>
      </c>
      <c r="G146" s="48" t="s">
        <v>6419</v>
      </c>
      <c r="H146" s="37">
        <v>6979</v>
      </c>
      <c r="I146" s="36" t="s">
        <v>8416</v>
      </c>
      <c r="J146" s="37" t="s">
        <v>148</v>
      </c>
      <c r="K146" s="37">
        <v>100</v>
      </c>
      <c r="L146" s="66">
        <v>1080945</v>
      </c>
      <c r="M146" s="40">
        <v>7</v>
      </c>
      <c r="N146" s="41" t="s">
        <v>8080</v>
      </c>
      <c r="O146" s="42" t="s">
        <v>7988</v>
      </c>
      <c r="P146" s="68">
        <v>73546303</v>
      </c>
      <c r="Q146" s="43">
        <v>6564750</v>
      </c>
      <c r="R146" s="43"/>
      <c r="S146" s="44"/>
      <c r="T146" s="44"/>
      <c r="U146" s="44"/>
      <c r="V146" s="44"/>
      <c r="W146" s="44"/>
      <c r="X146" s="44"/>
      <c r="Y146" s="44"/>
      <c r="Z146" s="44"/>
      <c r="AA146" s="44"/>
      <c r="AB146" s="44"/>
      <c r="AC146" s="45">
        <f t="shared" si="2"/>
        <v>6564750</v>
      </c>
    </row>
    <row r="147" spans="1:29" ht="34.5" customHeight="1" x14ac:dyDescent="0.2">
      <c r="A147" s="37">
        <v>8</v>
      </c>
      <c r="B147" s="37" t="s">
        <v>7984</v>
      </c>
      <c r="C147" s="35">
        <v>20032</v>
      </c>
      <c r="D147" s="38" t="s">
        <v>7982</v>
      </c>
      <c r="E147" s="37" t="s">
        <v>7989</v>
      </c>
      <c r="F147" s="37">
        <v>713189006</v>
      </c>
      <c r="G147" s="48" t="s">
        <v>6414</v>
      </c>
      <c r="H147" s="37">
        <v>6911</v>
      </c>
      <c r="I147" s="36" t="s">
        <v>8416</v>
      </c>
      <c r="J147" s="37" t="s">
        <v>6299</v>
      </c>
      <c r="K147" s="37">
        <v>20</v>
      </c>
      <c r="L147" s="48">
        <v>1081090</v>
      </c>
      <c r="M147" s="40">
        <v>11</v>
      </c>
      <c r="N147" s="49" t="s">
        <v>8072</v>
      </c>
      <c r="O147" s="49" t="s">
        <v>7983</v>
      </c>
      <c r="P147" s="146">
        <v>53900005560</v>
      </c>
      <c r="Q147" s="43">
        <v>2241550</v>
      </c>
      <c r="R147" s="43">
        <v>2359526</v>
      </c>
      <c r="S147" s="44">
        <v>2359526</v>
      </c>
      <c r="T147" s="44">
        <v>2359526</v>
      </c>
      <c r="U147" s="44">
        <v>2359526</v>
      </c>
      <c r="V147" s="44">
        <v>2241550</v>
      </c>
      <c r="W147" s="44">
        <v>2241550</v>
      </c>
      <c r="X147" s="44">
        <v>2123573</v>
      </c>
      <c r="Y147" s="44">
        <v>2241550</v>
      </c>
      <c r="Z147" s="44">
        <v>2123573</v>
      </c>
      <c r="AA147" s="44">
        <v>2241550</v>
      </c>
      <c r="AB147" s="44"/>
      <c r="AC147" s="45">
        <f t="shared" si="2"/>
        <v>24893000</v>
      </c>
    </row>
    <row r="148" spans="1:29" ht="34.5" customHeight="1" x14ac:dyDescent="0.2">
      <c r="A148" s="37">
        <v>8</v>
      </c>
      <c r="B148" s="37" t="s">
        <v>7984</v>
      </c>
      <c r="C148" s="35">
        <v>20032</v>
      </c>
      <c r="D148" s="38" t="s">
        <v>7982</v>
      </c>
      <c r="E148" s="37" t="s">
        <v>7991</v>
      </c>
      <c r="F148" s="37">
        <v>713189006</v>
      </c>
      <c r="G148" s="48" t="s">
        <v>6414</v>
      </c>
      <c r="H148" s="37">
        <v>6911</v>
      </c>
      <c r="I148" s="36" t="s">
        <v>8416</v>
      </c>
      <c r="J148" s="37" t="s">
        <v>6299</v>
      </c>
      <c r="K148" s="37">
        <v>20</v>
      </c>
      <c r="L148" s="48">
        <v>1081091</v>
      </c>
      <c r="M148" s="40">
        <v>11</v>
      </c>
      <c r="N148" s="49" t="s">
        <v>8073</v>
      </c>
      <c r="O148" s="49" t="s">
        <v>7983</v>
      </c>
      <c r="P148" s="146">
        <v>53900005560</v>
      </c>
      <c r="Q148" s="43">
        <v>2246817</v>
      </c>
      <c r="R148" s="43">
        <v>1647666</v>
      </c>
      <c r="S148" s="44">
        <v>1947241</v>
      </c>
      <c r="T148" s="44">
        <v>1647666</v>
      </c>
      <c r="U148" s="44">
        <v>1348090</v>
      </c>
      <c r="V148" s="44">
        <v>1647666</v>
      </c>
      <c r="W148" s="44">
        <v>2396605</v>
      </c>
      <c r="X148" s="44">
        <v>1797454</v>
      </c>
      <c r="Y148" s="44">
        <v>2097029</v>
      </c>
      <c r="Z148" s="44">
        <v>1797454</v>
      </c>
      <c r="AA148" s="44">
        <v>2246817</v>
      </c>
      <c r="AB148" s="44"/>
      <c r="AC148" s="45">
        <f t="shared" si="2"/>
        <v>20820505</v>
      </c>
    </row>
    <row r="149" spans="1:29" ht="34.5" customHeight="1" x14ac:dyDescent="0.2">
      <c r="A149" s="37">
        <v>8</v>
      </c>
      <c r="B149" s="36" t="s">
        <v>7984</v>
      </c>
      <c r="C149" s="35">
        <v>20032</v>
      </c>
      <c r="D149" s="38" t="s">
        <v>7982</v>
      </c>
      <c r="E149" s="127" t="s">
        <v>8163</v>
      </c>
      <c r="F149" s="37">
        <v>713189006</v>
      </c>
      <c r="G149" s="48" t="s">
        <v>6414</v>
      </c>
      <c r="H149" s="37">
        <v>6911</v>
      </c>
      <c r="I149" s="36" t="s">
        <v>8416</v>
      </c>
      <c r="J149" s="127" t="s">
        <v>6289</v>
      </c>
      <c r="K149" s="127">
        <v>90</v>
      </c>
      <c r="L149" s="48">
        <v>1081118</v>
      </c>
      <c r="M149" s="127">
        <v>0</v>
      </c>
      <c r="N149" s="49" t="s">
        <v>8081</v>
      </c>
      <c r="O149" s="128" t="s">
        <v>7983</v>
      </c>
      <c r="P149" s="129">
        <v>53900098461</v>
      </c>
      <c r="Q149" s="43">
        <v>11866250</v>
      </c>
      <c r="R149" s="43">
        <v>15202091</v>
      </c>
      <c r="S149" s="44">
        <v>14831308</v>
      </c>
      <c r="T149" s="44">
        <v>14460526</v>
      </c>
      <c r="U149" s="44">
        <v>15016700</v>
      </c>
      <c r="V149" s="44">
        <v>15758265</v>
      </c>
      <c r="W149" s="44">
        <v>15906339</v>
      </c>
      <c r="X149" s="44">
        <v>15758265</v>
      </c>
      <c r="Y149" s="44">
        <v>14460526</v>
      </c>
      <c r="Z149" s="44"/>
      <c r="AA149" s="44"/>
      <c r="AB149" s="44"/>
      <c r="AC149" s="45">
        <f t="shared" si="2"/>
        <v>133260270</v>
      </c>
    </row>
    <row r="150" spans="1:29" ht="34.5" customHeight="1" x14ac:dyDescent="0.2">
      <c r="A150" s="37">
        <v>8</v>
      </c>
      <c r="B150" s="36" t="s">
        <v>7984</v>
      </c>
      <c r="C150" s="35">
        <v>20032</v>
      </c>
      <c r="D150" s="38" t="s">
        <v>7982</v>
      </c>
      <c r="E150" s="127" t="s">
        <v>8163</v>
      </c>
      <c r="F150" s="37">
        <v>713189006</v>
      </c>
      <c r="G150" s="48" t="s">
        <v>6414</v>
      </c>
      <c r="H150" s="37">
        <v>6911</v>
      </c>
      <c r="I150" s="36" t="s">
        <v>8416</v>
      </c>
      <c r="J150" s="37" t="s">
        <v>6282</v>
      </c>
      <c r="K150" s="127">
        <v>85</v>
      </c>
      <c r="L150" s="48">
        <v>1081119</v>
      </c>
      <c r="M150" s="127">
        <v>0</v>
      </c>
      <c r="N150" s="49" t="s">
        <v>8082</v>
      </c>
      <c r="O150" s="128" t="s">
        <v>7983</v>
      </c>
      <c r="P150" s="129">
        <v>53900005594</v>
      </c>
      <c r="Q150" s="43">
        <v>3482376</v>
      </c>
      <c r="R150" s="43">
        <v>5561741</v>
      </c>
      <c r="S150" s="44">
        <v>5190958</v>
      </c>
      <c r="T150" s="44">
        <v>5005567</v>
      </c>
      <c r="U150" s="44">
        <v>5376350</v>
      </c>
      <c r="V150" s="44">
        <v>5190958</v>
      </c>
      <c r="W150" s="44">
        <v>15758266</v>
      </c>
      <c r="X150" s="44">
        <v>4512978</v>
      </c>
      <c r="Y150" s="44"/>
      <c r="Z150" s="44">
        <v>5127372</v>
      </c>
      <c r="AA150" s="179">
        <v>-10752699</v>
      </c>
      <c r="AB150" s="44"/>
      <c r="AC150" s="45">
        <f t="shared" si="2"/>
        <v>44453867</v>
      </c>
    </row>
    <row r="151" spans="1:29" ht="34.5" customHeight="1" x14ac:dyDescent="0.2">
      <c r="A151" s="93">
        <v>8</v>
      </c>
      <c r="B151" s="92" t="s">
        <v>7984</v>
      </c>
      <c r="C151" s="35">
        <v>20032</v>
      </c>
      <c r="D151" s="91" t="s">
        <v>7982</v>
      </c>
      <c r="E151" s="85" t="s">
        <v>8163</v>
      </c>
      <c r="F151" s="93">
        <v>738689003</v>
      </c>
      <c r="G151" s="49" t="s">
        <v>6419</v>
      </c>
      <c r="H151" s="37">
        <v>6979</v>
      </c>
      <c r="I151" s="36" t="s">
        <v>8416</v>
      </c>
      <c r="J151" s="37" t="s">
        <v>148</v>
      </c>
      <c r="K151" s="85">
        <v>90</v>
      </c>
      <c r="L151" s="87">
        <v>1081209</v>
      </c>
      <c r="M151" s="37">
        <v>0</v>
      </c>
      <c r="N151" s="142" t="s">
        <v>8197</v>
      </c>
      <c r="O151" s="42" t="s">
        <v>7988</v>
      </c>
      <c r="P151" s="102">
        <v>84881309</v>
      </c>
      <c r="Q151" s="159">
        <v>16685222</v>
      </c>
      <c r="R151" s="43">
        <v>16685222</v>
      </c>
      <c r="S151" s="144">
        <v>13904352</v>
      </c>
      <c r="T151" s="136">
        <v>16685222</v>
      </c>
      <c r="U151" s="136">
        <v>12977395</v>
      </c>
      <c r="V151" s="136">
        <v>13904352</v>
      </c>
      <c r="W151" s="136">
        <v>16129048</v>
      </c>
      <c r="X151" s="136">
        <v>14275133</v>
      </c>
      <c r="Y151" s="136">
        <v>19651484</v>
      </c>
      <c r="Z151" s="136">
        <v>16685222</v>
      </c>
      <c r="AA151" s="107">
        <v>19836875</v>
      </c>
      <c r="AB151" s="104"/>
      <c r="AC151" s="45">
        <f t="shared" si="2"/>
        <v>177419527</v>
      </c>
    </row>
    <row r="152" spans="1:29" ht="34.5" customHeight="1" x14ac:dyDescent="0.2">
      <c r="A152" s="93">
        <v>8</v>
      </c>
      <c r="B152" s="92" t="s">
        <v>7984</v>
      </c>
      <c r="C152" s="35">
        <v>20032</v>
      </c>
      <c r="D152" s="91" t="s">
        <v>7982</v>
      </c>
      <c r="E152" s="85" t="s">
        <v>8163</v>
      </c>
      <c r="F152" s="93">
        <v>713189006</v>
      </c>
      <c r="G152" s="48" t="s">
        <v>6414</v>
      </c>
      <c r="H152" s="37">
        <v>6911</v>
      </c>
      <c r="I152" s="36" t="s">
        <v>8416</v>
      </c>
      <c r="J152" s="37" t="s">
        <v>6299</v>
      </c>
      <c r="K152" s="85">
        <v>80</v>
      </c>
      <c r="L152" s="87">
        <v>1081215</v>
      </c>
      <c r="M152" s="37">
        <v>0</v>
      </c>
      <c r="N152" s="142" t="s">
        <v>8198</v>
      </c>
      <c r="O152" s="143" t="s">
        <v>7983</v>
      </c>
      <c r="P152" s="102">
        <v>53900005551</v>
      </c>
      <c r="Q152" s="159">
        <v>14831309</v>
      </c>
      <c r="R152" s="43">
        <v>14831309</v>
      </c>
      <c r="S152" s="144">
        <v>12359424</v>
      </c>
      <c r="T152" s="136">
        <v>12359424</v>
      </c>
      <c r="U152" s="136">
        <v>11803250</v>
      </c>
      <c r="V152" s="136">
        <v>11432467</v>
      </c>
      <c r="W152" s="136">
        <v>14645917</v>
      </c>
      <c r="X152" s="136">
        <v>12359425</v>
      </c>
      <c r="Y152" s="136">
        <v>14831309</v>
      </c>
      <c r="Z152" s="136">
        <v>14831309</v>
      </c>
      <c r="AA152" s="136">
        <v>15387483</v>
      </c>
      <c r="AB152" s="104"/>
      <c r="AC152" s="45">
        <f t="shared" si="2"/>
        <v>149672626</v>
      </c>
    </row>
    <row r="153" spans="1:29" ht="34.5" customHeight="1" x14ac:dyDescent="0.2">
      <c r="A153" s="93">
        <v>8</v>
      </c>
      <c r="B153" s="92" t="s">
        <v>7984</v>
      </c>
      <c r="C153" s="35">
        <v>20032</v>
      </c>
      <c r="D153" s="91" t="s">
        <v>7982</v>
      </c>
      <c r="E153" s="85" t="s">
        <v>7999</v>
      </c>
      <c r="F153" s="93">
        <v>738689003</v>
      </c>
      <c r="G153" s="49" t="s">
        <v>6419</v>
      </c>
      <c r="H153" s="37">
        <v>6979</v>
      </c>
      <c r="I153" s="36" t="s">
        <v>8416</v>
      </c>
      <c r="J153" s="37" t="s">
        <v>148</v>
      </c>
      <c r="K153" s="85">
        <v>55</v>
      </c>
      <c r="L153" s="87">
        <v>1081221</v>
      </c>
      <c r="M153" s="40">
        <v>7</v>
      </c>
      <c r="N153" s="142" t="s">
        <v>8199</v>
      </c>
      <c r="O153" s="42" t="s">
        <v>7988</v>
      </c>
      <c r="P153" s="102">
        <v>84881279</v>
      </c>
      <c r="Q153" s="159">
        <v>9257981</v>
      </c>
      <c r="R153" s="43">
        <v>5723116</v>
      </c>
      <c r="S153" s="144">
        <v>4180119</v>
      </c>
      <c r="T153" s="136">
        <v>5190080</v>
      </c>
      <c r="U153" s="136">
        <v>6200042</v>
      </c>
      <c r="V153" s="136">
        <v>6031715</v>
      </c>
      <c r="W153" s="136">
        <v>5695061</v>
      </c>
      <c r="X153" s="136">
        <v>7378331</v>
      </c>
      <c r="Y153" s="136">
        <v>9089654</v>
      </c>
      <c r="Z153" s="136">
        <v>9089654</v>
      </c>
      <c r="AA153" s="136">
        <v>8921327</v>
      </c>
      <c r="AB153" s="104"/>
      <c r="AC153" s="45">
        <f t="shared" si="2"/>
        <v>76757080</v>
      </c>
    </row>
    <row r="154" spans="1:29" ht="34.5" customHeight="1" x14ac:dyDescent="0.2">
      <c r="A154" s="93">
        <v>8</v>
      </c>
      <c r="B154" s="92" t="s">
        <v>7984</v>
      </c>
      <c r="C154" s="35">
        <v>20032</v>
      </c>
      <c r="D154" s="91" t="s">
        <v>7982</v>
      </c>
      <c r="E154" s="85" t="s">
        <v>7999</v>
      </c>
      <c r="F154" s="93">
        <v>738689003</v>
      </c>
      <c r="G154" s="49" t="s">
        <v>6419</v>
      </c>
      <c r="H154" s="37">
        <v>6979</v>
      </c>
      <c r="I154" s="36" t="s">
        <v>8416</v>
      </c>
      <c r="J154" s="37" t="s">
        <v>6289</v>
      </c>
      <c r="K154" s="85">
        <v>35</v>
      </c>
      <c r="L154" s="87">
        <v>1081222</v>
      </c>
      <c r="M154" s="40">
        <v>7</v>
      </c>
      <c r="N154" s="142" t="s">
        <v>8200</v>
      </c>
      <c r="O154" s="42" t="s">
        <v>7988</v>
      </c>
      <c r="P154" s="102">
        <v>84881244</v>
      </c>
      <c r="Q154" s="159">
        <v>5891442</v>
      </c>
      <c r="R154" s="43">
        <v>4039846</v>
      </c>
      <c r="S154" s="144">
        <v>3057939</v>
      </c>
      <c r="T154" s="136">
        <v>2721285</v>
      </c>
      <c r="U154" s="136">
        <v>3057939</v>
      </c>
      <c r="V154" s="136">
        <v>3731247</v>
      </c>
      <c r="W154" s="136">
        <v>3899574</v>
      </c>
      <c r="X154" s="136">
        <v>4236227</v>
      </c>
      <c r="Y154" s="136">
        <v>5218134</v>
      </c>
      <c r="Z154" s="136">
        <v>5891442</v>
      </c>
      <c r="AA154" s="136">
        <v>5891442</v>
      </c>
      <c r="AB154" s="104"/>
      <c r="AC154" s="45">
        <f t="shared" si="2"/>
        <v>47636517</v>
      </c>
    </row>
    <row r="155" spans="1:29" ht="34.5" customHeight="1" x14ac:dyDescent="0.2">
      <c r="A155" s="93">
        <v>8</v>
      </c>
      <c r="B155" s="92" t="s">
        <v>7984</v>
      </c>
      <c r="C155" s="35">
        <v>20032</v>
      </c>
      <c r="D155" s="91" t="s">
        <v>7982</v>
      </c>
      <c r="E155" s="85" t="s">
        <v>7999</v>
      </c>
      <c r="F155" s="93">
        <v>713189006</v>
      </c>
      <c r="G155" s="48" t="s">
        <v>6414</v>
      </c>
      <c r="H155" s="37">
        <v>6911</v>
      </c>
      <c r="I155" s="36" t="s">
        <v>8416</v>
      </c>
      <c r="J155" s="37" t="s">
        <v>6282</v>
      </c>
      <c r="K155" s="85">
        <v>35</v>
      </c>
      <c r="L155" s="87">
        <v>1081223</v>
      </c>
      <c r="M155" s="40">
        <v>7</v>
      </c>
      <c r="N155" s="142" t="s">
        <v>8201</v>
      </c>
      <c r="O155" s="143" t="s">
        <v>7983</v>
      </c>
      <c r="P155" s="102">
        <v>545000030294</v>
      </c>
      <c r="Q155" s="159">
        <v>5891442</v>
      </c>
      <c r="R155" s="43">
        <v>4544827</v>
      </c>
      <c r="S155" s="144">
        <v>2552958</v>
      </c>
      <c r="T155" s="136">
        <v>2384631</v>
      </c>
      <c r="U155" s="136">
        <v>2384631</v>
      </c>
      <c r="V155" s="136">
        <v>2552958</v>
      </c>
      <c r="W155" s="136">
        <v>2384631</v>
      </c>
      <c r="X155" s="136">
        <v>2047977</v>
      </c>
      <c r="Y155" s="136">
        <v>3029884</v>
      </c>
      <c r="Z155" s="136">
        <v>3198211</v>
      </c>
      <c r="AA155" s="136">
        <v>3029884</v>
      </c>
      <c r="AB155" s="104"/>
      <c r="AC155" s="45">
        <f t="shared" si="2"/>
        <v>34002034</v>
      </c>
    </row>
    <row r="156" spans="1:29" ht="34.5" customHeight="1" x14ac:dyDescent="0.2">
      <c r="A156" s="37">
        <v>8</v>
      </c>
      <c r="B156" s="92" t="s">
        <v>7984</v>
      </c>
      <c r="C156" s="35">
        <v>20032</v>
      </c>
      <c r="D156" s="91" t="s">
        <v>7982</v>
      </c>
      <c r="E156" s="85" t="s">
        <v>8163</v>
      </c>
      <c r="F156" s="86" t="s">
        <v>8620</v>
      </c>
      <c r="G156" s="115" t="s">
        <v>6414</v>
      </c>
      <c r="H156" s="101">
        <v>6911</v>
      </c>
      <c r="I156" s="36" t="s">
        <v>8416</v>
      </c>
      <c r="J156" s="37" t="s">
        <v>6282</v>
      </c>
      <c r="K156" s="85">
        <v>50</v>
      </c>
      <c r="L156" s="87">
        <v>1081224</v>
      </c>
      <c r="M156" s="37">
        <v>0</v>
      </c>
      <c r="N156" s="88" t="s">
        <v>8573</v>
      </c>
      <c r="O156" s="143" t="s">
        <v>7983</v>
      </c>
      <c r="P156" s="102">
        <v>53900005594</v>
      </c>
      <c r="Q156" s="103"/>
      <c r="R156" s="103"/>
      <c r="S156" s="160"/>
      <c r="T156" s="136"/>
      <c r="U156" s="161"/>
      <c r="V156" s="161"/>
      <c r="W156" s="161"/>
      <c r="X156" s="161"/>
      <c r="Y156" s="161">
        <v>9269568</v>
      </c>
      <c r="Z156" s="136">
        <v>5376349</v>
      </c>
      <c r="AA156" s="136">
        <v>3460639</v>
      </c>
      <c r="AB156" s="104"/>
      <c r="AC156" s="45">
        <f t="shared" si="2"/>
        <v>18106556</v>
      </c>
    </row>
    <row r="157" spans="1:29" ht="34.5" customHeight="1" x14ac:dyDescent="0.2">
      <c r="A157" s="37">
        <v>8</v>
      </c>
      <c r="B157" s="92" t="s">
        <v>7984</v>
      </c>
      <c r="C157" s="35">
        <v>20032</v>
      </c>
      <c r="D157" s="91" t="s">
        <v>7982</v>
      </c>
      <c r="E157" s="85" t="s">
        <v>8163</v>
      </c>
      <c r="F157" s="86" t="s">
        <v>8620</v>
      </c>
      <c r="G157" s="115" t="s">
        <v>6414</v>
      </c>
      <c r="H157" s="101">
        <v>6911</v>
      </c>
      <c r="I157" s="36" t="s">
        <v>8416</v>
      </c>
      <c r="J157" s="37" t="s">
        <v>6289</v>
      </c>
      <c r="K157" s="85">
        <v>90</v>
      </c>
      <c r="L157" s="87">
        <v>1081230</v>
      </c>
      <c r="M157" s="37">
        <v>0</v>
      </c>
      <c r="N157" s="88" t="s">
        <v>8574</v>
      </c>
      <c r="O157" s="143" t="s">
        <v>7983</v>
      </c>
      <c r="P157" s="102">
        <v>53900098461</v>
      </c>
      <c r="Q157" s="103"/>
      <c r="R157" s="103"/>
      <c r="S157" s="160"/>
      <c r="T157" s="136"/>
      <c r="U157" s="161"/>
      <c r="V157" s="161"/>
      <c r="W157" s="161"/>
      <c r="X157" s="161"/>
      <c r="Y157" s="161">
        <v>16685222</v>
      </c>
      <c r="Z157" s="136">
        <v>15202091</v>
      </c>
      <c r="AA157" s="136">
        <v>12235830</v>
      </c>
      <c r="AB157" s="104"/>
      <c r="AC157" s="45">
        <f t="shared" si="2"/>
        <v>44123143</v>
      </c>
    </row>
    <row r="158" spans="1:29" ht="34.5" customHeight="1" x14ac:dyDescent="0.2">
      <c r="A158" s="37">
        <v>9</v>
      </c>
      <c r="B158" s="36" t="s">
        <v>7984</v>
      </c>
      <c r="C158" s="35">
        <v>20032</v>
      </c>
      <c r="D158" s="38" t="s">
        <v>7982</v>
      </c>
      <c r="E158" s="37" t="s">
        <v>7989</v>
      </c>
      <c r="F158" s="65">
        <v>735534009</v>
      </c>
      <c r="G158" s="188" t="s">
        <v>6418</v>
      </c>
      <c r="H158" s="101">
        <v>6971</v>
      </c>
      <c r="I158" s="36" t="s">
        <v>8416</v>
      </c>
      <c r="J158" s="189" t="s">
        <v>179</v>
      </c>
      <c r="K158" s="37">
        <v>25</v>
      </c>
      <c r="L158" s="66">
        <v>1090483</v>
      </c>
      <c r="M158" s="40">
        <v>11</v>
      </c>
      <c r="N158" s="67" t="s">
        <v>8084</v>
      </c>
      <c r="O158" s="42" t="s">
        <v>7987</v>
      </c>
      <c r="P158" s="190">
        <v>70028621</v>
      </c>
      <c r="Q158" s="43">
        <v>1533692</v>
      </c>
      <c r="R158" s="43">
        <v>1533692</v>
      </c>
      <c r="S158" s="44">
        <v>1769645</v>
      </c>
      <c r="T158" s="44">
        <v>1769645</v>
      </c>
      <c r="U158" s="44">
        <v>1887621</v>
      </c>
      <c r="V158" s="44">
        <v>2123574</v>
      </c>
      <c r="W158" s="44">
        <v>2005597</v>
      </c>
      <c r="X158" s="44">
        <v>1651668</v>
      </c>
      <c r="Y158" s="44">
        <v>1769645</v>
      </c>
      <c r="Z158" s="44">
        <v>2005597</v>
      </c>
      <c r="AA158" s="44">
        <v>1651668</v>
      </c>
      <c r="AB158" s="44"/>
      <c r="AC158" s="45">
        <f t="shared" si="2"/>
        <v>19702044</v>
      </c>
    </row>
    <row r="159" spans="1:29" ht="34.5" customHeight="1" x14ac:dyDescent="0.2">
      <c r="A159" s="37">
        <v>9</v>
      </c>
      <c r="B159" s="36" t="s">
        <v>7984</v>
      </c>
      <c r="C159" s="35">
        <v>20032</v>
      </c>
      <c r="D159" s="38" t="s">
        <v>7982</v>
      </c>
      <c r="E159" s="37" t="s">
        <v>7991</v>
      </c>
      <c r="F159" s="65">
        <v>735534009</v>
      </c>
      <c r="G159" s="188" t="s">
        <v>6418</v>
      </c>
      <c r="H159" s="101">
        <v>6971</v>
      </c>
      <c r="I159" s="36" t="s">
        <v>8416</v>
      </c>
      <c r="J159" s="189" t="s">
        <v>179</v>
      </c>
      <c r="K159" s="37">
        <v>25</v>
      </c>
      <c r="L159" s="66">
        <v>1090484</v>
      </c>
      <c r="M159" s="40">
        <v>11</v>
      </c>
      <c r="N159" s="67" t="s">
        <v>8085</v>
      </c>
      <c r="O159" s="42" t="s">
        <v>7987</v>
      </c>
      <c r="P159" s="190">
        <v>70028621</v>
      </c>
      <c r="Q159" s="43">
        <v>1647666</v>
      </c>
      <c r="R159" s="43">
        <v>1797454</v>
      </c>
      <c r="S159" s="44">
        <v>1947241</v>
      </c>
      <c r="T159" s="44">
        <v>1947241</v>
      </c>
      <c r="U159" s="44">
        <v>2097029</v>
      </c>
      <c r="V159" s="44">
        <v>2246817</v>
      </c>
      <c r="W159" s="44">
        <v>2546393</v>
      </c>
      <c r="X159" s="44">
        <v>2246817</v>
      </c>
      <c r="Y159" s="44">
        <v>2097029</v>
      </c>
      <c r="Z159" s="44">
        <v>2097029</v>
      </c>
      <c r="AA159" s="44">
        <v>1947241</v>
      </c>
      <c r="AB159" s="44"/>
      <c r="AC159" s="45">
        <f t="shared" si="2"/>
        <v>22617957</v>
      </c>
    </row>
    <row r="160" spans="1:29" ht="34.5" customHeight="1" x14ac:dyDescent="0.2">
      <c r="A160" s="37">
        <v>9</v>
      </c>
      <c r="B160" s="36" t="s">
        <v>7984</v>
      </c>
      <c r="C160" s="35">
        <v>20032</v>
      </c>
      <c r="D160" s="38" t="s">
        <v>7982</v>
      </c>
      <c r="E160" s="37" t="s">
        <v>7997</v>
      </c>
      <c r="F160" s="65">
        <v>735534009</v>
      </c>
      <c r="G160" s="48" t="s">
        <v>6418</v>
      </c>
      <c r="H160" s="37">
        <v>6971</v>
      </c>
      <c r="I160" s="36" t="s">
        <v>8416</v>
      </c>
      <c r="J160" s="37" t="s">
        <v>6312</v>
      </c>
      <c r="K160" s="37">
        <v>17</v>
      </c>
      <c r="L160" s="66">
        <v>1090503</v>
      </c>
      <c r="M160" s="40">
        <v>13</v>
      </c>
      <c r="N160" s="67" t="s">
        <v>8087</v>
      </c>
      <c r="O160" s="42" t="s">
        <v>7987</v>
      </c>
      <c r="P160" s="146">
        <v>70041903</v>
      </c>
      <c r="Q160" s="43">
        <v>1988744</v>
      </c>
      <c r="R160" s="43">
        <v>2113040</v>
      </c>
      <c r="S160" s="44">
        <v>2361633</v>
      </c>
      <c r="T160" s="44"/>
      <c r="U160" s="44">
        <v>4474673</v>
      </c>
      <c r="V160" s="44"/>
      <c r="W160" s="44"/>
      <c r="X160" s="44"/>
      <c r="Y160" s="44"/>
      <c r="Z160" s="44"/>
      <c r="AA160" s="44"/>
      <c r="AB160" s="44"/>
      <c r="AC160" s="45">
        <f t="shared" si="2"/>
        <v>10938090</v>
      </c>
    </row>
    <row r="161" spans="1:29" ht="34.5" customHeight="1" x14ac:dyDescent="0.2">
      <c r="A161" s="37">
        <v>9</v>
      </c>
      <c r="B161" s="36" t="s">
        <v>7984</v>
      </c>
      <c r="C161" s="35">
        <v>20032</v>
      </c>
      <c r="D161" s="38" t="s">
        <v>7982</v>
      </c>
      <c r="E161" s="37" t="s">
        <v>7997</v>
      </c>
      <c r="F161" s="65">
        <v>738689003</v>
      </c>
      <c r="G161" s="48" t="s">
        <v>6419</v>
      </c>
      <c r="H161" s="37">
        <v>6979</v>
      </c>
      <c r="I161" s="36" t="s">
        <v>8416</v>
      </c>
      <c r="J161" s="37" t="s">
        <v>179</v>
      </c>
      <c r="K161" s="37">
        <v>37</v>
      </c>
      <c r="L161" s="66">
        <v>1090504</v>
      </c>
      <c r="M161" s="40">
        <v>13</v>
      </c>
      <c r="N161" s="67" t="s">
        <v>8088</v>
      </c>
      <c r="O161" s="42" t="s">
        <v>7988</v>
      </c>
      <c r="P161" s="146">
        <v>73546338</v>
      </c>
      <c r="Q161" s="43">
        <v>2734523</v>
      </c>
      <c r="R161" s="43">
        <v>2858819</v>
      </c>
      <c r="S161" s="44">
        <v>2983116</v>
      </c>
      <c r="T161" s="44"/>
      <c r="U161" s="44">
        <v>7333493</v>
      </c>
      <c r="V161" s="44"/>
      <c r="W161" s="44"/>
      <c r="X161" s="44"/>
      <c r="Y161" s="44"/>
      <c r="Z161" s="44"/>
      <c r="AA161" s="44"/>
      <c r="AB161" s="44"/>
      <c r="AC161" s="45">
        <f t="shared" si="2"/>
        <v>15909951</v>
      </c>
    </row>
    <row r="162" spans="1:29" ht="34.5" customHeight="1" x14ac:dyDescent="0.2">
      <c r="A162" s="37">
        <v>9</v>
      </c>
      <c r="B162" s="36" t="s">
        <v>7984</v>
      </c>
      <c r="C162" s="35">
        <v>20032</v>
      </c>
      <c r="D162" s="38" t="s">
        <v>7982</v>
      </c>
      <c r="E162" s="37" t="s">
        <v>7996</v>
      </c>
      <c r="F162" s="65">
        <v>735534009</v>
      </c>
      <c r="G162" s="48" t="s">
        <v>6418</v>
      </c>
      <c r="H162" s="37">
        <v>6971</v>
      </c>
      <c r="I162" s="36" t="s">
        <v>8416</v>
      </c>
      <c r="J162" s="37" t="s">
        <v>6312</v>
      </c>
      <c r="K162" s="37">
        <v>10</v>
      </c>
      <c r="L162" s="66">
        <v>1090505</v>
      </c>
      <c r="M162" s="40">
        <v>12</v>
      </c>
      <c r="N162" s="67" t="s">
        <v>8089</v>
      </c>
      <c r="O162" s="42" t="s">
        <v>7987</v>
      </c>
      <c r="P162" s="146">
        <v>70043582</v>
      </c>
      <c r="Q162" s="43">
        <v>733981</v>
      </c>
      <c r="R162" s="43">
        <v>733981</v>
      </c>
      <c r="S162" s="44">
        <v>550486</v>
      </c>
      <c r="T162" s="44"/>
      <c r="U162" s="44">
        <v>1100972</v>
      </c>
      <c r="V162" s="44"/>
      <c r="W162" s="44"/>
      <c r="X162" s="44"/>
      <c r="Y162" s="44"/>
      <c r="Z162" s="44"/>
      <c r="AA162" s="44"/>
      <c r="AB162" s="44"/>
      <c r="AC162" s="45">
        <f t="shared" si="2"/>
        <v>3119420</v>
      </c>
    </row>
    <row r="163" spans="1:29" ht="34.5" customHeight="1" x14ac:dyDescent="0.2">
      <c r="A163" s="37">
        <v>9</v>
      </c>
      <c r="B163" s="92" t="s">
        <v>7984</v>
      </c>
      <c r="C163" s="35">
        <v>20032</v>
      </c>
      <c r="D163" s="91" t="s">
        <v>7982</v>
      </c>
      <c r="E163" s="85" t="s">
        <v>7999</v>
      </c>
      <c r="F163" s="93">
        <v>738689003</v>
      </c>
      <c r="G163" s="49" t="s">
        <v>6419</v>
      </c>
      <c r="H163" s="37">
        <v>6979</v>
      </c>
      <c r="I163" s="36" t="s">
        <v>8416</v>
      </c>
      <c r="J163" s="37" t="s">
        <v>179</v>
      </c>
      <c r="K163" s="85">
        <v>55</v>
      </c>
      <c r="L163" s="140">
        <v>1090508</v>
      </c>
      <c r="M163" s="40">
        <v>7</v>
      </c>
      <c r="N163" s="95" t="s">
        <v>8090</v>
      </c>
      <c r="O163" s="42" t="s">
        <v>7988</v>
      </c>
      <c r="P163" s="102">
        <v>73546494</v>
      </c>
      <c r="Q163" s="103"/>
      <c r="R163" s="103">
        <v>7238058</v>
      </c>
      <c r="S163" s="144"/>
      <c r="T163" s="136"/>
      <c r="U163" s="136"/>
      <c r="V163" s="136"/>
      <c r="W163" s="136"/>
      <c r="X163" s="136"/>
      <c r="Y163" s="136"/>
      <c r="Z163" s="136"/>
      <c r="AA163" s="136"/>
      <c r="AB163" s="104"/>
      <c r="AC163" s="45">
        <f t="shared" si="2"/>
        <v>7238058</v>
      </c>
    </row>
    <row r="164" spans="1:29" ht="34.5" customHeight="1" x14ac:dyDescent="0.2">
      <c r="A164" s="37">
        <v>9</v>
      </c>
      <c r="B164" s="92" t="s">
        <v>7984</v>
      </c>
      <c r="C164" s="35">
        <v>20032</v>
      </c>
      <c r="D164" s="91" t="s">
        <v>7982</v>
      </c>
      <c r="E164" s="85" t="s">
        <v>7999</v>
      </c>
      <c r="F164" s="93">
        <v>650587340</v>
      </c>
      <c r="G164" s="49" t="s">
        <v>6423</v>
      </c>
      <c r="H164" s="37">
        <v>7473</v>
      </c>
      <c r="I164" s="36" t="s">
        <v>8416</v>
      </c>
      <c r="J164" s="37" t="s">
        <v>6315</v>
      </c>
      <c r="K164" s="85">
        <v>70</v>
      </c>
      <c r="L164" s="140">
        <v>1090515</v>
      </c>
      <c r="M164" s="40">
        <v>7</v>
      </c>
      <c r="N164" s="95" t="s">
        <v>8091</v>
      </c>
      <c r="O164" s="42" t="s">
        <v>7988</v>
      </c>
      <c r="P164" s="102">
        <v>73391598</v>
      </c>
      <c r="Q164" s="103"/>
      <c r="R164" s="103">
        <v>2188250</v>
      </c>
      <c r="S164" s="144"/>
      <c r="T164" s="136"/>
      <c r="U164" s="136"/>
      <c r="V164" s="136"/>
      <c r="W164" s="136"/>
      <c r="X164" s="136"/>
      <c r="Y164" s="136"/>
      <c r="Z164" s="136"/>
      <c r="AA164" s="136"/>
      <c r="AB164" s="104"/>
      <c r="AC164" s="45">
        <f t="shared" si="2"/>
        <v>2188250</v>
      </c>
    </row>
    <row r="165" spans="1:29" ht="34.5" customHeight="1" x14ac:dyDescent="0.2">
      <c r="A165" s="37">
        <v>9</v>
      </c>
      <c r="B165" s="92" t="s">
        <v>7984</v>
      </c>
      <c r="C165" s="35">
        <v>20032</v>
      </c>
      <c r="D165" s="91" t="s">
        <v>7982</v>
      </c>
      <c r="E165" s="85" t="s">
        <v>7999</v>
      </c>
      <c r="F165" s="93">
        <v>650587340</v>
      </c>
      <c r="G165" s="49" t="s">
        <v>6423</v>
      </c>
      <c r="H165" s="37">
        <v>7473</v>
      </c>
      <c r="I165" s="36" t="s">
        <v>8416</v>
      </c>
      <c r="J165" s="37" t="s">
        <v>6315</v>
      </c>
      <c r="K165" s="85">
        <v>30</v>
      </c>
      <c r="L165" s="140">
        <v>1090516</v>
      </c>
      <c r="M165" s="40">
        <v>7</v>
      </c>
      <c r="N165" s="95" t="s">
        <v>8256</v>
      </c>
      <c r="O165" s="42" t="s">
        <v>7988</v>
      </c>
      <c r="P165" s="102">
        <v>73391610</v>
      </c>
      <c r="Q165" s="103"/>
      <c r="R165" s="103">
        <v>2524904</v>
      </c>
      <c r="S165" s="144"/>
      <c r="T165" s="136"/>
      <c r="U165" s="136"/>
      <c r="V165" s="136"/>
      <c r="W165" s="136"/>
      <c r="X165" s="136"/>
      <c r="Y165" s="136"/>
      <c r="Z165" s="136"/>
      <c r="AA165" s="136"/>
      <c r="AB165" s="104"/>
      <c r="AC165" s="45">
        <f t="shared" si="2"/>
        <v>2524904</v>
      </c>
    </row>
    <row r="166" spans="1:29" ht="34.5" customHeight="1" x14ac:dyDescent="0.2">
      <c r="A166" s="37">
        <v>9</v>
      </c>
      <c r="B166" s="36" t="s">
        <v>7984</v>
      </c>
      <c r="C166" s="35">
        <v>20032</v>
      </c>
      <c r="D166" s="38" t="s">
        <v>7982</v>
      </c>
      <c r="E166" s="127" t="s">
        <v>8163</v>
      </c>
      <c r="F166" s="37">
        <v>700376001</v>
      </c>
      <c r="G166" s="49" t="s">
        <v>6605</v>
      </c>
      <c r="H166" s="37">
        <v>1800</v>
      </c>
      <c r="I166" s="36" t="s">
        <v>8416</v>
      </c>
      <c r="J166" s="127" t="s">
        <v>208</v>
      </c>
      <c r="K166" s="127">
        <v>80</v>
      </c>
      <c r="L166" s="48">
        <v>1090594</v>
      </c>
      <c r="M166" s="127">
        <v>0</v>
      </c>
      <c r="N166" s="49" t="s">
        <v>8092</v>
      </c>
      <c r="O166" s="42" t="s">
        <v>7987</v>
      </c>
      <c r="P166" s="129">
        <v>10549013</v>
      </c>
      <c r="Q166" s="43">
        <v>8685151</v>
      </c>
      <c r="R166" s="43">
        <v>11308873</v>
      </c>
      <c r="S166" s="44">
        <v>10567308</v>
      </c>
      <c r="T166" s="44">
        <v>10011134</v>
      </c>
      <c r="U166" s="44">
        <v>9084177</v>
      </c>
      <c r="V166" s="44">
        <v>8898785</v>
      </c>
      <c r="W166" s="44">
        <v>296626</v>
      </c>
      <c r="X166" s="44">
        <v>8602159</v>
      </c>
      <c r="Y166" s="44">
        <v>18909918</v>
      </c>
      <c r="Z166" s="44"/>
      <c r="AA166" s="44"/>
      <c r="AB166" s="44"/>
      <c r="AC166" s="45">
        <f t="shared" si="2"/>
        <v>86364131</v>
      </c>
    </row>
    <row r="167" spans="1:29" ht="34.5" customHeight="1" x14ac:dyDescent="0.2">
      <c r="A167" s="86">
        <v>9</v>
      </c>
      <c r="B167" s="85" t="s">
        <v>7984</v>
      </c>
      <c r="C167" s="35">
        <v>20032</v>
      </c>
      <c r="D167" s="85" t="s">
        <v>7982</v>
      </c>
      <c r="E167" s="85" t="s">
        <v>7985</v>
      </c>
      <c r="F167" s="86">
        <v>738689003</v>
      </c>
      <c r="G167" s="48" t="s">
        <v>6419</v>
      </c>
      <c r="H167" s="101">
        <v>6979</v>
      </c>
      <c r="I167" s="36" t="s">
        <v>8416</v>
      </c>
      <c r="J167" s="170" t="s">
        <v>179</v>
      </c>
      <c r="K167" s="85">
        <v>75</v>
      </c>
      <c r="L167" s="87">
        <v>1090645</v>
      </c>
      <c r="M167" s="40">
        <v>12</v>
      </c>
      <c r="N167" s="88" t="s">
        <v>8093</v>
      </c>
      <c r="O167" s="42" t="s">
        <v>7988</v>
      </c>
      <c r="P167" s="89">
        <v>32045537</v>
      </c>
      <c r="Q167" s="43">
        <v>15105069</v>
      </c>
      <c r="R167" s="43">
        <v>21544048</v>
      </c>
      <c r="S167" s="44">
        <v>17966838</v>
      </c>
      <c r="T167" s="44">
        <v>15105067</v>
      </c>
      <c r="U167" s="44">
        <v>23609591</v>
      </c>
      <c r="V167" s="44">
        <v>18124534</v>
      </c>
      <c r="W167" s="44">
        <v>17886053</v>
      </c>
      <c r="X167" s="44">
        <v>17647572</v>
      </c>
      <c r="Y167" s="44">
        <v>17886053</v>
      </c>
      <c r="Z167" s="44">
        <v>596202</v>
      </c>
      <c r="AA167" s="44">
        <v>33983501</v>
      </c>
      <c r="AB167" s="44"/>
      <c r="AC167" s="45">
        <f t="shared" si="2"/>
        <v>199454528</v>
      </c>
    </row>
    <row r="168" spans="1:29" ht="34.5" customHeight="1" x14ac:dyDescent="0.2">
      <c r="A168" s="86">
        <v>9</v>
      </c>
      <c r="B168" s="85" t="s">
        <v>7984</v>
      </c>
      <c r="C168" s="35">
        <v>20032</v>
      </c>
      <c r="D168" s="85" t="s">
        <v>7982</v>
      </c>
      <c r="E168" s="85" t="s">
        <v>7985</v>
      </c>
      <c r="F168" s="86">
        <v>735534009</v>
      </c>
      <c r="G168" s="48" t="s">
        <v>6418</v>
      </c>
      <c r="H168" s="37">
        <v>6971</v>
      </c>
      <c r="I168" s="36" t="s">
        <v>8416</v>
      </c>
      <c r="J168" s="170" t="s">
        <v>6312</v>
      </c>
      <c r="K168" s="85">
        <v>32</v>
      </c>
      <c r="L168" s="87">
        <v>1090646</v>
      </c>
      <c r="M168" s="40">
        <v>12</v>
      </c>
      <c r="N168" s="88" t="s">
        <v>8083</v>
      </c>
      <c r="O168" s="42" t="s">
        <v>7987</v>
      </c>
      <c r="P168" s="89">
        <v>70043051</v>
      </c>
      <c r="Q168" s="43">
        <v>2390658</v>
      </c>
      <c r="R168" s="43">
        <v>2867619</v>
      </c>
      <c r="S168" s="44">
        <v>2629139</v>
      </c>
      <c r="T168" s="44">
        <v>3106098</v>
      </c>
      <c r="U168" s="44">
        <v>4531134</v>
      </c>
      <c r="V168" s="44">
        <v>4292653</v>
      </c>
      <c r="W168" s="44">
        <v>4292653</v>
      </c>
      <c r="X168" s="44">
        <v>4769614</v>
      </c>
      <c r="Y168" s="44">
        <v>2569614</v>
      </c>
      <c r="Z168" s="44"/>
      <c r="AA168" s="44">
        <v>6623787</v>
      </c>
      <c r="AB168" s="44"/>
      <c r="AC168" s="45">
        <f t="shared" si="2"/>
        <v>38072969</v>
      </c>
    </row>
    <row r="169" spans="1:29" ht="34.5" customHeight="1" x14ac:dyDescent="0.2">
      <c r="A169" s="86">
        <v>9</v>
      </c>
      <c r="B169" s="85" t="s">
        <v>7984</v>
      </c>
      <c r="C169" s="35">
        <v>20032</v>
      </c>
      <c r="D169" s="85" t="s">
        <v>7982</v>
      </c>
      <c r="E169" s="85" t="s">
        <v>7994</v>
      </c>
      <c r="F169" s="86">
        <v>735534009</v>
      </c>
      <c r="G169" s="48" t="s">
        <v>6418</v>
      </c>
      <c r="H169" s="37">
        <v>6971</v>
      </c>
      <c r="I169" s="36" t="s">
        <v>8416</v>
      </c>
      <c r="J169" s="170" t="s">
        <v>179</v>
      </c>
      <c r="K169" s="85">
        <v>75</v>
      </c>
      <c r="L169" s="87">
        <v>1090647</v>
      </c>
      <c r="M169" s="40">
        <v>15</v>
      </c>
      <c r="N169" s="88" t="s">
        <v>8086</v>
      </c>
      <c r="O169" s="42" t="s">
        <v>7987</v>
      </c>
      <c r="P169" s="89">
        <v>81765011</v>
      </c>
      <c r="Q169" s="43">
        <v>8757407</v>
      </c>
      <c r="R169" s="43">
        <v>9463562</v>
      </c>
      <c r="S169" s="44">
        <v>9463562</v>
      </c>
      <c r="T169" s="44">
        <v>9625779</v>
      </c>
      <c r="U169" s="44">
        <v>10381916</v>
      </c>
      <c r="V169" s="44">
        <v>10057481</v>
      </c>
      <c r="W169" s="44">
        <v>9895264</v>
      </c>
      <c r="X169" s="44">
        <v>11193003</v>
      </c>
      <c r="Y169" s="44">
        <v>11355221</v>
      </c>
      <c r="Z169" s="44">
        <v>70294</v>
      </c>
      <c r="AA169" s="44">
        <v>12420449</v>
      </c>
      <c r="AB169" s="44"/>
      <c r="AC169" s="45">
        <f t="shared" si="2"/>
        <v>102683938</v>
      </c>
    </row>
    <row r="170" spans="1:29" ht="34.5" customHeight="1" x14ac:dyDescent="0.2">
      <c r="A170" s="86">
        <v>9</v>
      </c>
      <c r="B170" s="85" t="s">
        <v>7984</v>
      </c>
      <c r="C170" s="35">
        <v>20032</v>
      </c>
      <c r="D170" s="85" t="s">
        <v>7982</v>
      </c>
      <c r="E170" s="85" t="s">
        <v>8001</v>
      </c>
      <c r="F170" s="86">
        <v>700376001</v>
      </c>
      <c r="G170" s="49" t="s">
        <v>6605</v>
      </c>
      <c r="H170" s="37">
        <v>1800</v>
      </c>
      <c r="I170" s="36" t="s">
        <v>8416</v>
      </c>
      <c r="J170" s="170" t="s">
        <v>179</v>
      </c>
      <c r="K170" s="85">
        <v>45</v>
      </c>
      <c r="L170" s="87">
        <v>1090648</v>
      </c>
      <c r="M170" s="40">
        <v>14</v>
      </c>
      <c r="N170" s="88" t="s">
        <v>8094</v>
      </c>
      <c r="O170" s="42" t="s">
        <v>7987</v>
      </c>
      <c r="P170" s="89">
        <v>70467102</v>
      </c>
      <c r="Q170" s="43">
        <v>2596006</v>
      </c>
      <c r="R170" s="43">
        <v>3244876</v>
      </c>
      <c r="S170" s="44">
        <v>4218181</v>
      </c>
      <c r="T170" s="44">
        <v>3893744</v>
      </c>
      <c r="U170" s="44">
        <v>5028741</v>
      </c>
      <c r="V170" s="44">
        <v>3338472</v>
      </c>
      <c r="W170" s="44">
        <v>4542088</v>
      </c>
      <c r="X170" s="44">
        <v>5353176</v>
      </c>
      <c r="Y170" s="44">
        <v>6650915</v>
      </c>
      <c r="Z170" s="44">
        <v>205475</v>
      </c>
      <c r="AA170" s="44">
        <v>12609703</v>
      </c>
      <c r="AB170" s="44"/>
      <c r="AC170" s="45">
        <f t="shared" si="2"/>
        <v>51681377</v>
      </c>
    </row>
    <row r="171" spans="1:29" ht="34.5" customHeight="1" x14ac:dyDescent="0.2">
      <c r="A171" s="86">
        <v>9</v>
      </c>
      <c r="B171" s="85" t="s">
        <v>7984</v>
      </c>
      <c r="C171" s="35">
        <v>20032</v>
      </c>
      <c r="D171" s="85" t="s">
        <v>7982</v>
      </c>
      <c r="E171" s="85" t="s">
        <v>7996</v>
      </c>
      <c r="F171" s="86">
        <v>700376001</v>
      </c>
      <c r="G171" s="49" t="s">
        <v>6605</v>
      </c>
      <c r="H171" s="37">
        <v>1800</v>
      </c>
      <c r="I171" s="36" t="s">
        <v>8416</v>
      </c>
      <c r="J171" s="170" t="s">
        <v>179</v>
      </c>
      <c r="K171" s="85">
        <v>46</v>
      </c>
      <c r="L171" s="87">
        <v>1090649</v>
      </c>
      <c r="M171" s="40">
        <v>12</v>
      </c>
      <c r="N171" s="88" t="s">
        <v>8095</v>
      </c>
      <c r="O171" s="42" t="s">
        <v>7987</v>
      </c>
      <c r="P171" s="89">
        <v>52292819</v>
      </c>
      <c r="Q171" s="43">
        <v>3969630</v>
      </c>
      <c r="R171" s="43">
        <v>4220987</v>
      </c>
      <c r="S171" s="44">
        <v>6606426</v>
      </c>
      <c r="T171" s="44">
        <v>6055943</v>
      </c>
      <c r="U171" s="44">
        <v>5688354</v>
      </c>
      <c r="V171" s="44">
        <v>4694283</v>
      </c>
      <c r="W171" s="44">
        <v>5137869</v>
      </c>
      <c r="X171" s="44">
        <v>4403887</v>
      </c>
      <c r="Y171" s="44">
        <v>4036897</v>
      </c>
      <c r="Z171" s="44">
        <v>134563</v>
      </c>
      <c r="AA171" s="179">
        <v>7572240</v>
      </c>
      <c r="AB171" s="44"/>
      <c r="AC171" s="45">
        <f t="shared" si="2"/>
        <v>52521079</v>
      </c>
    </row>
    <row r="172" spans="1:29" ht="34.5" customHeight="1" x14ac:dyDescent="0.2">
      <c r="A172" s="93">
        <v>9</v>
      </c>
      <c r="B172" s="92" t="s">
        <v>7984</v>
      </c>
      <c r="C172" s="35">
        <v>20032</v>
      </c>
      <c r="D172" s="91" t="s">
        <v>7982</v>
      </c>
      <c r="E172" s="85" t="s">
        <v>7999</v>
      </c>
      <c r="F172" s="93">
        <v>738689003</v>
      </c>
      <c r="G172" s="49" t="s">
        <v>6419</v>
      </c>
      <c r="H172" s="37">
        <v>6979</v>
      </c>
      <c r="I172" s="36" t="s">
        <v>8416</v>
      </c>
      <c r="J172" s="37" t="s">
        <v>179</v>
      </c>
      <c r="K172" s="85">
        <v>55</v>
      </c>
      <c r="L172" s="87">
        <v>1090663</v>
      </c>
      <c r="M172" s="40">
        <v>7</v>
      </c>
      <c r="N172" s="142" t="s">
        <v>8090</v>
      </c>
      <c r="O172" s="42" t="s">
        <v>7988</v>
      </c>
      <c r="P172" s="102">
        <v>75030576</v>
      </c>
      <c r="Q172" s="159">
        <v>9257981</v>
      </c>
      <c r="R172" s="43">
        <v>6396423</v>
      </c>
      <c r="S172" s="144">
        <v>3695228</v>
      </c>
      <c r="T172" s="136">
        <v>4853426</v>
      </c>
      <c r="U172" s="136">
        <v>5021753</v>
      </c>
      <c r="V172" s="136">
        <v>5526734</v>
      </c>
      <c r="W172" s="136">
        <v>5863388</v>
      </c>
      <c r="X172" s="136">
        <v>6705023</v>
      </c>
      <c r="Y172" s="136">
        <v>7911366</v>
      </c>
      <c r="Z172" s="136">
        <v>8079693</v>
      </c>
      <c r="AA172" s="107">
        <v>7574712</v>
      </c>
      <c r="AB172" s="104"/>
      <c r="AC172" s="45">
        <f t="shared" si="2"/>
        <v>70885727</v>
      </c>
    </row>
    <row r="173" spans="1:29" ht="34.5" customHeight="1" x14ac:dyDescent="0.2">
      <c r="A173" s="93">
        <v>9</v>
      </c>
      <c r="B173" s="92" t="s">
        <v>7984</v>
      </c>
      <c r="C173" s="35">
        <v>20032</v>
      </c>
      <c r="D173" s="91" t="s">
        <v>7982</v>
      </c>
      <c r="E173" s="85" t="s">
        <v>7999</v>
      </c>
      <c r="F173" s="93">
        <v>650587340</v>
      </c>
      <c r="G173" s="49" t="s">
        <v>6423</v>
      </c>
      <c r="H173" s="37">
        <v>7473</v>
      </c>
      <c r="I173" s="36" t="s">
        <v>8416</v>
      </c>
      <c r="J173" s="37" t="s">
        <v>208</v>
      </c>
      <c r="K173" s="85">
        <v>25</v>
      </c>
      <c r="L173" s="87">
        <v>1090664</v>
      </c>
      <c r="M173" s="40">
        <v>7</v>
      </c>
      <c r="N173" s="142" t="s">
        <v>8202</v>
      </c>
      <c r="O173" s="42" t="s">
        <v>7988</v>
      </c>
      <c r="P173" s="102">
        <v>73391610</v>
      </c>
      <c r="Q173" s="159">
        <v>4208173</v>
      </c>
      <c r="R173" s="43">
        <v>2019923</v>
      </c>
      <c r="S173" s="144">
        <v>1150234</v>
      </c>
      <c r="T173" s="136">
        <v>1318561</v>
      </c>
      <c r="U173" s="136">
        <v>813580</v>
      </c>
      <c r="V173" s="136">
        <v>1150234</v>
      </c>
      <c r="W173" s="136"/>
      <c r="X173" s="136">
        <v>2468794</v>
      </c>
      <c r="Y173" s="136">
        <v>2019923</v>
      </c>
      <c r="Z173" s="136">
        <v>2019923</v>
      </c>
      <c r="AA173" s="136">
        <v>2019923</v>
      </c>
      <c r="AB173" s="104"/>
      <c r="AC173" s="45">
        <f t="shared" si="2"/>
        <v>19189268</v>
      </c>
    </row>
    <row r="174" spans="1:29" ht="34.5" customHeight="1" x14ac:dyDescent="0.2">
      <c r="A174" s="93">
        <v>9</v>
      </c>
      <c r="B174" s="92" t="s">
        <v>7984</v>
      </c>
      <c r="C174" s="35">
        <v>20032</v>
      </c>
      <c r="D174" s="91" t="s">
        <v>7982</v>
      </c>
      <c r="E174" s="85" t="s">
        <v>7999</v>
      </c>
      <c r="F174" s="93">
        <v>650587340</v>
      </c>
      <c r="G174" s="49" t="s">
        <v>6423</v>
      </c>
      <c r="H174" s="37">
        <v>7473</v>
      </c>
      <c r="I174" s="36" t="s">
        <v>8416</v>
      </c>
      <c r="J174" s="37" t="s">
        <v>6315</v>
      </c>
      <c r="K174" s="85">
        <v>25</v>
      </c>
      <c r="L174" s="87">
        <v>1090665</v>
      </c>
      <c r="M174" s="40">
        <v>7</v>
      </c>
      <c r="N174" s="142" t="s">
        <v>8091</v>
      </c>
      <c r="O174" s="42" t="s">
        <v>7988</v>
      </c>
      <c r="P174" s="102">
        <v>73391598</v>
      </c>
      <c r="Q174" s="159">
        <v>4208173</v>
      </c>
      <c r="R174" s="43">
        <v>2693231</v>
      </c>
      <c r="S174" s="144">
        <v>1655215</v>
      </c>
      <c r="T174" s="136">
        <v>2496849</v>
      </c>
      <c r="U174" s="136">
        <v>2833503</v>
      </c>
      <c r="V174" s="136">
        <v>2833503</v>
      </c>
      <c r="W174" s="136"/>
      <c r="X174" s="136">
        <v>7013621</v>
      </c>
      <c r="Y174" s="136">
        <v>5554789</v>
      </c>
      <c r="Z174" s="136">
        <v>4208173</v>
      </c>
      <c r="AA174" s="136">
        <v>4208173</v>
      </c>
      <c r="AB174" s="104"/>
      <c r="AC174" s="45">
        <f t="shared" si="2"/>
        <v>37705230</v>
      </c>
    </row>
    <row r="175" spans="1:29" ht="34.5" customHeight="1" x14ac:dyDescent="0.2">
      <c r="A175" s="37">
        <v>9</v>
      </c>
      <c r="B175" s="92" t="s">
        <v>7984</v>
      </c>
      <c r="C175" s="35">
        <v>20032</v>
      </c>
      <c r="D175" s="91" t="s">
        <v>7982</v>
      </c>
      <c r="E175" s="85" t="s">
        <v>7997</v>
      </c>
      <c r="F175" s="86">
        <v>738689003</v>
      </c>
      <c r="G175" s="49" t="s">
        <v>6419</v>
      </c>
      <c r="H175" s="37">
        <v>6979</v>
      </c>
      <c r="I175" s="36" t="s">
        <v>8416</v>
      </c>
      <c r="J175" s="37" t="s">
        <v>179</v>
      </c>
      <c r="K175" s="85">
        <v>35</v>
      </c>
      <c r="L175" s="87">
        <v>1090666</v>
      </c>
      <c r="M175" s="40">
        <v>13</v>
      </c>
      <c r="N175" s="137" t="s">
        <v>8088</v>
      </c>
      <c r="O175" s="138" t="s">
        <v>7988</v>
      </c>
      <c r="P175" s="102">
        <v>84881643</v>
      </c>
      <c r="Q175" s="103"/>
      <c r="R175" s="103"/>
      <c r="S175" s="160"/>
      <c r="T175" s="136"/>
      <c r="U175" s="161">
        <v>4350377</v>
      </c>
      <c r="V175" s="136">
        <v>3977488</v>
      </c>
      <c r="W175" s="136">
        <v>3128128</v>
      </c>
      <c r="X175" s="136">
        <v>2755239</v>
      </c>
      <c r="Y175" s="136">
        <v>3873907</v>
      </c>
      <c r="Z175" s="136">
        <v>3625314</v>
      </c>
      <c r="AA175" s="136">
        <v>4495389</v>
      </c>
      <c r="AB175" s="104"/>
      <c r="AC175" s="45">
        <f t="shared" si="2"/>
        <v>26205842</v>
      </c>
    </row>
    <row r="176" spans="1:29" ht="34.5" customHeight="1" x14ac:dyDescent="0.2">
      <c r="A176" s="37">
        <v>9</v>
      </c>
      <c r="B176" s="92" t="s">
        <v>7984</v>
      </c>
      <c r="C176" s="35">
        <v>20032</v>
      </c>
      <c r="D176" s="91" t="s">
        <v>7982</v>
      </c>
      <c r="E176" s="85" t="s">
        <v>7996</v>
      </c>
      <c r="F176" s="86">
        <v>735534009</v>
      </c>
      <c r="G176" s="49" t="s">
        <v>6418</v>
      </c>
      <c r="H176" s="37">
        <v>6971</v>
      </c>
      <c r="I176" s="36" t="s">
        <v>8416</v>
      </c>
      <c r="J176" s="37" t="s">
        <v>6312</v>
      </c>
      <c r="K176" s="85">
        <v>10</v>
      </c>
      <c r="L176" s="87">
        <v>1090667</v>
      </c>
      <c r="M176" s="40">
        <v>12</v>
      </c>
      <c r="N176" s="137" t="s">
        <v>8089</v>
      </c>
      <c r="O176" s="42" t="s">
        <v>7987</v>
      </c>
      <c r="P176" s="102">
        <v>70043582</v>
      </c>
      <c r="Q176" s="103"/>
      <c r="R176" s="103"/>
      <c r="S176" s="160"/>
      <c r="T176" s="136"/>
      <c r="U176" s="161">
        <v>1834953</v>
      </c>
      <c r="V176" s="136">
        <v>917477</v>
      </c>
      <c r="W176" s="136">
        <v>611651</v>
      </c>
      <c r="X176" s="136">
        <v>611651</v>
      </c>
      <c r="Y176" s="136">
        <v>428155</v>
      </c>
      <c r="Z176" s="136">
        <v>428155</v>
      </c>
      <c r="AA176" s="136">
        <v>611651</v>
      </c>
      <c r="AB176" s="104"/>
      <c r="AC176" s="45">
        <f t="shared" si="2"/>
        <v>5443693</v>
      </c>
    </row>
    <row r="177" spans="1:29" ht="34.5" customHeight="1" x14ac:dyDescent="0.2">
      <c r="A177" s="37">
        <v>9</v>
      </c>
      <c r="B177" s="92" t="s">
        <v>7984</v>
      </c>
      <c r="C177" s="35">
        <v>20032</v>
      </c>
      <c r="D177" s="91" t="s">
        <v>7982</v>
      </c>
      <c r="E177" s="85" t="s">
        <v>7997</v>
      </c>
      <c r="F177" s="86">
        <v>735534009</v>
      </c>
      <c r="G177" s="49" t="s">
        <v>6418</v>
      </c>
      <c r="H177" s="37">
        <v>6971</v>
      </c>
      <c r="I177" s="36" t="s">
        <v>8416</v>
      </c>
      <c r="J177" s="37" t="s">
        <v>6312</v>
      </c>
      <c r="K177" s="85">
        <v>17</v>
      </c>
      <c r="L177" s="87">
        <v>1090668</v>
      </c>
      <c r="M177" s="40">
        <v>13</v>
      </c>
      <c r="N177" s="137" t="s">
        <v>8087</v>
      </c>
      <c r="O177" s="42" t="s">
        <v>7987</v>
      </c>
      <c r="P177" s="102">
        <v>70041903</v>
      </c>
      <c r="Q177" s="103"/>
      <c r="R177" s="103"/>
      <c r="S177" s="160"/>
      <c r="T177" s="136"/>
      <c r="U177" s="161">
        <v>2113040</v>
      </c>
      <c r="V177" s="136">
        <v>1988744</v>
      </c>
      <c r="W177" s="136">
        <v>1760867</v>
      </c>
      <c r="X177" s="136">
        <v>1885163</v>
      </c>
      <c r="Y177" s="136">
        <v>2009460</v>
      </c>
      <c r="Z177" s="136">
        <v>1387978</v>
      </c>
      <c r="AA177" s="136">
        <v>1512274</v>
      </c>
      <c r="AB177" s="104"/>
      <c r="AC177" s="45">
        <f t="shared" si="2"/>
        <v>12657526</v>
      </c>
    </row>
    <row r="178" spans="1:29" ht="34.5" customHeight="1" x14ac:dyDescent="0.2">
      <c r="A178" s="37">
        <v>9</v>
      </c>
      <c r="B178" s="92" t="s">
        <v>7984</v>
      </c>
      <c r="C178" s="35">
        <v>20032</v>
      </c>
      <c r="D178" s="91" t="s">
        <v>7982</v>
      </c>
      <c r="E178" s="85" t="s">
        <v>8163</v>
      </c>
      <c r="F178" s="86" t="s">
        <v>8614</v>
      </c>
      <c r="G178" s="49" t="s">
        <v>8556</v>
      </c>
      <c r="H178" s="37">
        <v>1800</v>
      </c>
      <c r="I178" s="36" t="s">
        <v>8416</v>
      </c>
      <c r="J178" s="37" t="s">
        <v>208</v>
      </c>
      <c r="K178" s="85">
        <v>60</v>
      </c>
      <c r="L178" s="87">
        <v>1090669</v>
      </c>
      <c r="M178" s="40">
        <v>0</v>
      </c>
      <c r="N178" s="137" t="s">
        <v>8575</v>
      </c>
      <c r="O178" s="42" t="s">
        <v>7987</v>
      </c>
      <c r="P178" s="102">
        <v>10549013</v>
      </c>
      <c r="Q178" s="103"/>
      <c r="R178" s="103"/>
      <c r="S178" s="160"/>
      <c r="T178" s="136"/>
      <c r="U178" s="161"/>
      <c r="V178" s="161"/>
      <c r="W178" s="161"/>
      <c r="X178" s="161"/>
      <c r="Y178" s="161">
        <v>11123482</v>
      </c>
      <c r="Z178" s="136">
        <v>8898786</v>
      </c>
      <c r="AA178" s="136">
        <v>6117915</v>
      </c>
      <c r="AB178" s="104"/>
      <c r="AC178" s="45">
        <f t="shared" si="2"/>
        <v>26140183</v>
      </c>
    </row>
    <row r="179" spans="1:29" ht="34.5" customHeight="1" x14ac:dyDescent="0.2">
      <c r="A179" s="196">
        <v>10</v>
      </c>
      <c r="B179" s="36" t="s">
        <v>7984</v>
      </c>
      <c r="C179" s="35">
        <v>20032</v>
      </c>
      <c r="D179" s="38" t="s">
        <v>7982</v>
      </c>
      <c r="E179" s="37" t="s">
        <v>7985</v>
      </c>
      <c r="F179" s="50">
        <v>700376001</v>
      </c>
      <c r="G179" s="49" t="s">
        <v>6605</v>
      </c>
      <c r="H179" s="37">
        <v>1800</v>
      </c>
      <c r="I179" s="36" t="s">
        <v>8416</v>
      </c>
      <c r="J179" s="37" t="s">
        <v>6295</v>
      </c>
      <c r="K179" s="37">
        <v>70</v>
      </c>
      <c r="L179" s="108">
        <v>1100404</v>
      </c>
      <c r="M179" s="40">
        <v>12</v>
      </c>
      <c r="N179" s="42" t="s">
        <v>8096</v>
      </c>
      <c r="O179" s="42" t="s">
        <v>7987</v>
      </c>
      <c r="P179" s="195">
        <v>10577122</v>
      </c>
      <c r="Q179" s="43">
        <v>4769614</v>
      </c>
      <c r="R179" s="43"/>
      <c r="S179" s="44"/>
      <c r="T179" s="44"/>
      <c r="U179" s="44"/>
      <c r="V179" s="44"/>
      <c r="W179" s="44"/>
      <c r="X179" s="44"/>
      <c r="Y179" s="44"/>
      <c r="Z179" s="44"/>
      <c r="AA179" s="44"/>
      <c r="AB179" s="44"/>
      <c r="AC179" s="45">
        <f t="shared" si="2"/>
        <v>4769614</v>
      </c>
    </row>
    <row r="180" spans="1:29" ht="34.5" customHeight="1" x14ac:dyDescent="0.2">
      <c r="A180" s="196">
        <v>10</v>
      </c>
      <c r="B180" s="36" t="s">
        <v>7984</v>
      </c>
      <c r="C180" s="35">
        <v>20032</v>
      </c>
      <c r="D180" s="38" t="s">
        <v>7982</v>
      </c>
      <c r="E180" s="37" t="s">
        <v>7989</v>
      </c>
      <c r="F180" s="65">
        <v>700376001</v>
      </c>
      <c r="G180" s="49" t="s">
        <v>6605</v>
      </c>
      <c r="H180" s="37">
        <v>1800</v>
      </c>
      <c r="I180" s="36" t="s">
        <v>8416</v>
      </c>
      <c r="J180" s="51" t="s">
        <v>6295</v>
      </c>
      <c r="K180" s="37">
        <v>30</v>
      </c>
      <c r="L180" s="39">
        <v>1100510</v>
      </c>
      <c r="M180" s="40">
        <v>11</v>
      </c>
      <c r="N180" s="41" t="s">
        <v>8097</v>
      </c>
      <c r="O180" s="42" t="s">
        <v>7987</v>
      </c>
      <c r="P180" s="46">
        <v>61511846</v>
      </c>
      <c r="Q180" s="43">
        <v>2477503</v>
      </c>
      <c r="R180" s="43">
        <v>2477503</v>
      </c>
      <c r="S180" s="44">
        <v>2005598</v>
      </c>
      <c r="T180" s="44">
        <v>2359527</v>
      </c>
      <c r="U180" s="44">
        <v>2477503</v>
      </c>
      <c r="V180" s="44">
        <v>2713456</v>
      </c>
      <c r="W180" s="44">
        <v>2595479</v>
      </c>
      <c r="X180" s="44">
        <v>2241550</v>
      </c>
      <c r="Y180" s="44">
        <v>2241550</v>
      </c>
      <c r="Z180" s="44">
        <v>2123574</v>
      </c>
      <c r="AA180" s="44">
        <v>2359527</v>
      </c>
      <c r="AB180" s="44"/>
      <c r="AC180" s="45">
        <f t="shared" si="2"/>
        <v>26072770</v>
      </c>
    </row>
    <row r="181" spans="1:29" ht="34.5" customHeight="1" x14ac:dyDescent="0.2">
      <c r="A181" s="196">
        <v>10</v>
      </c>
      <c r="B181" s="36" t="s">
        <v>7984</v>
      </c>
      <c r="C181" s="35">
        <v>20032</v>
      </c>
      <c r="D181" s="38" t="s">
        <v>7982</v>
      </c>
      <c r="E181" s="37" t="s">
        <v>7991</v>
      </c>
      <c r="F181" s="65">
        <v>700376001</v>
      </c>
      <c r="G181" s="49" t="s">
        <v>6605</v>
      </c>
      <c r="H181" s="37">
        <v>1800</v>
      </c>
      <c r="I181" s="36" t="s">
        <v>8416</v>
      </c>
      <c r="J181" s="51" t="s">
        <v>6295</v>
      </c>
      <c r="K181" s="37">
        <v>30</v>
      </c>
      <c r="L181" s="39">
        <v>1100511</v>
      </c>
      <c r="M181" s="40">
        <v>11</v>
      </c>
      <c r="N181" s="41" t="s">
        <v>8098</v>
      </c>
      <c r="O181" s="42" t="s">
        <v>7987</v>
      </c>
      <c r="P181" s="46">
        <v>61511846</v>
      </c>
      <c r="Q181" s="43">
        <v>2696180</v>
      </c>
      <c r="R181" s="43">
        <v>2097029</v>
      </c>
      <c r="S181" s="44">
        <v>1797454</v>
      </c>
      <c r="T181" s="44">
        <v>2246817</v>
      </c>
      <c r="U181" s="44">
        <v>2396605</v>
      </c>
      <c r="V181" s="44">
        <v>2845968</v>
      </c>
      <c r="W181" s="44">
        <v>2546393</v>
      </c>
      <c r="X181" s="44">
        <v>2396605</v>
      </c>
      <c r="Y181" s="44">
        <v>2396605</v>
      </c>
      <c r="Z181" s="44">
        <v>2246817</v>
      </c>
      <c r="AA181" s="44">
        <v>2097029</v>
      </c>
      <c r="AB181" s="44"/>
      <c r="AC181" s="45">
        <f t="shared" si="2"/>
        <v>25763502</v>
      </c>
    </row>
    <row r="182" spans="1:29" ht="34.5" customHeight="1" x14ac:dyDescent="0.2">
      <c r="A182" s="196">
        <v>10</v>
      </c>
      <c r="B182" s="36" t="s">
        <v>7984</v>
      </c>
      <c r="C182" s="35">
        <v>20032</v>
      </c>
      <c r="D182" s="38" t="s">
        <v>7982</v>
      </c>
      <c r="E182" s="37" t="s">
        <v>7994</v>
      </c>
      <c r="F182" s="65">
        <v>700376001</v>
      </c>
      <c r="G182" s="49" t="s">
        <v>6605</v>
      </c>
      <c r="H182" s="37">
        <v>1800</v>
      </c>
      <c r="I182" s="36" t="s">
        <v>8416</v>
      </c>
      <c r="J182" s="167" t="s">
        <v>6295</v>
      </c>
      <c r="K182" s="37">
        <v>100</v>
      </c>
      <c r="L182" s="66">
        <v>1100525</v>
      </c>
      <c r="M182" s="40">
        <v>15</v>
      </c>
      <c r="N182" s="197" t="s">
        <v>8099</v>
      </c>
      <c r="O182" s="42" t="s">
        <v>7987</v>
      </c>
      <c r="P182" s="169">
        <v>35401249</v>
      </c>
      <c r="Q182" s="43">
        <v>973305</v>
      </c>
      <c r="R182" s="43"/>
      <c r="S182" s="44"/>
      <c r="T182" s="44">
        <v>179292</v>
      </c>
      <c r="U182" s="44">
        <v>59763</v>
      </c>
      <c r="V182" s="44"/>
      <c r="W182" s="44">
        <v>993226</v>
      </c>
      <c r="X182" s="44"/>
      <c r="Y182" s="44"/>
      <c r="Z182" s="44"/>
      <c r="AA182" s="44"/>
      <c r="AB182" s="44"/>
      <c r="AC182" s="45">
        <f t="shared" si="2"/>
        <v>2205586</v>
      </c>
    </row>
    <row r="183" spans="1:29" ht="34.5" customHeight="1" x14ac:dyDescent="0.2">
      <c r="A183" s="196">
        <v>10</v>
      </c>
      <c r="B183" s="36" t="s">
        <v>7984</v>
      </c>
      <c r="C183" s="35">
        <v>20032</v>
      </c>
      <c r="D183" s="38" t="s">
        <v>7982</v>
      </c>
      <c r="E183" s="37" t="s">
        <v>7985</v>
      </c>
      <c r="F183" s="110">
        <v>741504006</v>
      </c>
      <c r="G183" s="198" t="s">
        <v>6420</v>
      </c>
      <c r="H183" s="194">
        <v>6999</v>
      </c>
      <c r="I183" s="36" t="s">
        <v>8416</v>
      </c>
      <c r="J183" s="51" t="s">
        <v>6286</v>
      </c>
      <c r="K183" s="117">
        <v>20</v>
      </c>
      <c r="L183" s="48">
        <v>1100542</v>
      </c>
      <c r="M183" s="40">
        <v>12</v>
      </c>
      <c r="N183" s="49" t="s">
        <v>8100</v>
      </c>
      <c r="O183" s="42" t="s">
        <v>7983</v>
      </c>
      <c r="P183" s="177">
        <v>61500003820</v>
      </c>
      <c r="Q183" s="43">
        <v>4284285</v>
      </c>
      <c r="R183" s="43"/>
      <c r="S183" s="179"/>
      <c r="T183" s="179"/>
      <c r="U183" s="179"/>
      <c r="V183" s="179"/>
      <c r="W183" s="179"/>
      <c r="X183" s="179"/>
      <c r="Y183" s="179"/>
      <c r="Z183" s="179"/>
      <c r="AA183" s="179"/>
      <c r="AB183" s="179"/>
      <c r="AC183" s="45">
        <f t="shared" si="2"/>
        <v>4284285</v>
      </c>
    </row>
    <row r="184" spans="1:29" ht="34.5" customHeight="1" x14ac:dyDescent="0.2">
      <c r="A184" s="196">
        <v>10</v>
      </c>
      <c r="B184" s="36" t="s">
        <v>7984</v>
      </c>
      <c r="C184" s="35">
        <v>20032</v>
      </c>
      <c r="D184" s="38" t="s">
        <v>7982</v>
      </c>
      <c r="E184" s="37" t="s">
        <v>7996</v>
      </c>
      <c r="F184" s="65">
        <v>741504006</v>
      </c>
      <c r="G184" s="48" t="s">
        <v>6420</v>
      </c>
      <c r="H184" s="37">
        <v>6999</v>
      </c>
      <c r="I184" s="36" t="s">
        <v>8416</v>
      </c>
      <c r="J184" s="37" t="s">
        <v>6286</v>
      </c>
      <c r="K184" s="37">
        <v>10</v>
      </c>
      <c r="L184" s="66">
        <v>1100548</v>
      </c>
      <c r="M184" s="40">
        <v>12</v>
      </c>
      <c r="N184" s="67" t="s">
        <v>8101</v>
      </c>
      <c r="O184" s="42" t="s">
        <v>7983</v>
      </c>
      <c r="P184" s="146">
        <v>61500003960</v>
      </c>
      <c r="Q184" s="43">
        <v>366991</v>
      </c>
      <c r="R184" s="43"/>
      <c r="S184" s="44"/>
      <c r="T184" s="44"/>
      <c r="U184" s="44"/>
      <c r="V184" s="44"/>
      <c r="W184" s="44"/>
      <c r="X184" s="44"/>
      <c r="Y184" s="44"/>
      <c r="Z184" s="44"/>
      <c r="AA184" s="44"/>
      <c r="AB184" s="44"/>
      <c r="AC184" s="45">
        <f t="shared" si="2"/>
        <v>366991</v>
      </c>
    </row>
    <row r="185" spans="1:29" ht="34.5" customHeight="1" x14ac:dyDescent="0.2">
      <c r="A185" s="196">
        <v>10</v>
      </c>
      <c r="B185" s="36" t="s">
        <v>7984</v>
      </c>
      <c r="C185" s="35">
        <v>20032</v>
      </c>
      <c r="D185" s="38" t="s">
        <v>7982</v>
      </c>
      <c r="E185" s="37" t="s">
        <v>7997</v>
      </c>
      <c r="F185" s="65">
        <v>741504006</v>
      </c>
      <c r="G185" s="48" t="s">
        <v>6420</v>
      </c>
      <c r="H185" s="37">
        <v>6999</v>
      </c>
      <c r="I185" s="36" t="s">
        <v>8416</v>
      </c>
      <c r="J185" s="37" t="s">
        <v>6286</v>
      </c>
      <c r="K185" s="37">
        <v>15</v>
      </c>
      <c r="L185" s="66">
        <v>1100549</v>
      </c>
      <c r="M185" s="40">
        <v>13</v>
      </c>
      <c r="N185" s="67" t="s">
        <v>8102</v>
      </c>
      <c r="O185" s="199" t="s">
        <v>7983</v>
      </c>
      <c r="P185" s="200">
        <v>61500003846</v>
      </c>
      <c r="Q185" s="43">
        <v>372889</v>
      </c>
      <c r="R185" s="43"/>
      <c r="S185" s="179"/>
      <c r="T185" s="179"/>
      <c r="U185" s="179"/>
      <c r="V185" s="179"/>
      <c r="W185" s="179"/>
      <c r="X185" s="179"/>
      <c r="Y185" s="179"/>
      <c r="Z185" s="179"/>
      <c r="AA185" s="179"/>
      <c r="AB185" s="179"/>
      <c r="AC185" s="45">
        <f t="shared" si="2"/>
        <v>372889</v>
      </c>
    </row>
    <row r="186" spans="1:29" ht="34.5" customHeight="1" x14ac:dyDescent="0.2">
      <c r="A186" s="196">
        <v>10</v>
      </c>
      <c r="B186" s="36" t="s">
        <v>7984</v>
      </c>
      <c r="C186" s="35">
        <v>20032</v>
      </c>
      <c r="D186" s="38" t="s">
        <v>7982</v>
      </c>
      <c r="E186" s="37" t="s">
        <v>8001</v>
      </c>
      <c r="F186" s="201">
        <v>700376001</v>
      </c>
      <c r="G186" s="49" t="s">
        <v>6605</v>
      </c>
      <c r="H186" s="37">
        <v>1800</v>
      </c>
      <c r="I186" s="36" t="s">
        <v>8416</v>
      </c>
      <c r="J186" s="37" t="s">
        <v>6295</v>
      </c>
      <c r="K186" s="37">
        <v>95</v>
      </c>
      <c r="L186" s="39">
        <v>1100558</v>
      </c>
      <c r="M186" s="40">
        <v>14</v>
      </c>
      <c r="N186" s="41" t="s">
        <v>8103</v>
      </c>
      <c r="O186" s="42" t="s">
        <v>7987</v>
      </c>
      <c r="P186" s="146">
        <v>10577173</v>
      </c>
      <c r="Q186" s="43">
        <v>2595479</v>
      </c>
      <c r="R186" s="43"/>
      <c r="S186" s="44"/>
      <c r="T186" s="44"/>
      <c r="U186" s="44"/>
      <c r="V186" s="44"/>
      <c r="W186" s="44"/>
      <c r="X186" s="44"/>
      <c r="Y186" s="44"/>
      <c r="Z186" s="44"/>
      <c r="AA186" s="44"/>
      <c r="AB186" s="44"/>
      <c r="AC186" s="45">
        <f t="shared" si="2"/>
        <v>2595479</v>
      </c>
    </row>
    <row r="187" spans="1:29" ht="34.5" customHeight="1" x14ac:dyDescent="0.2">
      <c r="A187" s="196">
        <v>10</v>
      </c>
      <c r="B187" s="36" t="s">
        <v>7984</v>
      </c>
      <c r="C187" s="35">
        <v>20032</v>
      </c>
      <c r="D187" s="38" t="s">
        <v>7982</v>
      </c>
      <c r="E187" s="37" t="s">
        <v>8001</v>
      </c>
      <c r="F187" s="37">
        <v>700376001</v>
      </c>
      <c r="G187" s="49" t="s">
        <v>6605</v>
      </c>
      <c r="H187" s="37">
        <v>1800</v>
      </c>
      <c r="I187" s="36" t="s">
        <v>8416</v>
      </c>
      <c r="J187" s="37" t="s">
        <v>6286</v>
      </c>
      <c r="K187" s="37">
        <v>30</v>
      </c>
      <c r="L187" s="48">
        <v>1100575</v>
      </c>
      <c r="M187" s="40">
        <v>14</v>
      </c>
      <c r="N187" s="49" t="s">
        <v>8104</v>
      </c>
      <c r="O187" s="42" t="s">
        <v>7987</v>
      </c>
      <c r="P187" s="146">
        <v>10577238</v>
      </c>
      <c r="Q187" s="43">
        <v>2432435</v>
      </c>
      <c r="R187" s="43"/>
      <c r="S187" s="44"/>
      <c r="T187" s="44"/>
      <c r="U187" s="44"/>
      <c r="V187" s="44"/>
      <c r="W187" s="44"/>
      <c r="X187" s="44"/>
      <c r="Y187" s="44"/>
      <c r="Z187" s="44"/>
      <c r="AA187" s="44"/>
      <c r="AB187" s="44"/>
      <c r="AC187" s="45">
        <f t="shared" si="2"/>
        <v>2432435</v>
      </c>
    </row>
    <row r="188" spans="1:29" ht="34.5" customHeight="1" x14ac:dyDescent="0.2">
      <c r="A188" s="37">
        <v>10</v>
      </c>
      <c r="B188" s="36" t="s">
        <v>7984</v>
      </c>
      <c r="C188" s="35">
        <v>20032</v>
      </c>
      <c r="D188" s="38" t="s">
        <v>7982</v>
      </c>
      <c r="E188" s="127" t="s">
        <v>8163</v>
      </c>
      <c r="F188" s="37">
        <v>700376001</v>
      </c>
      <c r="G188" s="49" t="s">
        <v>6605</v>
      </c>
      <c r="H188" s="37">
        <v>1800</v>
      </c>
      <c r="I188" s="36" t="s">
        <v>8416</v>
      </c>
      <c r="J188" s="127" t="s">
        <v>6273</v>
      </c>
      <c r="K188" s="127">
        <v>100</v>
      </c>
      <c r="L188" s="48">
        <v>1100700</v>
      </c>
      <c r="M188" s="127">
        <v>0</v>
      </c>
      <c r="N188" s="49" t="s">
        <v>8105</v>
      </c>
      <c r="O188" s="42" t="s">
        <v>7987</v>
      </c>
      <c r="P188" s="129">
        <v>35401222</v>
      </c>
      <c r="Q188" s="43">
        <v>11207215</v>
      </c>
      <c r="R188" s="43">
        <v>13162787</v>
      </c>
      <c r="S188" s="44">
        <v>13162787</v>
      </c>
      <c r="T188" s="44">
        <v>12606612</v>
      </c>
      <c r="U188" s="44">
        <v>12792004</v>
      </c>
      <c r="V188" s="44">
        <v>11865047</v>
      </c>
      <c r="W188" s="44">
        <v>13162787</v>
      </c>
      <c r="X188" s="44">
        <v>14089743</v>
      </c>
      <c r="Y188" s="44"/>
      <c r="Z188" s="44"/>
      <c r="AA188" s="44"/>
      <c r="AB188" s="44"/>
      <c r="AC188" s="45">
        <f t="shared" si="2"/>
        <v>102048982</v>
      </c>
    </row>
    <row r="189" spans="1:29" ht="34.5" customHeight="1" x14ac:dyDescent="0.2">
      <c r="A189" s="37">
        <v>10</v>
      </c>
      <c r="B189" s="92" t="s">
        <v>7984</v>
      </c>
      <c r="C189" s="35">
        <v>20032</v>
      </c>
      <c r="D189" s="91" t="s">
        <v>7982</v>
      </c>
      <c r="E189" s="85" t="s">
        <v>7999</v>
      </c>
      <c r="F189" s="93">
        <v>738689003</v>
      </c>
      <c r="G189" s="49" t="s">
        <v>6419</v>
      </c>
      <c r="H189" s="37">
        <v>6979</v>
      </c>
      <c r="I189" s="36" t="s">
        <v>8416</v>
      </c>
      <c r="J189" s="37" t="s">
        <v>6295</v>
      </c>
      <c r="K189" s="85">
        <v>45</v>
      </c>
      <c r="L189" s="140">
        <v>1100753</v>
      </c>
      <c r="M189" s="40">
        <v>7</v>
      </c>
      <c r="N189" s="88" t="s">
        <v>8148</v>
      </c>
      <c r="O189" s="199" t="s">
        <v>7988</v>
      </c>
      <c r="P189" s="102">
        <v>84880092</v>
      </c>
      <c r="Q189" s="103">
        <v>10601318</v>
      </c>
      <c r="R189" s="43">
        <v>2188797</v>
      </c>
      <c r="S189" s="144">
        <v>2525451</v>
      </c>
      <c r="T189" s="136">
        <v>4040393</v>
      </c>
      <c r="U189" s="136">
        <v>5218681</v>
      </c>
      <c r="V189" s="136">
        <v>6228643</v>
      </c>
      <c r="W189" s="136">
        <v>6396970</v>
      </c>
      <c r="X189" s="136">
        <v>7406385</v>
      </c>
      <c r="Y189" s="136">
        <v>7238058</v>
      </c>
      <c r="Z189" s="136">
        <v>7069731</v>
      </c>
      <c r="AA189" s="136">
        <v>6228097</v>
      </c>
      <c r="AB189" s="104"/>
      <c r="AC189" s="45">
        <f t="shared" si="2"/>
        <v>65142524</v>
      </c>
    </row>
    <row r="190" spans="1:29" ht="34.5" customHeight="1" x14ac:dyDescent="0.2">
      <c r="A190" s="37">
        <v>10</v>
      </c>
      <c r="B190" s="37" t="s">
        <v>7984</v>
      </c>
      <c r="C190" s="35">
        <v>20032</v>
      </c>
      <c r="D190" s="38" t="s">
        <v>7982</v>
      </c>
      <c r="E190" s="85" t="s">
        <v>7999</v>
      </c>
      <c r="F190" s="86">
        <v>650587340</v>
      </c>
      <c r="G190" s="49" t="s">
        <v>6423</v>
      </c>
      <c r="H190" s="37">
        <v>7473</v>
      </c>
      <c r="I190" s="36" t="s">
        <v>8416</v>
      </c>
      <c r="J190" s="37" t="s">
        <v>6295</v>
      </c>
      <c r="K190" s="85">
        <v>20</v>
      </c>
      <c r="L190" s="87">
        <v>1100754</v>
      </c>
      <c r="M190" s="40">
        <v>7</v>
      </c>
      <c r="N190" s="130" t="s">
        <v>8190</v>
      </c>
      <c r="O190" s="42" t="s">
        <v>7988</v>
      </c>
      <c r="P190" s="102">
        <v>71684547</v>
      </c>
      <c r="Q190" s="43">
        <v>1514943</v>
      </c>
      <c r="R190" s="43"/>
      <c r="S190" s="131">
        <v>823175</v>
      </c>
      <c r="T190" s="132">
        <v>654848</v>
      </c>
      <c r="U190" s="132">
        <v>149867</v>
      </c>
      <c r="V190" s="132">
        <v>149867</v>
      </c>
      <c r="W190" s="132"/>
      <c r="X190" s="132">
        <v>673308</v>
      </c>
      <c r="Y190" s="132">
        <v>1514943</v>
      </c>
      <c r="Z190" s="132">
        <v>1833138</v>
      </c>
      <c r="AA190" s="132">
        <v>1178289</v>
      </c>
      <c r="AB190" s="104"/>
      <c r="AC190" s="45">
        <f t="shared" si="2"/>
        <v>8492378</v>
      </c>
    </row>
    <row r="191" spans="1:29" ht="34.5" customHeight="1" x14ac:dyDescent="0.2">
      <c r="A191" s="93">
        <v>10</v>
      </c>
      <c r="B191" s="92" t="s">
        <v>7984</v>
      </c>
      <c r="C191" s="35">
        <v>20032</v>
      </c>
      <c r="D191" s="91" t="s">
        <v>7982</v>
      </c>
      <c r="E191" s="85" t="s">
        <v>8163</v>
      </c>
      <c r="F191" s="93">
        <v>700376001</v>
      </c>
      <c r="G191" s="49" t="s">
        <v>6605</v>
      </c>
      <c r="H191" s="37">
        <v>1800</v>
      </c>
      <c r="I191" s="36" t="s">
        <v>8416</v>
      </c>
      <c r="J191" s="37" t="s">
        <v>6295</v>
      </c>
      <c r="K191" s="85">
        <v>120</v>
      </c>
      <c r="L191" s="87">
        <v>1100755</v>
      </c>
      <c r="M191" s="37">
        <v>0</v>
      </c>
      <c r="N191" s="142" t="s">
        <v>8191</v>
      </c>
      <c r="O191" s="42" t="s">
        <v>7987</v>
      </c>
      <c r="P191" s="102">
        <v>10577173</v>
      </c>
      <c r="Q191" s="159">
        <v>20754202</v>
      </c>
      <c r="R191" s="43">
        <v>41034892</v>
      </c>
      <c r="S191" s="144">
        <v>18787929</v>
      </c>
      <c r="T191" s="136"/>
      <c r="U191" s="136">
        <v>6552099</v>
      </c>
      <c r="V191" s="136"/>
      <c r="W191" s="136">
        <v>10381916</v>
      </c>
      <c r="X191" s="136"/>
      <c r="Y191" s="136">
        <v>7293892</v>
      </c>
      <c r="Z191" s="136">
        <v>9454877</v>
      </c>
      <c r="AA191" s="136">
        <v>5903159</v>
      </c>
      <c r="AB191" s="104"/>
      <c r="AC191" s="45">
        <f t="shared" si="2"/>
        <v>120162966</v>
      </c>
    </row>
    <row r="192" spans="1:29" ht="34.5" customHeight="1" x14ac:dyDescent="0.2">
      <c r="A192" s="93">
        <v>10</v>
      </c>
      <c r="B192" s="92" t="s">
        <v>7984</v>
      </c>
      <c r="C192" s="35">
        <v>20032</v>
      </c>
      <c r="D192" s="91" t="s">
        <v>7982</v>
      </c>
      <c r="E192" s="85" t="s">
        <v>8163</v>
      </c>
      <c r="F192" s="93">
        <v>741504006</v>
      </c>
      <c r="G192" s="48" t="s">
        <v>6420</v>
      </c>
      <c r="H192" s="37">
        <v>6999</v>
      </c>
      <c r="I192" s="36" t="s">
        <v>8416</v>
      </c>
      <c r="J192" s="37" t="s">
        <v>6286</v>
      </c>
      <c r="K192" s="85">
        <v>45</v>
      </c>
      <c r="L192" s="87">
        <v>1100761</v>
      </c>
      <c r="M192" s="37">
        <v>0</v>
      </c>
      <c r="N192" s="142" t="s">
        <v>8204</v>
      </c>
      <c r="O192" s="143" t="s">
        <v>7983</v>
      </c>
      <c r="P192" s="102">
        <v>152884923</v>
      </c>
      <c r="Q192" s="159">
        <v>9367142</v>
      </c>
      <c r="R192" s="43">
        <v>9367142</v>
      </c>
      <c r="S192" s="144">
        <v>7805952</v>
      </c>
      <c r="T192" s="136">
        <v>7805952</v>
      </c>
      <c r="U192" s="136">
        <v>7389635</v>
      </c>
      <c r="V192" s="136">
        <v>5198518</v>
      </c>
      <c r="W192" s="136">
        <v>9367142</v>
      </c>
      <c r="X192" s="136">
        <v>6289230</v>
      </c>
      <c r="Y192" s="136">
        <v>722792</v>
      </c>
      <c r="Z192" s="136">
        <v>1659011</v>
      </c>
      <c r="AA192" s="136">
        <v>1450853</v>
      </c>
      <c r="AB192" s="104"/>
      <c r="AC192" s="45">
        <f t="shared" si="2"/>
        <v>66423369</v>
      </c>
    </row>
    <row r="193" spans="1:29" ht="34.5" customHeight="1" x14ac:dyDescent="0.2">
      <c r="A193" s="76">
        <v>10</v>
      </c>
      <c r="B193" s="171" t="s">
        <v>7984</v>
      </c>
      <c r="C193" s="70">
        <v>20032</v>
      </c>
      <c r="D193" s="148" t="s">
        <v>7982</v>
      </c>
      <c r="E193" s="147" t="s">
        <v>8163</v>
      </c>
      <c r="F193" s="73">
        <v>700376001</v>
      </c>
      <c r="G193" s="74" t="s">
        <v>8556</v>
      </c>
      <c r="H193" s="75">
        <v>1800</v>
      </c>
      <c r="I193" s="69" t="s">
        <v>8416</v>
      </c>
      <c r="J193" s="76" t="s">
        <v>6273</v>
      </c>
      <c r="K193" s="77">
        <v>95</v>
      </c>
      <c r="L193" s="78">
        <v>1100767</v>
      </c>
      <c r="M193" s="76">
        <v>0</v>
      </c>
      <c r="N193" s="79" t="s">
        <v>8105</v>
      </c>
      <c r="O193" s="42" t="s">
        <v>7987</v>
      </c>
      <c r="P193" s="202">
        <v>35401222</v>
      </c>
      <c r="Q193" s="151"/>
      <c r="R193" s="151"/>
      <c r="S193" s="154"/>
      <c r="T193" s="187"/>
      <c r="U193" s="203"/>
      <c r="V193" s="203"/>
      <c r="W193" s="203"/>
      <c r="X193" s="203">
        <v>17612180</v>
      </c>
      <c r="Y193" s="187">
        <v>11494264</v>
      </c>
      <c r="Z193" s="187">
        <v>7817336</v>
      </c>
      <c r="AA193" s="153">
        <v>8188118</v>
      </c>
      <c r="AB193" s="154"/>
      <c r="AC193" s="45">
        <f t="shared" si="2"/>
        <v>45111898</v>
      </c>
    </row>
    <row r="194" spans="1:29" ht="34.5" customHeight="1" x14ac:dyDescent="0.2">
      <c r="A194" s="37">
        <v>11</v>
      </c>
      <c r="B194" s="36" t="s">
        <v>7984</v>
      </c>
      <c r="C194" s="35">
        <v>20032</v>
      </c>
      <c r="D194" s="38" t="s">
        <v>7982</v>
      </c>
      <c r="E194" s="37" t="s">
        <v>7989</v>
      </c>
      <c r="F194" s="50">
        <v>717150007</v>
      </c>
      <c r="G194" s="48" t="s">
        <v>6411</v>
      </c>
      <c r="H194" s="37">
        <v>6570</v>
      </c>
      <c r="I194" s="36" t="s">
        <v>8416</v>
      </c>
      <c r="J194" s="37" t="s">
        <v>6428</v>
      </c>
      <c r="K194" s="37">
        <v>10</v>
      </c>
      <c r="L194" s="66">
        <v>1110148</v>
      </c>
      <c r="M194" s="40">
        <v>11</v>
      </c>
      <c r="N194" s="67" t="s">
        <v>8106</v>
      </c>
      <c r="O194" s="42" t="s">
        <v>7987</v>
      </c>
      <c r="P194" s="46">
        <v>10669418</v>
      </c>
      <c r="Q194" s="43">
        <v>1713761</v>
      </c>
      <c r="R194" s="43">
        <v>1713761</v>
      </c>
      <c r="S194" s="44">
        <v>1523343</v>
      </c>
      <c r="T194" s="44">
        <v>1713761</v>
      </c>
      <c r="U194" s="44">
        <v>1523343</v>
      </c>
      <c r="V194" s="44">
        <v>1713761</v>
      </c>
      <c r="W194" s="44">
        <v>1523343</v>
      </c>
      <c r="X194" s="44">
        <v>1523343</v>
      </c>
      <c r="Y194" s="44">
        <v>1904179</v>
      </c>
      <c r="Z194" s="44">
        <v>1904179</v>
      </c>
      <c r="AA194" s="44">
        <v>1523343</v>
      </c>
      <c r="AB194" s="44"/>
      <c r="AC194" s="45">
        <f t="shared" si="2"/>
        <v>18280117</v>
      </c>
    </row>
    <row r="195" spans="1:29" ht="34.5" customHeight="1" x14ac:dyDescent="0.2">
      <c r="A195" s="37">
        <v>11</v>
      </c>
      <c r="B195" s="36" t="s">
        <v>7984</v>
      </c>
      <c r="C195" s="35">
        <v>20032</v>
      </c>
      <c r="D195" s="38" t="s">
        <v>7982</v>
      </c>
      <c r="E195" s="37" t="s">
        <v>7991</v>
      </c>
      <c r="F195" s="50">
        <v>717150007</v>
      </c>
      <c r="G195" s="48" t="s">
        <v>6411</v>
      </c>
      <c r="H195" s="37">
        <v>6570</v>
      </c>
      <c r="I195" s="36" t="s">
        <v>8416</v>
      </c>
      <c r="J195" s="37" t="s">
        <v>6428</v>
      </c>
      <c r="K195" s="37">
        <v>10</v>
      </c>
      <c r="L195" s="66">
        <v>1110149</v>
      </c>
      <c r="M195" s="40">
        <v>11</v>
      </c>
      <c r="N195" s="67" t="s">
        <v>8107</v>
      </c>
      <c r="O195" s="42" t="s">
        <v>7987</v>
      </c>
      <c r="P195" s="46">
        <v>10669418</v>
      </c>
      <c r="Q195" s="43">
        <v>1208814</v>
      </c>
      <c r="R195" s="43">
        <v>1208814</v>
      </c>
      <c r="S195" s="44">
        <v>725288</v>
      </c>
      <c r="T195" s="44">
        <v>1934102</v>
      </c>
      <c r="U195" s="44">
        <v>1934102</v>
      </c>
      <c r="V195" s="44">
        <v>1450577</v>
      </c>
      <c r="W195" s="44">
        <v>1934102</v>
      </c>
      <c r="X195" s="44">
        <v>1934102</v>
      </c>
      <c r="Y195" s="44">
        <v>2175865</v>
      </c>
      <c r="Z195" s="44">
        <v>1934102</v>
      </c>
      <c r="AA195" s="179">
        <v>1934102</v>
      </c>
      <c r="AB195" s="44"/>
      <c r="AC195" s="45">
        <f t="shared" ref="AC195:AC258" si="3">SUM(Q195:AB195)</f>
        <v>18373970</v>
      </c>
    </row>
    <row r="196" spans="1:29" ht="34.5" customHeight="1" x14ac:dyDescent="0.2">
      <c r="A196" s="76">
        <v>11</v>
      </c>
      <c r="B196" s="69" t="s">
        <v>7984</v>
      </c>
      <c r="C196" s="70">
        <v>20032</v>
      </c>
      <c r="D196" s="71" t="s">
        <v>7982</v>
      </c>
      <c r="E196" s="72" t="s">
        <v>8001</v>
      </c>
      <c r="F196" s="73">
        <v>717150007</v>
      </c>
      <c r="G196" s="74" t="s">
        <v>6411</v>
      </c>
      <c r="H196" s="75">
        <v>6570</v>
      </c>
      <c r="I196" s="36" t="s">
        <v>8416</v>
      </c>
      <c r="J196" s="37" t="s">
        <v>6428</v>
      </c>
      <c r="K196" s="77">
        <v>25</v>
      </c>
      <c r="L196" s="78">
        <v>1110155</v>
      </c>
      <c r="M196" s="72">
        <v>14</v>
      </c>
      <c r="N196" s="79" t="s">
        <v>8258</v>
      </c>
      <c r="O196" s="42" t="s">
        <v>7987</v>
      </c>
      <c r="P196" s="80">
        <v>10676279</v>
      </c>
      <c r="Q196" s="81"/>
      <c r="R196" s="81"/>
      <c r="S196" s="47"/>
      <c r="T196" s="47">
        <v>785474</v>
      </c>
      <c r="U196" s="47"/>
      <c r="V196" s="47"/>
      <c r="W196" s="47">
        <v>785474</v>
      </c>
      <c r="X196" s="47"/>
      <c r="Y196" s="47"/>
      <c r="Z196" s="47"/>
      <c r="AA196" s="47"/>
      <c r="AB196" s="47"/>
      <c r="AC196" s="45">
        <f t="shared" si="3"/>
        <v>1570948</v>
      </c>
    </row>
    <row r="197" spans="1:29" ht="34.5" customHeight="1" x14ac:dyDescent="0.2">
      <c r="A197" s="37">
        <v>11</v>
      </c>
      <c r="B197" s="36" t="s">
        <v>7984</v>
      </c>
      <c r="C197" s="35">
        <v>20032</v>
      </c>
      <c r="D197" s="38" t="s">
        <v>7982</v>
      </c>
      <c r="E197" s="127" t="s">
        <v>8163</v>
      </c>
      <c r="F197" s="37">
        <v>717150007</v>
      </c>
      <c r="G197" s="48" t="s">
        <v>6411</v>
      </c>
      <c r="H197" s="37">
        <v>6570</v>
      </c>
      <c r="I197" s="36" t="s">
        <v>8416</v>
      </c>
      <c r="J197" s="37" t="s">
        <v>6428</v>
      </c>
      <c r="K197" s="127">
        <v>60</v>
      </c>
      <c r="L197" s="48">
        <v>1110177</v>
      </c>
      <c r="M197" s="127">
        <v>0</v>
      </c>
      <c r="N197" s="49" t="s">
        <v>8108</v>
      </c>
      <c r="O197" s="42" t="s">
        <v>7987</v>
      </c>
      <c r="P197" s="129">
        <v>10692088</v>
      </c>
      <c r="Q197" s="43">
        <v>13067593</v>
      </c>
      <c r="R197" s="43">
        <v>14662180</v>
      </c>
      <c r="S197" s="44">
        <v>13465268</v>
      </c>
      <c r="T197" s="44">
        <v>13465268</v>
      </c>
      <c r="U197" s="44">
        <v>12567583</v>
      </c>
      <c r="V197" s="44">
        <v>13166039</v>
      </c>
      <c r="W197" s="44">
        <v>139531</v>
      </c>
      <c r="X197" s="44">
        <v>29484057</v>
      </c>
      <c r="Y197" s="44"/>
      <c r="Z197" s="44"/>
      <c r="AA197" s="44"/>
      <c r="AB197" s="44"/>
      <c r="AC197" s="45">
        <f t="shared" si="3"/>
        <v>110017519</v>
      </c>
    </row>
    <row r="198" spans="1:29" ht="34.5" customHeight="1" x14ac:dyDescent="0.2">
      <c r="A198" s="37">
        <v>11</v>
      </c>
      <c r="B198" s="36" t="s">
        <v>7984</v>
      </c>
      <c r="C198" s="35">
        <v>20032</v>
      </c>
      <c r="D198" s="38" t="s">
        <v>7982</v>
      </c>
      <c r="E198" s="85" t="s">
        <v>7999</v>
      </c>
      <c r="F198" s="86">
        <v>721694003</v>
      </c>
      <c r="G198" s="115" t="s">
        <v>8002</v>
      </c>
      <c r="H198" s="101">
        <v>6915</v>
      </c>
      <c r="I198" s="36" t="s">
        <v>8416</v>
      </c>
      <c r="J198" s="37" t="s">
        <v>6428</v>
      </c>
      <c r="K198" s="85">
        <v>30</v>
      </c>
      <c r="L198" s="87">
        <v>1110190</v>
      </c>
      <c r="M198" s="40">
        <v>7</v>
      </c>
      <c r="N198" s="95" t="s">
        <v>8257</v>
      </c>
      <c r="O198" s="95" t="s">
        <v>7983</v>
      </c>
      <c r="P198" s="129">
        <v>91900169430</v>
      </c>
      <c r="Q198" s="103"/>
      <c r="R198" s="103">
        <v>4618655</v>
      </c>
      <c r="S198" s="144">
        <v>3531912</v>
      </c>
      <c r="T198" s="136">
        <v>10324052</v>
      </c>
      <c r="U198" s="136">
        <v>5433711</v>
      </c>
      <c r="V198" s="136">
        <v>5162026</v>
      </c>
      <c r="W198" s="136">
        <v>4618655</v>
      </c>
      <c r="X198" s="136">
        <v>4346969</v>
      </c>
      <c r="Y198" s="136">
        <v>4890340</v>
      </c>
      <c r="Z198" s="136">
        <v>5162026</v>
      </c>
      <c r="AA198" s="136">
        <v>4346969</v>
      </c>
      <c r="AB198" s="104"/>
      <c r="AC198" s="45">
        <f t="shared" si="3"/>
        <v>52435315</v>
      </c>
    </row>
    <row r="199" spans="1:29" ht="34.5" customHeight="1" x14ac:dyDescent="0.2">
      <c r="A199" s="76">
        <v>11</v>
      </c>
      <c r="B199" s="171" t="s">
        <v>7984</v>
      </c>
      <c r="C199" s="70">
        <v>20032</v>
      </c>
      <c r="D199" s="148" t="s">
        <v>7982</v>
      </c>
      <c r="E199" s="147" t="s">
        <v>8163</v>
      </c>
      <c r="F199" s="73">
        <v>717150007</v>
      </c>
      <c r="G199" s="74" t="s">
        <v>8057</v>
      </c>
      <c r="H199" s="75">
        <v>6570</v>
      </c>
      <c r="I199" s="69" t="s">
        <v>8416</v>
      </c>
      <c r="J199" s="76" t="s">
        <v>6428</v>
      </c>
      <c r="K199" s="77">
        <v>50</v>
      </c>
      <c r="L199" s="78">
        <v>1110191</v>
      </c>
      <c r="M199" s="76">
        <v>0</v>
      </c>
      <c r="N199" s="79" t="s">
        <v>8108</v>
      </c>
      <c r="O199" s="42" t="s">
        <v>7987</v>
      </c>
      <c r="P199" s="202">
        <v>10705261</v>
      </c>
      <c r="Q199" s="151"/>
      <c r="R199" s="151"/>
      <c r="S199" s="154"/>
      <c r="T199" s="187"/>
      <c r="U199" s="203"/>
      <c r="V199" s="203"/>
      <c r="W199" s="203"/>
      <c r="X199" s="203">
        <v>14961408</v>
      </c>
      <c r="Y199" s="187">
        <v>16158321</v>
      </c>
      <c r="Z199" s="187">
        <v>12467840</v>
      </c>
      <c r="AA199" s="153">
        <v>12467840</v>
      </c>
      <c r="AB199" s="154"/>
      <c r="AC199" s="45">
        <f t="shared" si="3"/>
        <v>56055409</v>
      </c>
    </row>
    <row r="200" spans="1:29" ht="34.5" customHeight="1" x14ac:dyDescent="0.2">
      <c r="A200" s="36">
        <v>12</v>
      </c>
      <c r="B200" s="36" t="s">
        <v>7984</v>
      </c>
      <c r="C200" s="35">
        <v>20032</v>
      </c>
      <c r="D200" s="38" t="s">
        <v>7982</v>
      </c>
      <c r="E200" s="37" t="s">
        <v>7989</v>
      </c>
      <c r="F200" s="50">
        <v>717150007</v>
      </c>
      <c r="G200" s="48" t="s">
        <v>6411</v>
      </c>
      <c r="H200" s="37">
        <v>6570</v>
      </c>
      <c r="I200" s="36" t="s">
        <v>8416</v>
      </c>
      <c r="J200" s="37" t="s">
        <v>6307</v>
      </c>
      <c r="K200" s="37">
        <v>12</v>
      </c>
      <c r="L200" s="205">
        <v>1120157</v>
      </c>
      <c r="M200" s="40">
        <v>11</v>
      </c>
      <c r="N200" s="206" t="s">
        <v>8109</v>
      </c>
      <c r="O200" s="42" t="s">
        <v>7987</v>
      </c>
      <c r="P200" s="46">
        <v>10669400</v>
      </c>
      <c r="Q200" s="43">
        <v>1291530</v>
      </c>
      <c r="R200" s="43">
        <v>1130089</v>
      </c>
      <c r="S200" s="44">
        <v>1130089</v>
      </c>
      <c r="T200" s="44">
        <v>1130089</v>
      </c>
      <c r="U200" s="44">
        <v>1452971</v>
      </c>
      <c r="V200" s="44">
        <v>1937295</v>
      </c>
      <c r="W200" s="44">
        <v>1937295</v>
      </c>
      <c r="X200" s="44">
        <v>1937295</v>
      </c>
      <c r="Y200" s="44">
        <v>1937295</v>
      </c>
      <c r="Z200" s="44">
        <v>1937295</v>
      </c>
      <c r="AA200" s="179">
        <v>1937295</v>
      </c>
      <c r="AB200" s="44"/>
      <c r="AC200" s="45">
        <f t="shared" si="3"/>
        <v>17758538</v>
      </c>
    </row>
    <row r="201" spans="1:29" ht="34.5" customHeight="1" x14ac:dyDescent="0.2">
      <c r="A201" s="36">
        <v>12</v>
      </c>
      <c r="B201" s="36" t="s">
        <v>7984</v>
      </c>
      <c r="C201" s="35">
        <v>20032</v>
      </c>
      <c r="D201" s="38" t="s">
        <v>7982</v>
      </c>
      <c r="E201" s="37" t="s">
        <v>7991</v>
      </c>
      <c r="F201" s="50">
        <v>717150007</v>
      </c>
      <c r="G201" s="48" t="s">
        <v>6411</v>
      </c>
      <c r="H201" s="37">
        <v>6570</v>
      </c>
      <c r="I201" s="36" t="s">
        <v>8416</v>
      </c>
      <c r="J201" s="37" t="s">
        <v>6307</v>
      </c>
      <c r="K201" s="37">
        <v>12</v>
      </c>
      <c r="L201" s="205">
        <v>1120158</v>
      </c>
      <c r="M201" s="40">
        <v>11</v>
      </c>
      <c r="N201" s="207" t="s">
        <v>8110</v>
      </c>
      <c r="O201" s="42" t="s">
        <v>7987</v>
      </c>
      <c r="P201" s="46">
        <v>10669400</v>
      </c>
      <c r="Q201" s="43">
        <v>1434809</v>
      </c>
      <c r="R201" s="43">
        <v>1229837</v>
      </c>
      <c r="S201" s="44">
        <v>1229837</v>
      </c>
      <c r="T201" s="44">
        <v>1229837</v>
      </c>
      <c r="U201" s="44">
        <v>1434809</v>
      </c>
      <c r="V201" s="44">
        <v>2459673</v>
      </c>
      <c r="W201" s="44">
        <v>2459673</v>
      </c>
      <c r="X201" s="44">
        <v>2459673</v>
      </c>
      <c r="Y201" s="44">
        <v>2459673</v>
      </c>
      <c r="Z201" s="44">
        <v>2459673</v>
      </c>
      <c r="AA201" s="44">
        <v>2459673</v>
      </c>
      <c r="AB201" s="44"/>
      <c r="AC201" s="45">
        <f t="shared" si="3"/>
        <v>21317167</v>
      </c>
    </row>
    <row r="202" spans="1:29" ht="34.5" customHeight="1" x14ac:dyDescent="0.2">
      <c r="A202" s="37">
        <v>12</v>
      </c>
      <c r="B202" s="36" t="s">
        <v>7984</v>
      </c>
      <c r="C202" s="35">
        <v>20032</v>
      </c>
      <c r="D202" s="38" t="s">
        <v>7982</v>
      </c>
      <c r="E202" s="127" t="s">
        <v>8163</v>
      </c>
      <c r="F202" s="37">
        <v>717150007</v>
      </c>
      <c r="G202" s="48" t="s">
        <v>6411</v>
      </c>
      <c r="H202" s="37">
        <v>6570</v>
      </c>
      <c r="I202" s="36" t="s">
        <v>8416</v>
      </c>
      <c r="J202" s="127" t="s">
        <v>6307</v>
      </c>
      <c r="K202" s="127">
        <v>70</v>
      </c>
      <c r="L202" s="48">
        <v>1120183</v>
      </c>
      <c r="M202" s="127">
        <v>0</v>
      </c>
      <c r="N202" s="49" t="s">
        <v>8111</v>
      </c>
      <c r="O202" s="42" t="s">
        <v>7987</v>
      </c>
      <c r="P202" s="129">
        <v>10692070</v>
      </c>
      <c r="Q202" s="43">
        <v>8908738</v>
      </c>
      <c r="R202" s="43">
        <v>11416205</v>
      </c>
      <c r="S202" s="44">
        <v>10147738</v>
      </c>
      <c r="T202" s="44">
        <v>9894044</v>
      </c>
      <c r="U202" s="44">
        <v>8879271</v>
      </c>
      <c r="V202" s="44">
        <v>9640351</v>
      </c>
      <c r="W202" s="44">
        <v>4020065</v>
      </c>
      <c r="X202" s="44">
        <v>16523899</v>
      </c>
      <c r="Y202" s="44">
        <v>441036</v>
      </c>
      <c r="Z202" s="44"/>
      <c r="AA202" s="44">
        <v>-943218</v>
      </c>
      <c r="AB202" s="44"/>
      <c r="AC202" s="45">
        <f t="shared" si="3"/>
        <v>78928129</v>
      </c>
    </row>
    <row r="203" spans="1:29" ht="34.5" customHeight="1" x14ac:dyDescent="0.2">
      <c r="A203" s="76">
        <v>12</v>
      </c>
      <c r="B203" s="171" t="s">
        <v>7984</v>
      </c>
      <c r="C203" s="70">
        <v>20032</v>
      </c>
      <c r="D203" s="148" t="s">
        <v>7982</v>
      </c>
      <c r="E203" s="147" t="s">
        <v>8163</v>
      </c>
      <c r="F203" s="73">
        <v>717150007</v>
      </c>
      <c r="G203" s="74" t="s">
        <v>8057</v>
      </c>
      <c r="H203" s="75">
        <v>6570</v>
      </c>
      <c r="I203" s="69" t="s">
        <v>8416</v>
      </c>
      <c r="J203" s="76" t="s">
        <v>6307</v>
      </c>
      <c r="K203" s="77">
        <v>40</v>
      </c>
      <c r="L203" s="78">
        <v>1120209</v>
      </c>
      <c r="M203" s="76">
        <v>0</v>
      </c>
      <c r="N203" s="208" t="s">
        <v>8554</v>
      </c>
      <c r="O203" s="42" t="s">
        <v>7987</v>
      </c>
      <c r="P203" s="202">
        <v>10705252</v>
      </c>
      <c r="Q203" s="151"/>
      <c r="R203" s="151"/>
      <c r="S203" s="154"/>
      <c r="T203" s="187"/>
      <c r="U203" s="203"/>
      <c r="V203" s="203"/>
      <c r="W203" s="203"/>
      <c r="X203" s="203">
        <v>12424474</v>
      </c>
      <c r="Y203" s="187"/>
      <c r="Z203" s="187">
        <v>22467590</v>
      </c>
      <c r="AA203" s="153">
        <v>10043116</v>
      </c>
      <c r="AB203" s="154"/>
      <c r="AC203" s="45">
        <f t="shared" si="3"/>
        <v>44935180</v>
      </c>
    </row>
    <row r="204" spans="1:29" ht="34.5" customHeight="1" x14ac:dyDescent="0.2">
      <c r="A204" s="37">
        <v>13</v>
      </c>
      <c r="B204" s="90" t="s">
        <v>7984</v>
      </c>
      <c r="C204" s="35">
        <v>20032</v>
      </c>
      <c r="D204" s="91" t="s">
        <v>7982</v>
      </c>
      <c r="E204" s="92" t="s">
        <v>7996</v>
      </c>
      <c r="F204" s="35" t="s">
        <v>8617</v>
      </c>
      <c r="G204" s="49" t="s">
        <v>8057</v>
      </c>
      <c r="H204" s="37">
        <v>6570</v>
      </c>
      <c r="I204" s="36" t="s">
        <v>8416</v>
      </c>
      <c r="J204" s="37" t="s">
        <v>8424</v>
      </c>
      <c r="K204" s="92">
        <v>30</v>
      </c>
      <c r="L204" s="82">
        <v>1131034</v>
      </c>
      <c r="M204" s="37">
        <v>12</v>
      </c>
      <c r="N204" s="83" t="s">
        <v>8576</v>
      </c>
      <c r="O204" s="42" t="s">
        <v>7987</v>
      </c>
      <c r="P204" s="102">
        <v>10625640</v>
      </c>
      <c r="Q204" s="103"/>
      <c r="R204" s="103"/>
      <c r="S204" s="104"/>
      <c r="T204" s="105"/>
      <c r="U204" s="106"/>
      <c r="V204" s="106"/>
      <c r="W204" s="106"/>
      <c r="X204" s="106"/>
      <c r="Y204" s="106">
        <v>7726118</v>
      </c>
      <c r="Z204" s="105"/>
      <c r="AA204" s="136"/>
      <c r="AB204" s="104"/>
      <c r="AC204" s="45">
        <f t="shared" si="3"/>
        <v>7726118</v>
      </c>
    </row>
    <row r="205" spans="1:29" ht="34.5" customHeight="1" x14ac:dyDescent="0.2">
      <c r="A205" s="76">
        <v>13</v>
      </c>
      <c r="B205" s="69" t="s">
        <v>7984</v>
      </c>
      <c r="C205" s="70">
        <v>20032</v>
      </c>
      <c r="D205" s="71" t="s">
        <v>7982</v>
      </c>
      <c r="E205" s="72" t="s">
        <v>7985</v>
      </c>
      <c r="F205" s="73">
        <v>717150007</v>
      </c>
      <c r="G205" s="74" t="s">
        <v>6411</v>
      </c>
      <c r="H205" s="75">
        <v>6570</v>
      </c>
      <c r="I205" s="36" t="s">
        <v>8416</v>
      </c>
      <c r="J205" s="76" t="s">
        <v>8266</v>
      </c>
      <c r="K205" s="77">
        <v>75</v>
      </c>
      <c r="L205" s="78">
        <v>1131392</v>
      </c>
      <c r="M205" s="72">
        <v>12</v>
      </c>
      <c r="N205" s="79" t="s">
        <v>8115</v>
      </c>
      <c r="O205" s="42" t="s">
        <v>7987</v>
      </c>
      <c r="P205" s="80">
        <v>10651187</v>
      </c>
      <c r="Q205" s="81"/>
      <c r="R205" s="81"/>
      <c r="S205" s="47"/>
      <c r="T205" s="47">
        <v>2928711</v>
      </c>
      <c r="U205" s="47">
        <v>3974679</v>
      </c>
      <c r="V205" s="47"/>
      <c r="W205" s="47"/>
      <c r="X205" s="47">
        <v>4811453</v>
      </c>
      <c r="Y205" s="47">
        <v>6903389</v>
      </c>
      <c r="Z205" s="47"/>
      <c r="AA205" s="47"/>
      <c r="AB205" s="47"/>
      <c r="AC205" s="45">
        <f t="shared" si="3"/>
        <v>18618232</v>
      </c>
    </row>
    <row r="206" spans="1:29" ht="34.5" customHeight="1" x14ac:dyDescent="0.2">
      <c r="A206" s="76">
        <v>13</v>
      </c>
      <c r="B206" s="69" t="s">
        <v>7984</v>
      </c>
      <c r="C206" s="70">
        <v>20032</v>
      </c>
      <c r="D206" s="71" t="s">
        <v>7982</v>
      </c>
      <c r="E206" s="92" t="s">
        <v>7985</v>
      </c>
      <c r="F206" s="86">
        <v>717150007</v>
      </c>
      <c r="G206" s="49" t="s">
        <v>6411</v>
      </c>
      <c r="H206" s="101">
        <v>6570</v>
      </c>
      <c r="I206" s="36" t="s">
        <v>8416</v>
      </c>
      <c r="J206" s="37" t="s">
        <v>8424</v>
      </c>
      <c r="K206" s="85">
        <v>100</v>
      </c>
      <c r="L206" s="87">
        <v>1131393</v>
      </c>
      <c r="M206" s="37">
        <v>12</v>
      </c>
      <c r="N206" s="88" t="s">
        <v>8425</v>
      </c>
      <c r="O206" s="42" t="s">
        <v>7987</v>
      </c>
      <c r="P206" s="102">
        <v>10651195</v>
      </c>
      <c r="Q206" s="103"/>
      <c r="R206" s="103"/>
      <c r="S206" s="104"/>
      <c r="T206" s="105"/>
      <c r="U206" s="106">
        <v>1882742</v>
      </c>
      <c r="V206" s="105"/>
      <c r="W206" s="105"/>
      <c r="X206" s="105"/>
      <c r="Y206" s="105"/>
      <c r="Z206" s="105"/>
      <c r="AA206" s="136"/>
      <c r="AB206" s="104"/>
      <c r="AC206" s="45">
        <f t="shared" si="3"/>
        <v>1882742</v>
      </c>
    </row>
    <row r="207" spans="1:29" ht="34.5" customHeight="1" x14ac:dyDescent="0.2">
      <c r="A207" s="196">
        <v>13</v>
      </c>
      <c r="B207" s="36" t="s">
        <v>7984</v>
      </c>
      <c r="C207" s="35">
        <v>20032</v>
      </c>
      <c r="D207" s="38" t="s">
        <v>7982</v>
      </c>
      <c r="E207" s="37" t="s">
        <v>7989</v>
      </c>
      <c r="F207" s="37">
        <v>650450957</v>
      </c>
      <c r="G207" s="48" t="s">
        <v>6424</v>
      </c>
      <c r="H207" s="37">
        <v>7478</v>
      </c>
      <c r="I207" s="36" t="s">
        <v>8416</v>
      </c>
      <c r="J207" s="51" t="s">
        <v>70</v>
      </c>
      <c r="K207" s="37">
        <v>58</v>
      </c>
      <c r="L207" s="48">
        <v>1131888</v>
      </c>
      <c r="M207" s="40">
        <v>11</v>
      </c>
      <c r="N207" s="49" t="s">
        <v>8116</v>
      </c>
      <c r="O207" s="209" t="s">
        <v>8117</v>
      </c>
      <c r="P207" s="46">
        <v>140652333</v>
      </c>
      <c r="Q207" s="43">
        <v>2069760</v>
      </c>
      <c r="R207" s="43">
        <v>1966272</v>
      </c>
      <c r="S207" s="44">
        <v>2897664</v>
      </c>
      <c r="T207" s="44">
        <v>3208128</v>
      </c>
      <c r="U207" s="44">
        <v>3104640</v>
      </c>
      <c r="V207" s="44">
        <v>3622080</v>
      </c>
      <c r="W207" s="44"/>
      <c r="X207" s="44"/>
      <c r="Y207" s="44">
        <v>8692992</v>
      </c>
      <c r="Z207" s="44">
        <v>2587200</v>
      </c>
      <c r="AA207" s="44">
        <v>4863936</v>
      </c>
      <c r="AB207" s="44"/>
      <c r="AC207" s="45">
        <f t="shared" si="3"/>
        <v>33012672</v>
      </c>
    </row>
    <row r="208" spans="1:29" ht="34.5" customHeight="1" x14ac:dyDescent="0.2">
      <c r="A208" s="196">
        <v>13</v>
      </c>
      <c r="B208" s="36" t="s">
        <v>7984</v>
      </c>
      <c r="C208" s="35">
        <v>20032</v>
      </c>
      <c r="D208" s="38" t="s">
        <v>7982</v>
      </c>
      <c r="E208" s="37" t="s">
        <v>7991</v>
      </c>
      <c r="F208" s="37">
        <v>650450957</v>
      </c>
      <c r="G208" s="48" t="s">
        <v>6424</v>
      </c>
      <c r="H208" s="37">
        <v>7478</v>
      </c>
      <c r="I208" s="36" t="s">
        <v>8416</v>
      </c>
      <c r="J208" s="51" t="s">
        <v>70</v>
      </c>
      <c r="K208" s="37">
        <v>58</v>
      </c>
      <c r="L208" s="48">
        <v>1131889</v>
      </c>
      <c r="M208" s="40">
        <v>11</v>
      </c>
      <c r="N208" s="49" t="s">
        <v>8118</v>
      </c>
      <c r="O208" s="209" t="s">
        <v>8117</v>
      </c>
      <c r="P208" s="46">
        <v>140652333</v>
      </c>
      <c r="Q208" s="43">
        <v>2627856</v>
      </c>
      <c r="R208" s="43">
        <v>2496463</v>
      </c>
      <c r="S208" s="44">
        <v>3547605</v>
      </c>
      <c r="T208" s="44">
        <v>4073177</v>
      </c>
      <c r="U208" s="44">
        <v>3941784</v>
      </c>
      <c r="V208" s="44">
        <v>4073177</v>
      </c>
      <c r="W208" s="44"/>
      <c r="X208" s="44"/>
      <c r="Y208" s="44">
        <v>10380031</v>
      </c>
      <c r="Z208" s="44">
        <v>3284820</v>
      </c>
      <c r="AA208" s="44">
        <v>6044069</v>
      </c>
      <c r="AB208" s="44"/>
      <c r="AC208" s="45">
        <f t="shared" si="3"/>
        <v>40468982</v>
      </c>
    </row>
    <row r="209" spans="1:29" ht="34.5" customHeight="1" x14ac:dyDescent="0.2">
      <c r="A209" s="196">
        <v>13</v>
      </c>
      <c r="B209" s="36" t="s">
        <v>7984</v>
      </c>
      <c r="C209" s="35">
        <v>20032</v>
      </c>
      <c r="D209" s="38" t="s">
        <v>7982</v>
      </c>
      <c r="E209" s="37" t="s">
        <v>7989</v>
      </c>
      <c r="F209" s="37" t="s">
        <v>6266</v>
      </c>
      <c r="G209" s="188" t="s">
        <v>6425</v>
      </c>
      <c r="H209" s="101">
        <v>7497</v>
      </c>
      <c r="I209" s="36" t="s">
        <v>8416</v>
      </c>
      <c r="J209" s="189" t="s">
        <v>6296</v>
      </c>
      <c r="K209" s="37">
        <v>20</v>
      </c>
      <c r="L209" s="48">
        <v>1131891</v>
      </c>
      <c r="M209" s="40">
        <v>11</v>
      </c>
      <c r="N209" s="49" t="s">
        <v>8119</v>
      </c>
      <c r="O209" s="42" t="s">
        <v>7993</v>
      </c>
      <c r="P209" s="190">
        <v>4720170309</v>
      </c>
      <c r="Q209" s="43">
        <v>2069760</v>
      </c>
      <c r="R209" s="43"/>
      <c r="S209" s="44">
        <v>4139520</v>
      </c>
      <c r="T209" s="44">
        <v>2069760</v>
      </c>
      <c r="U209" s="44">
        <v>2069760</v>
      </c>
      <c r="V209" s="44">
        <v>2069760</v>
      </c>
      <c r="W209" s="44">
        <v>2069760</v>
      </c>
      <c r="X209" s="44"/>
      <c r="Y209" s="44">
        <v>4139520</v>
      </c>
      <c r="Z209" s="44">
        <v>2069760</v>
      </c>
      <c r="AA209" s="44">
        <v>2069760</v>
      </c>
      <c r="AB209" s="44"/>
      <c r="AC209" s="45">
        <f t="shared" si="3"/>
        <v>22767360</v>
      </c>
    </row>
    <row r="210" spans="1:29" ht="34.5" customHeight="1" x14ac:dyDescent="0.2">
      <c r="A210" s="196">
        <v>13</v>
      </c>
      <c r="B210" s="36" t="s">
        <v>7984</v>
      </c>
      <c r="C210" s="35">
        <v>20032</v>
      </c>
      <c r="D210" s="38" t="s">
        <v>7982</v>
      </c>
      <c r="E210" s="37" t="s">
        <v>7991</v>
      </c>
      <c r="F210" s="37" t="s">
        <v>6266</v>
      </c>
      <c r="G210" s="188" t="s">
        <v>6425</v>
      </c>
      <c r="H210" s="101">
        <v>7497</v>
      </c>
      <c r="I210" s="36" t="s">
        <v>8416</v>
      </c>
      <c r="J210" s="189" t="s">
        <v>6296</v>
      </c>
      <c r="K210" s="37">
        <v>20</v>
      </c>
      <c r="L210" s="48">
        <v>1131892</v>
      </c>
      <c r="M210" s="40">
        <v>11</v>
      </c>
      <c r="N210" s="49" t="s">
        <v>8120</v>
      </c>
      <c r="O210" s="42" t="s">
        <v>7993</v>
      </c>
      <c r="P210" s="190">
        <v>4720170309</v>
      </c>
      <c r="Q210" s="43">
        <v>2627856</v>
      </c>
      <c r="R210" s="43"/>
      <c r="S210" s="44">
        <v>5255712</v>
      </c>
      <c r="T210" s="44">
        <v>2627856</v>
      </c>
      <c r="U210" s="44">
        <v>2627856</v>
      </c>
      <c r="V210" s="44">
        <v>2627856</v>
      </c>
      <c r="W210" s="44">
        <v>2627856</v>
      </c>
      <c r="X210" s="44"/>
      <c r="Y210" s="44">
        <v>5255712</v>
      </c>
      <c r="Z210" s="44">
        <v>2627856</v>
      </c>
      <c r="AA210" s="44">
        <v>2627856</v>
      </c>
      <c r="AB210" s="44"/>
      <c r="AC210" s="45">
        <f t="shared" si="3"/>
        <v>28906416</v>
      </c>
    </row>
    <row r="211" spans="1:29" ht="34.5" customHeight="1" x14ac:dyDescent="0.2">
      <c r="A211" s="37">
        <v>13</v>
      </c>
      <c r="B211" s="92" t="s">
        <v>7984</v>
      </c>
      <c r="C211" s="35">
        <v>20032</v>
      </c>
      <c r="D211" s="91" t="s">
        <v>7982</v>
      </c>
      <c r="E211" s="85" t="s">
        <v>7994</v>
      </c>
      <c r="F211" s="86">
        <v>719400000</v>
      </c>
      <c r="G211" s="115" t="s">
        <v>6408</v>
      </c>
      <c r="H211" s="101">
        <v>3842</v>
      </c>
      <c r="I211" s="36" t="s">
        <v>8416</v>
      </c>
      <c r="J211" s="37" t="s">
        <v>6310</v>
      </c>
      <c r="K211" s="85">
        <v>120</v>
      </c>
      <c r="L211" s="87">
        <v>1131910</v>
      </c>
      <c r="M211" s="40">
        <v>15</v>
      </c>
      <c r="N211" s="95" t="s">
        <v>8259</v>
      </c>
      <c r="O211" s="95" t="s">
        <v>7995</v>
      </c>
      <c r="P211" s="102">
        <v>970826742</v>
      </c>
      <c r="Q211" s="103"/>
      <c r="R211" s="103">
        <v>7964880</v>
      </c>
      <c r="S211" s="144"/>
      <c r="T211" s="136"/>
      <c r="U211" s="136"/>
      <c r="V211" s="136"/>
      <c r="W211" s="136"/>
      <c r="X211" s="136"/>
      <c r="Y211" s="136"/>
      <c r="Z211" s="136"/>
      <c r="AA211" s="136"/>
      <c r="AB211" s="104"/>
      <c r="AC211" s="45">
        <f t="shared" si="3"/>
        <v>7964880</v>
      </c>
    </row>
    <row r="212" spans="1:29" ht="34.5" customHeight="1" x14ac:dyDescent="0.2">
      <c r="A212" s="275">
        <v>13</v>
      </c>
      <c r="B212" s="90" t="s">
        <v>7984</v>
      </c>
      <c r="C212" s="35">
        <v>20032</v>
      </c>
      <c r="D212" s="91" t="s">
        <v>7982</v>
      </c>
      <c r="E212" s="111" t="s">
        <v>7994</v>
      </c>
      <c r="F212" s="35" t="s">
        <v>8616</v>
      </c>
      <c r="G212" s="115" t="s">
        <v>6408</v>
      </c>
      <c r="H212" s="101">
        <v>3842</v>
      </c>
      <c r="I212" s="36" t="s">
        <v>8416</v>
      </c>
      <c r="J212" s="117" t="s">
        <v>6311</v>
      </c>
      <c r="K212" s="111">
        <v>100</v>
      </c>
      <c r="L212" s="82">
        <v>1131911</v>
      </c>
      <c r="M212" s="176">
        <v>15</v>
      </c>
      <c r="N212" s="83" t="s">
        <v>8577</v>
      </c>
      <c r="O212" s="138" t="s">
        <v>7995</v>
      </c>
      <c r="P212" s="122">
        <v>970721177</v>
      </c>
      <c r="Q212" s="123"/>
      <c r="R212" s="103"/>
      <c r="S212" s="104"/>
      <c r="T212" s="125"/>
      <c r="U212" s="126"/>
      <c r="V212" s="126"/>
      <c r="W212" s="126"/>
      <c r="X212" s="126"/>
      <c r="Y212" s="126">
        <v>996072</v>
      </c>
      <c r="Z212" s="125"/>
      <c r="AA212" s="107"/>
      <c r="AB212" s="124"/>
      <c r="AC212" s="45">
        <f t="shared" si="3"/>
        <v>996072</v>
      </c>
    </row>
    <row r="213" spans="1:29" ht="34.5" customHeight="1" x14ac:dyDescent="0.2">
      <c r="A213" s="275">
        <v>13</v>
      </c>
      <c r="B213" s="36" t="s">
        <v>7984</v>
      </c>
      <c r="C213" s="35">
        <v>20032</v>
      </c>
      <c r="D213" s="38" t="s">
        <v>7982</v>
      </c>
      <c r="E213" s="117" t="s">
        <v>7997</v>
      </c>
      <c r="F213" s="65">
        <v>719400000</v>
      </c>
      <c r="G213" s="48" t="s">
        <v>6408</v>
      </c>
      <c r="H213" s="37">
        <v>3842</v>
      </c>
      <c r="I213" s="36" t="s">
        <v>8416</v>
      </c>
      <c r="J213" s="117" t="s">
        <v>5511</v>
      </c>
      <c r="K213" s="117">
        <v>65</v>
      </c>
      <c r="L213" s="210">
        <v>1131939</v>
      </c>
      <c r="M213" s="40">
        <v>13</v>
      </c>
      <c r="N213" s="67" t="s">
        <v>8121</v>
      </c>
      <c r="O213" s="199" t="s">
        <v>7995</v>
      </c>
      <c r="P213" s="211">
        <v>971135026</v>
      </c>
      <c r="Q213" s="178">
        <v>2289672</v>
      </c>
      <c r="R213" s="43">
        <v>1853544</v>
      </c>
      <c r="S213" s="179">
        <v>1962576</v>
      </c>
      <c r="T213" s="179">
        <v>1962576</v>
      </c>
      <c r="U213" s="179">
        <v>2398704</v>
      </c>
      <c r="V213" s="179"/>
      <c r="W213" s="179"/>
      <c r="X213" s="179"/>
      <c r="Y213" s="179"/>
      <c r="Z213" s="179"/>
      <c r="AA213" s="179"/>
      <c r="AB213" s="179"/>
      <c r="AC213" s="45">
        <f t="shared" si="3"/>
        <v>10467072</v>
      </c>
    </row>
    <row r="214" spans="1:29" ht="34.5" customHeight="1" x14ac:dyDescent="0.2">
      <c r="A214" s="275">
        <v>13</v>
      </c>
      <c r="B214" s="36" t="s">
        <v>7984</v>
      </c>
      <c r="C214" s="35">
        <v>20032</v>
      </c>
      <c r="D214" s="38" t="s">
        <v>7982</v>
      </c>
      <c r="E214" s="117" t="s">
        <v>7997</v>
      </c>
      <c r="F214" s="212">
        <v>719400000</v>
      </c>
      <c r="G214" s="48" t="s">
        <v>6408</v>
      </c>
      <c r="H214" s="37">
        <v>3842</v>
      </c>
      <c r="I214" s="36" t="s">
        <v>8416</v>
      </c>
      <c r="J214" s="117" t="s">
        <v>6300</v>
      </c>
      <c r="K214" s="117">
        <v>60</v>
      </c>
      <c r="L214" s="66">
        <v>1131940</v>
      </c>
      <c r="M214" s="176">
        <v>13</v>
      </c>
      <c r="N214" s="67" t="s">
        <v>8122</v>
      </c>
      <c r="O214" s="199" t="s">
        <v>7995</v>
      </c>
      <c r="P214" s="211">
        <v>971219238</v>
      </c>
      <c r="Q214" s="43">
        <v>3052896</v>
      </c>
      <c r="R214" s="213">
        <v>3052896</v>
      </c>
      <c r="S214" s="44">
        <v>3052896</v>
      </c>
      <c r="T214" s="44">
        <v>3052896</v>
      </c>
      <c r="U214" s="44">
        <v>3707088</v>
      </c>
      <c r="V214" s="44"/>
      <c r="W214" s="44"/>
      <c r="X214" s="44"/>
      <c r="Y214" s="44"/>
      <c r="Z214" s="44"/>
      <c r="AA214" s="44"/>
      <c r="AB214" s="44"/>
      <c r="AC214" s="45">
        <f t="shared" si="3"/>
        <v>15918672</v>
      </c>
    </row>
    <row r="215" spans="1:29" ht="34.5" customHeight="1" x14ac:dyDescent="0.2">
      <c r="A215" s="275">
        <v>13</v>
      </c>
      <c r="B215" s="116" t="s">
        <v>7984</v>
      </c>
      <c r="C215" s="35">
        <v>20032</v>
      </c>
      <c r="D215" s="174" t="s">
        <v>7982</v>
      </c>
      <c r="E215" s="117" t="s">
        <v>7997</v>
      </c>
      <c r="F215" s="214">
        <v>719400000</v>
      </c>
      <c r="G215" s="198" t="s">
        <v>6408</v>
      </c>
      <c r="H215" s="117">
        <v>3842</v>
      </c>
      <c r="I215" s="36" t="s">
        <v>8416</v>
      </c>
      <c r="J215" s="37" t="s">
        <v>6311</v>
      </c>
      <c r="K215" s="37">
        <v>75</v>
      </c>
      <c r="L215" s="66">
        <v>1131941</v>
      </c>
      <c r="M215" s="40">
        <v>13</v>
      </c>
      <c r="N215" s="67" t="s">
        <v>8123</v>
      </c>
      <c r="O215" s="42" t="s">
        <v>7995</v>
      </c>
      <c r="P215" s="68">
        <v>970291752</v>
      </c>
      <c r="Q215" s="43">
        <v>3707088</v>
      </c>
      <c r="R215" s="213">
        <v>4034184</v>
      </c>
      <c r="S215" s="44">
        <v>4470312</v>
      </c>
      <c r="T215" s="44">
        <v>4797408</v>
      </c>
      <c r="U215" s="44">
        <v>4579344</v>
      </c>
      <c r="V215" s="44"/>
      <c r="W215" s="44"/>
      <c r="X215" s="44"/>
      <c r="Y215" s="44"/>
      <c r="Z215" s="44"/>
      <c r="AA215" s="44"/>
      <c r="AB215" s="44"/>
      <c r="AC215" s="45">
        <f t="shared" si="3"/>
        <v>21588336</v>
      </c>
    </row>
    <row r="216" spans="1:29" ht="34.5" customHeight="1" x14ac:dyDescent="0.2">
      <c r="A216" s="275">
        <v>13</v>
      </c>
      <c r="B216" s="116" t="s">
        <v>7984</v>
      </c>
      <c r="C216" s="35">
        <v>20032</v>
      </c>
      <c r="D216" s="174" t="s">
        <v>7982</v>
      </c>
      <c r="E216" s="117" t="s">
        <v>7997</v>
      </c>
      <c r="F216" s="212">
        <v>719400000</v>
      </c>
      <c r="G216" s="198" t="s">
        <v>6408</v>
      </c>
      <c r="H216" s="117">
        <v>3842</v>
      </c>
      <c r="I216" s="36" t="s">
        <v>8416</v>
      </c>
      <c r="J216" s="37" t="s">
        <v>6304</v>
      </c>
      <c r="K216" s="37">
        <v>60</v>
      </c>
      <c r="L216" s="66">
        <v>1131942</v>
      </c>
      <c r="M216" s="40">
        <v>13</v>
      </c>
      <c r="N216" s="67" t="s">
        <v>8124</v>
      </c>
      <c r="O216" s="42" t="s">
        <v>7995</v>
      </c>
      <c r="P216" s="68">
        <v>971135034</v>
      </c>
      <c r="Q216" s="43">
        <v>1635480</v>
      </c>
      <c r="R216" s="213">
        <v>1417416</v>
      </c>
      <c r="S216" s="44">
        <v>1526448</v>
      </c>
      <c r="T216" s="44">
        <v>1962576</v>
      </c>
      <c r="U216" s="44">
        <v>1744512</v>
      </c>
      <c r="V216" s="44"/>
      <c r="W216" s="44"/>
      <c r="X216" s="44"/>
      <c r="Y216" s="44"/>
      <c r="Z216" s="44"/>
      <c r="AA216" s="44"/>
      <c r="AB216" s="44"/>
      <c r="AC216" s="45">
        <f t="shared" si="3"/>
        <v>8286432</v>
      </c>
    </row>
    <row r="217" spans="1:29" ht="34.5" customHeight="1" x14ac:dyDescent="0.2">
      <c r="A217" s="275">
        <v>13</v>
      </c>
      <c r="B217" s="116" t="s">
        <v>7984</v>
      </c>
      <c r="C217" s="35">
        <v>20032</v>
      </c>
      <c r="D217" s="174" t="s">
        <v>7982</v>
      </c>
      <c r="E217" s="117" t="s">
        <v>7997</v>
      </c>
      <c r="F217" s="212">
        <v>717150007</v>
      </c>
      <c r="G217" s="198" t="s">
        <v>6411</v>
      </c>
      <c r="H217" s="117">
        <v>6570</v>
      </c>
      <c r="I217" s="36" t="s">
        <v>8416</v>
      </c>
      <c r="J217" s="37" t="s">
        <v>6303</v>
      </c>
      <c r="K217" s="37">
        <v>60</v>
      </c>
      <c r="L217" s="66">
        <v>1131944</v>
      </c>
      <c r="M217" s="40">
        <v>13</v>
      </c>
      <c r="N217" s="67" t="s">
        <v>8125</v>
      </c>
      <c r="O217" s="42" t="s">
        <v>7987</v>
      </c>
      <c r="P217" s="68">
        <v>10676201</v>
      </c>
      <c r="Q217" s="43">
        <v>3489024</v>
      </c>
      <c r="R217" s="215">
        <v>3270960</v>
      </c>
      <c r="S217" s="44">
        <v>3161928</v>
      </c>
      <c r="T217" s="44">
        <v>3598056</v>
      </c>
      <c r="U217" s="44">
        <v>3270960</v>
      </c>
      <c r="V217" s="44"/>
      <c r="W217" s="44"/>
      <c r="X217" s="44"/>
      <c r="Y217" s="44"/>
      <c r="Z217" s="44"/>
      <c r="AA217" s="44"/>
      <c r="AB217" s="44"/>
      <c r="AC217" s="45">
        <f t="shared" si="3"/>
        <v>16790928</v>
      </c>
    </row>
    <row r="218" spans="1:29" ht="34.5" customHeight="1" x14ac:dyDescent="0.2">
      <c r="A218" s="275">
        <v>13</v>
      </c>
      <c r="B218" s="116" t="s">
        <v>7984</v>
      </c>
      <c r="C218" s="35">
        <v>20032</v>
      </c>
      <c r="D218" s="174" t="s">
        <v>7982</v>
      </c>
      <c r="E218" s="117" t="s">
        <v>7997</v>
      </c>
      <c r="F218" s="214">
        <v>717150007</v>
      </c>
      <c r="G218" s="198" t="s">
        <v>6411</v>
      </c>
      <c r="H218" s="117">
        <v>6570</v>
      </c>
      <c r="I218" s="36" t="s">
        <v>8416</v>
      </c>
      <c r="J218" s="117" t="s">
        <v>6303</v>
      </c>
      <c r="K218" s="117">
        <v>51</v>
      </c>
      <c r="L218" s="66">
        <v>1131945</v>
      </c>
      <c r="M218" s="40">
        <v>13</v>
      </c>
      <c r="N218" s="216" t="s">
        <v>8126</v>
      </c>
      <c r="O218" s="42" t="s">
        <v>7987</v>
      </c>
      <c r="P218" s="211">
        <v>10676198</v>
      </c>
      <c r="Q218" s="178">
        <v>1635480</v>
      </c>
      <c r="R218" s="178"/>
      <c r="S218" s="179">
        <v>2180640</v>
      </c>
      <c r="T218" s="179">
        <v>4688376</v>
      </c>
      <c r="U218" s="179">
        <v>2289672</v>
      </c>
      <c r="V218" s="179"/>
      <c r="W218" s="179"/>
      <c r="X218" s="179"/>
      <c r="Y218" s="179"/>
      <c r="Z218" s="179"/>
      <c r="AA218" s="179"/>
      <c r="AB218" s="179"/>
      <c r="AC218" s="45">
        <f t="shared" si="3"/>
        <v>10794168</v>
      </c>
    </row>
    <row r="219" spans="1:29" ht="34.5" customHeight="1" x14ac:dyDescent="0.2">
      <c r="A219" s="275">
        <v>13</v>
      </c>
      <c r="B219" s="36" t="s">
        <v>7984</v>
      </c>
      <c r="C219" s="35">
        <v>20032</v>
      </c>
      <c r="D219" s="38" t="s">
        <v>7982</v>
      </c>
      <c r="E219" s="117" t="s">
        <v>7997</v>
      </c>
      <c r="F219" s="214">
        <v>717150007</v>
      </c>
      <c r="G219" s="198" t="s">
        <v>6411</v>
      </c>
      <c r="H219" s="117">
        <v>6570</v>
      </c>
      <c r="I219" s="36" t="s">
        <v>8416</v>
      </c>
      <c r="J219" s="117" t="s">
        <v>6293</v>
      </c>
      <c r="K219" s="117">
        <v>93</v>
      </c>
      <c r="L219" s="66">
        <v>1131946</v>
      </c>
      <c r="M219" s="40">
        <v>13</v>
      </c>
      <c r="N219" s="216" t="s">
        <v>8127</v>
      </c>
      <c r="O219" s="42" t="s">
        <v>7987</v>
      </c>
      <c r="P219" s="211">
        <v>10676171</v>
      </c>
      <c r="Q219" s="178">
        <v>4906440</v>
      </c>
      <c r="R219" s="178">
        <v>4579344</v>
      </c>
      <c r="S219" s="179">
        <v>3707088</v>
      </c>
      <c r="T219" s="179">
        <v>4906440</v>
      </c>
      <c r="U219" s="179"/>
      <c r="V219" s="179">
        <v>5233536</v>
      </c>
      <c r="W219" s="179"/>
      <c r="X219" s="179"/>
      <c r="Y219" s="179"/>
      <c r="Z219" s="179"/>
      <c r="AA219" s="179"/>
      <c r="AB219" s="179"/>
      <c r="AC219" s="45">
        <f t="shared" si="3"/>
        <v>23332848</v>
      </c>
    </row>
    <row r="220" spans="1:29" ht="34.5" customHeight="1" x14ac:dyDescent="0.2">
      <c r="A220" s="275">
        <v>13</v>
      </c>
      <c r="B220" s="116" t="s">
        <v>7984</v>
      </c>
      <c r="C220" s="35">
        <v>20032</v>
      </c>
      <c r="D220" s="38" t="s">
        <v>7982</v>
      </c>
      <c r="E220" s="117" t="s">
        <v>7997</v>
      </c>
      <c r="F220" s="65">
        <v>717150007</v>
      </c>
      <c r="G220" s="198" t="s">
        <v>6411</v>
      </c>
      <c r="H220" s="117">
        <v>6570</v>
      </c>
      <c r="I220" s="36" t="s">
        <v>8416</v>
      </c>
      <c r="J220" s="37" t="s">
        <v>6292</v>
      </c>
      <c r="K220" s="117">
        <v>75</v>
      </c>
      <c r="L220" s="217">
        <v>1131947</v>
      </c>
      <c r="M220" s="40">
        <v>13</v>
      </c>
      <c r="N220" s="216" t="s">
        <v>8128</v>
      </c>
      <c r="O220" s="42" t="s">
        <v>7987</v>
      </c>
      <c r="P220" s="211">
        <v>10676180</v>
      </c>
      <c r="Q220" s="178">
        <v>2289672</v>
      </c>
      <c r="R220" s="178">
        <v>2834832</v>
      </c>
      <c r="S220" s="179">
        <v>2725800</v>
      </c>
      <c r="T220" s="179">
        <v>2725800</v>
      </c>
      <c r="U220" s="179">
        <v>2834832</v>
      </c>
      <c r="V220" s="179"/>
      <c r="W220" s="179"/>
      <c r="X220" s="179"/>
      <c r="Y220" s="179"/>
      <c r="Z220" s="179"/>
      <c r="AA220" s="179"/>
      <c r="AB220" s="179"/>
      <c r="AC220" s="45">
        <f t="shared" si="3"/>
        <v>13410936</v>
      </c>
    </row>
    <row r="221" spans="1:29" ht="34.5" customHeight="1" x14ac:dyDescent="0.2">
      <c r="A221" s="117">
        <v>13</v>
      </c>
      <c r="B221" s="116" t="s">
        <v>7984</v>
      </c>
      <c r="C221" s="35">
        <v>20032</v>
      </c>
      <c r="D221" s="38" t="s">
        <v>7982</v>
      </c>
      <c r="E221" s="118" t="s">
        <v>7996</v>
      </c>
      <c r="F221" s="86">
        <v>717150007</v>
      </c>
      <c r="G221" s="198" t="s">
        <v>6411</v>
      </c>
      <c r="H221" s="117">
        <v>6570</v>
      </c>
      <c r="I221" s="36" t="s">
        <v>8416</v>
      </c>
      <c r="J221" s="117" t="s">
        <v>6294</v>
      </c>
      <c r="K221" s="118">
        <v>44</v>
      </c>
      <c r="L221" s="218">
        <v>1131949</v>
      </c>
      <c r="M221" s="37">
        <v>12</v>
      </c>
      <c r="N221" s="95" t="s">
        <v>8130</v>
      </c>
      <c r="O221" s="42" t="s">
        <v>7987</v>
      </c>
      <c r="P221" s="122">
        <v>10671439</v>
      </c>
      <c r="Q221" s="123"/>
      <c r="R221" s="123">
        <v>1051123</v>
      </c>
      <c r="S221" s="219"/>
      <c r="T221" s="107"/>
      <c r="U221" s="107">
        <v>5633628</v>
      </c>
      <c r="V221" s="107"/>
      <c r="W221" s="107"/>
      <c r="X221" s="107">
        <v>2414412</v>
      </c>
      <c r="Y221" s="107">
        <v>1126726</v>
      </c>
      <c r="Z221" s="107"/>
      <c r="AA221" s="107"/>
      <c r="AB221" s="124"/>
      <c r="AC221" s="45">
        <f t="shared" si="3"/>
        <v>10225889</v>
      </c>
    </row>
    <row r="222" spans="1:29" ht="34.5" customHeight="1" x14ac:dyDescent="0.2">
      <c r="A222" s="117">
        <v>13</v>
      </c>
      <c r="B222" s="116" t="s">
        <v>7984</v>
      </c>
      <c r="C222" s="35">
        <v>20032</v>
      </c>
      <c r="D222" s="38" t="s">
        <v>7982</v>
      </c>
      <c r="E222" s="118" t="s">
        <v>7996</v>
      </c>
      <c r="F222" s="93">
        <v>719400000</v>
      </c>
      <c r="G222" s="220" t="s">
        <v>6408</v>
      </c>
      <c r="H222" s="117">
        <v>3842</v>
      </c>
      <c r="I222" s="36" t="s">
        <v>8416</v>
      </c>
      <c r="J222" s="117" t="s">
        <v>6311</v>
      </c>
      <c r="K222" s="118">
        <v>53</v>
      </c>
      <c r="L222" s="221">
        <v>1131958</v>
      </c>
      <c r="M222" s="117">
        <v>12</v>
      </c>
      <c r="N222" s="95" t="s">
        <v>8260</v>
      </c>
      <c r="O222" s="95" t="s">
        <v>7995</v>
      </c>
      <c r="P222" s="122">
        <v>156682799</v>
      </c>
      <c r="Q222" s="123"/>
      <c r="R222" s="123">
        <v>5794589</v>
      </c>
      <c r="S222" s="219"/>
      <c r="T222" s="107"/>
      <c r="U222" s="107"/>
      <c r="V222" s="107"/>
      <c r="W222" s="107"/>
      <c r="X222" s="107"/>
      <c r="Y222" s="107"/>
      <c r="Z222" s="107"/>
      <c r="AA222" s="107"/>
      <c r="AB222" s="124"/>
      <c r="AC222" s="45">
        <f t="shared" si="3"/>
        <v>5794589</v>
      </c>
    </row>
    <row r="223" spans="1:29" ht="34.5" customHeight="1" x14ac:dyDescent="0.2">
      <c r="A223" s="250">
        <v>13</v>
      </c>
      <c r="B223" s="222" t="s">
        <v>7984</v>
      </c>
      <c r="C223" s="70">
        <v>20032</v>
      </c>
      <c r="D223" s="71" t="s">
        <v>7982</v>
      </c>
      <c r="E223" s="223" t="s">
        <v>7996</v>
      </c>
      <c r="F223" s="224">
        <v>719400000</v>
      </c>
      <c r="G223" s="74" t="s">
        <v>6408</v>
      </c>
      <c r="H223" s="75">
        <v>3842</v>
      </c>
      <c r="I223" s="36" t="s">
        <v>8416</v>
      </c>
      <c r="J223" s="117" t="s">
        <v>6304</v>
      </c>
      <c r="K223" s="225">
        <v>44</v>
      </c>
      <c r="L223" s="226">
        <v>1131960</v>
      </c>
      <c r="M223" s="223">
        <v>12</v>
      </c>
      <c r="N223" s="79" t="s">
        <v>8267</v>
      </c>
      <c r="O223" s="74" t="s">
        <v>7995</v>
      </c>
      <c r="P223" s="227">
        <v>971134992</v>
      </c>
      <c r="Q223" s="228"/>
      <c r="R223" s="228"/>
      <c r="S223" s="45"/>
      <c r="T223" s="45">
        <v>4024020</v>
      </c>
      <c r="U223" s="45"/>
      <c r="V223" s="45"/>
      <c r="W223" s="45"/>
      <c r="X223" s="45"/>
      <c r="Y223" s="45"/>
      <c r="Z223" s="45"/>
      <c r="AA223" s="45"/>
      <c r="AB223" s="45"/>
      <c r="AC223" s="45">
        <f t="shared" si="3"/>
        <v>4024020</v>
      </c>
    </row>
    <row r="224" spans="1:29" ht="34.5" customHeight="1" x14ac:dyDescent="0.2">
      <c r="A224" s="117">
        <v>13</v>
      </c>
      <c r="B224" s="118" t="s">
        <v>7984</v>
      </c>
      <c r="C224" s="35">
        <v>20032</v>
      </c>
      <c r="D224" s="85" t="s">
        <v>7982</v>
      </c>
      <c r="E224" s="118" t="s">
        <v>7996</v>
      </c>
      <c r="F224" s="229">
        <v>719400000</v>
      </c>
      <c r="G224" s="49" t="s">
        <v>6408</v>
      </c>
      <c r="H224" s="230">
        <v>3842</v>
      </c>
      <c r="I224" s="36" t="s">
        <v>8416</v>
      </c>
      <c r="J224" s="117" t="s">
        <v>6300</v>
      </c>
      <c r="K224" s="118">
        <v>35</v>
      </c>
      <c r="L224" s="221">
        <v>1131961</v>
      </c>
      <c r="M224" s="117">
        <v>12</v>
      </c>
      <c r="N224" s="95" t="s">
        <v>8261</v>
      </c>
      <c r="O224" s="95" t="s">
        <v>7995</v>
      </c>
      <c r="P224" s="122">
        <v>970291725</v>
      </c>
      <c r="Q224" s="123"/>
      <c r="R224" s="123">
        <v>1651764</v>
      </c>
      <c r="S224" s="219"/>
      <c r="T224" s="107"/>
      <c r="U224" s="107"/>
      <c r="V224" s="107"/>
      <c r="W224" s="107"/>
      <c r="X224" s="107"/>
      <c r="Y224" s="107"/>
      <c r="Z224" s="107"/>
      <c r="AA224" s="107"/>
      <c r="AB224" s="124"/>
      <c r="AC224" s="45">
        <f t="shared" si="3"/>
        <v>1651764</v>
      </c>
    </row>
    <row r="225" spans="1:29" ht="34.5" customHeight="1" x14ac:dyDescent="0.2">
      <c r="A225" s="117">
        <v>13</v>
      </c>
      <c r="B225" s="118" t="s">
        <v>7984</v>
      </c>
      <c r="C225" s="35">
        <v>20032</v>
      </c>
      <c r="D225" s="85" t="s">
        <v>7982</v>
      </c>
      <c r="E225" s="118" t="s">
        <v>7999</v>
      </c>
      <c r="F225" s="93">
        <v>716316009</v>
      </c>
      <c r="G225" s="231" t="s">
        <v>6410</v>
      </c>
      <c r="H225" s="230">
        <v>6470</v>
      </c>
      <c r="I225" s="36" t="s">
        <v>8416</v>
      </c>
      <c r="J225" s="117" t="s">
        <v>6310</v>
      </c>
      <c r="K225" s="118">
        <v>80</v>
      </c>
      <c r="L225" s="221">
        <v>1131962</v>
      </c>
      <c r="M225" s="40">
        <v>7</v>
      </c>
      <c r="N225" s="95" t="s">
        <v>8262</v>
      </c>
      <c r="O225" s="42" t="s">
        <v>7987</v>
      </c>
      <c r="P225" s="122">
        <v>10657754</v>
      </c>
      <c r="Q225" s="123"/>
      <c r="R225" s="123">
        <v>11074140</v>
      </c>
      <c r="S225" s="219"/>
      <c r="T225" s="107">
        <v>10631174</v>
      </c>
      <c r="U225" s="107"/>
      <c r="V225" s="107"/>
      <c r="W225" s="107"/>
      <c r="X225" s="107"/>
      <c r="Y225" s="107"/>
      <c r="Z225" s="107"/>
      <c r="AA225" s="107"/>
      <c r="AB225" s="124"/>
      <c r="AC225" s="45">
        <f t="shared" si="3"/>
        <v>21705314</v>
      </c>
    </row>
    <row r="226" spans="1:29" ht="34.5" customHeight="1" x14ac:dyDescent="0.2">
      <c r="A226" s="117">
        <v>13</v>
      </c>
      <c r="B226" s="85" t="s">
        <v>7984</v>
      </c>
      <c r="C226" s="35">
        <v>20032</v>
      </c>
      <c r="D226" s="85" t="s">
        <v>7982</v>
      </c>
      <c r="E226" s="118" t="s">
        <v>7999</v>
      </c>
      <c r="F226" s="229" t="s">
        <v>6265</v>
      </c>
      <c r="G226" s="232" t="s">
        <v>8221</v>
      </c>
      <c r="H226" s="230">
        <v>7510</v>
      </c>
      <c r="I226" s="36" t="s">
        <v>8416</v>
      </c>
      <c r="J226" s="37" t="s">
        <v>8423</v>
      </c>
      <c r="K226" s="118">
        <v>60</v>
      </c>
      <c r="L226" s="221">
        <v>1131963</v>
      </c>
      <c r="M226" s="40">
        <v>7</v>
      </c>
      <c r="N226" s="95" t="s">
        <v>8263</v>
      </c>
      <c r="O226" s="95" t="s">
        <v>7993</v>
      </c>
      <c r="P226" s="122">
        <v>1732388606</v>
      </c>
      <c r="Q226" s="123"/>
      <c r="R226" s="123">
        <v>2657794</v>
      </c>
      <c r="S226" s="219"/>
      <c r="T226" s="107"/>
      <c r="U226" s="107"/>
      <c r="V226" s="107"/>
      <c r="W226" s="107"/>
      <c r="X226" s="107"/>
      <c r="Y226" s="107"/>
      <c r="Z226" s="107"/>
      <c r="AA226" s="107"/>
      <c r="AB226" s="124"/>
      <c r="AC226" s="45">
        <f t="shared" si="3"/>
        <v>2657794</v>
      </c>
    </row>
    <row r="227" spans="1:29" ht="34.5" customHeight="1" x14ac:dyDescent="0.2">
      <c r="A227" s="117">
        <v>13</v>
      </c>
      <c r="B227" s="85" t="s">
        <v>7984</v>
      </c>
      <c r="C227" s="35">
        <v>20032</v>
      </c>
      <c r="D227" s="85" t="s">
        <v>7982</v>
      </c>
      <c r="E227" s="118" t="s">
        <v>7999</v>
      </c>
      <c r="F227" s="229">
        <v>731013004</v>
      </c>
      <c r="G227" s="198" t="s">
        <v>6421</v>
      </c>
      <c r="H227" s="117">
        <v>7003</v>
      </c>
      <c r="I227" s="36" t="s">
        <v>8416</v>
      </c>
      <c r="J227" s="117" t="s">
        <v>6311</v>
      </c>
      <c r="K227" s="118">
        <v>100</v>
      </c>
      <c r="L227" s="221">
        <v>1131964</v>
      </c>
      <c r="M227" s="40">
        <v>7</v>
      </c>
      <c r="N227" s="95" t="s">
        <v>8131</v>
      </c>
      <c r="O227" s="42" t="s">
        <v>7987</v>
      </c>
      <c r="P227" s="122">
        <v>145780802</v>
      </c>
      <c r="Q227" s="123"/>
      <c r="R227" s="123">
        <v>11517106</v>
      </c>
      <c r="S227" s="219"/>
      <c r="T227" s="107"/>
      <c r="U227" s="107"/>
      <c r="V227" s="107"/>
      <c r="W227" s="107"/>
      <c r="X227" s="107"/>
      <c r="Y227" s="107"/>
      <c r="Z227" s="107"/>
      <c r="AA227" s="107"/>
      <c r="AB227" s="124"/>
      <c r="AC227" s="45">
        <f t="shared" si="3"/>
        <v>11517106</v>
      </c>
    </row>
    <row r="228" spans="1:29" ht="34.5" customHeight="1" x14ac:dyDescent="0.2">
      <c r="A228" s="117">
        <v>13</v>
      </c>
      <c r="B228" s="85" t="s">
        <v>7984</v>
      </c>
      <c r="C228" s="35">
        <v>20032</v>
      </c>
      <c r="D228" s="85" t="s">
        <v>7982</v>
      </c>
      <c r="E228" s="118" t="s">
        <v>7999</v>
      </c>
      <c r="F228" s="229">
        <v>717150007</v>
      </c>
      <c r="G228" s="198" t="s">
        <v>6411</v>
      </c>
      <c r="H228" s="230">
        <v>6570</v>
      </c>
      <c r="I228" s="36" t="s">
        <v>8416</v>
      </c>
      <c r="J228" s="37" t="s">
        <v>5511</v>
      </c>
      <c r="K228" s="118">
        <v>90</v>
      </c>
      <c r="L228" s="221">
        <v>1131965</v>
      </c>
      <c r="M228" s="40">
        <v>7</v>
      </c>
      <c r="N228" s="95" t="s">
        <v>8264</v>
      </c>
      <c r="O228" s="42" t="s">
        <v>7987</v>
      </c>
      <c r="P228" s="122">
        <v>10676252</v>
      </c>
      <c r="Q228" s="123"/>
      <c r="R228" s="123">
        <v>3691380</v>
      </c>
      <c r="S228" s="219"/>
      <c r="T228" s="107">
        <v>5315587</v>
      </c>
      <c r="U228" s="107"/>
      <c r="V228" s="107"/>
      <c r="W228" s="107"/>
      <c r="X228" s="107"/>
      <c r="Y228" s="107"/>
      <c r="Z228" s="107"/>
      <c r="AA228" s="107"/>
      <c r="AB228" s="124"/>
      <c r="AC228" s="45">
        <f t="shared" si="3"/>
        <v>9006967</v>
      </c>
    </row>
    <row r="229" spans="1:29" ht="34.5" customHeight="1" x14ac:dyDescent="0.2">
      <c r="A229" s="117">
        <v>13</v>
      </c>
      <c r="B229" s="85" t="s">
        <v>7984</v>
      </c>
      <c r="C229" s="35">
        <v>20032</v>
      </c>
      <c r="D229" s="85" t="s">
        <v>7982</v>
      </c>
      <c r="E229" s="118" t="s">
        <v>7996</v>
      </c>
      <c r="F229" s="229">
        <v>738689003</v>
      </c>
      <c r="G229" s="49" t="s">
        <v>8222</v>
      </c>
      <c r="H229" s="37">
        <v>6979</v>
      </c>
      <c r="I229" s="36" t="s">
        <v>8416</v>
      </c>
      <c r="J229" s="37" t="s">
        <v>6303</v>
      </c>
      <c r="K229" s="118">
        <v>90</v>
      </c>
      <c r="L229" s="221">
        <v>1131966</v>
      </c>
      <c r="M229" s="117">
        <v>12</v>
      </c>
      <c r="N229" s="95" t="s">
        <v>8132</v>
      </c>
      <c r="O229" s="42" t="s">
        <v>7988</v>
      </c>
      <c r="P229" s="122">
        <v>73546281</v>
      </c>
      <c r="Q229" s="123"/>
      <c r="R229" s="123">
        <v>13288968</v>
      </c>
      <c r="S229" s="219"/>
      <c r="T229" s="107">
        <v>13288968</v>
      </c>
      <c r="U229" s="107"/>
      <c r="V229" s="107"/>
      <c r="W229" s="107"/>
      <c r="X229" s="107"/>
      <c r="Y229" s="107"/>
      <c r="Z229" s="107"/>
      <c r="AA229" s="107"/>
      <c r="AB229" s="124"/>
      <c r="AC229" s="45">
        <f t="shared" si="3"/>
        <v>26577936</v>
      </c>
    </row>
    <row r="230" spans="1:29" ht="34.5" customHeight="1" x14ac:dyDescent="0.2">
      <c r="A230" s="117">
        <v>13</v>
      </c>
      <c r="B230" s="85" t="s">
        <v>7984</v>
      </c>
      <c r="C230" s="35">
        <v>20032</v>
      </c>
      <c r="D230" s="85" t="s">
        <v>7982</v>
      </c>
      <c r="E230" s="118" t="s">
        <v>7999</v>
      </c>
      <c r="F230" s="229">
        <v>717150007</v>
      </c>
      <c r="G230" s="198" t="s">
        <v>6411</v>
      </c>
      <c r="H230" s="117">
        <v>6570</v>
      </c>
      <c r="I230" s="36" t="s">
        <v>8416</v>
      </c>
      <c r="J230" s="117" t="s">
        <v>6294</v>
      </c>
      <c r="K230" s="118">
        <v>60</v>
      </c>
      <c r="L230" s="221">
        <v>1131978</v>
      </c>
      <c r="M230" s="40">
        <v>7</v>
      </c>
      <c r="N230" s="95" t="s">
        <v>8265</v>
      </c>
      <c r="O230" s="42" t="s">
        <v>7987</v>
      </c>
      <c r="P230" s="122">
        <v>10676261</v>
      </c>
      <c r="Q230" s="123"/>
      <c r="R230" s="123">
        <v>6792139</v>
      </c>
      <c r="S230" s="219">
        <v>12993657</v>
      </c>
      <c r="T230" s="107"/>
      <c r="U230" s="107"/>
      <c r="V230" s="107"/>
      <c r="W230" s="107"/>
      <c r="X230" s="107"/>
      <c r="Y230" s="107"/>
      <c r="Z230" s="107"/>
      <c r="AA230" s="107"/>
      <c r="AB230" s="124"/>
      <c r="AC230" s="45">
        <f t="shared" si="3"/>
        <v>19785796</v>
      </c>
    </row>
    <row r="231" spans="1:29" ht="34.5" customHeight="1" x14ac:dyDescent="0.2">
      <c r="A231" s="117">
        <v>13</v>
      </c>
      <c r="B231" s="85" t="s">
        <v>7984</v>
      </c>
      <c r="C231" s="35">
        <v>20032</v>
      </c>
      <c r="D231" s="85" t="s">
        <v>7982</v>
      </c>
      <c r="E231" s="118" t="s">
        <v>7999</v>
      </c>
      <c r="F231" s="229">
        <v>738689003</v>
      </c>
      <c r="G231" s="232" t="s">
        <v>8222</v>
      </c>
      <c r="H231" s="230">
        <v>6979</v>
      </c>
      <c r="I231" s="36" t="s">
        <v>8416</v>
      </c>
      <c r="J231" s="117" t="s">
        <v>6304</v>
      </c>
      <c r="K231" s="118">
        <v>155</v>
      </c>
      <c r="L231" s="221">
        <v>1131979</v>
      </c>
      <c r="M231" s="40">
        <v>7</v>
      </c>
      <c r="N231" s="95" t="s">
        <v>8133</v>
      </c>
      <c r="O231" s="42" t="s">
        <v>7988</v>
      </c>
      <c r="P231" s="122">
        <v>73546273</v>
      </c>
      <c r="Q231" s="123"/>
      <c r="R231" s="123">
        <v>13584278</v>
      </c>
      <c r="S231" s="219"/>
      <c r="T231" s="107"/>
      <c r="U231" s="107"/>
      <c r="V231" s="107"/>
      <c r="W231" s="107"/>
      <c r="X231" s="107"/>
      <c r="Y231" s="107"/>
      <c r="Z231" s="107"/>
      <c r="AA231" s="107"/>
      <c r="AB231" s="124"/>
      <c r="AC231" s="45">
        <f t="shared" si="3"/>
        <v>13584278</v>
      </c>
    </row>
    <row r="232" spans="1:29" ht="34.5" customHeight="1" x14ac:dyDescent="0.2">
      <c r="A232" s="250">
        <v>13</v>
      </c>
      <c r="B232" s="69" t="s">
        <v>7984</v>
      </c>
      <c r="C232" s="70">
        <v>20032</v>
      </c>
      <c r="D232" s="71" t="s">
        <v>7982</v>
      </c>
      <c r="E232" s="111" t="s">
        <v>8001</v>
      </c>
      <c r="F232" s="86">
        <v>717150007</v>
      </c>
      <c r="G232" s="220" t="s">
        <v>6411</v>
      </c>
      <c r="H232" s="230">
        <v>6570</v>
      </c>
      <c r="I232" s="36" t="s">
        <v>8416</v>
      </c>
      <c r="J232" s="117" t="s">
        <v>6308</v>
      </c>
      <c r="K232" s="118">
        <v>35</v>
      </c>
      <c r="L232" s="221">
        <v>1131997</v>
      </c>
      <c r="M232" s="117">
        <v>14</v>
      </c>
      <c r="N232" s="88" t="s">
        <v>8134</v>
      </c>
      <c r="O232" s="42" t="s">
        <v>7987</v>
      </c>
      <c r="P232" s="122">
        <v>10676104</v>
      </c>
      <c r="Q232" s="123"/>
      <c r="R232" s="123"/>
      <c r="S232" s="124"/>
      <c r="T232" s="125"/>
      <c r="U232" s="126">
        <v>142296</v>
      </c>
      <c r="V232" s="125"/>
      <c r="W232" s="125"/>
      <c r="X232" s="125">
        <v>711480</v>
      </c>
      <c r="Y232" s="125"/>
      <c r="Z232" s="125"/>
      <c r="AA232" s="107"/>
      <c r="AB232" s="124"/>
      <c r="AC232" s="45">
        <f t="shared" si="3"/>
        <v>853776</v>
      </c>
    </row>
    <row r="233" spans="1:29" ht="34.5" customHeight="1" x14ac:dyDescent="0.2">
      <c r="A233" s="114">
        <v>13</v>
      </c>
      <c r="B233" s="85" t="s">
        <v>7984</v>
      </c>
      <c r="C233" s="35">
        <v>20032</v>
      </c>
      <c r="D233" s="85" t="s">
        <v>7982</v>
      </c>
      <c r="E233" s="118" t="s">
        <v>7985</v>
      </c>
      <c r="F233" s="233">
        <v>738689003</v>
      </c>
      <c r="G233" s="198" t="s">
        <v>6419</v>
      </c>
      <c r="H233" s="230">
        <v>6979</v>
      </c>
      <c r="I233" s="36" t="s">
        <v>8416</v>
      </c>
      <c r="J233" s="234" t="s">
        <v>7898</v>
      </c>
      <c r="K233" s="118">
        <v>88</v>
      </c>
      <c r="L233" s="221">
        <v>1132523</v>
      </c>
      <c r="M233" s="176">
        <v>12</v>
      </c>
      <c r="N233" s="120" t="s">
        <v>8135</v>
      </c>
      <c r="O233" s="199" t="s">
        <v>7988</v>
      </c>
      <c r="P233" s="235">
        <v>32045553</v>
      </c>
      <c r="Q233" s="178">
        <v>14082382</v>
      </c>
      <c r="R233" s="178">
        <v>15546737</v>
      </c>
      <c r="S233" s="179">
        <v>14291575</v>
      </c>
      <c r="T233" s="179">
        <v>14291577</v>
      </c>
      <c r="U233" s="179">
        <v>15653118</v>
      </c>
      <c r="V233" s="179">
        <v>16735488</v>
      </c>
      <c r="W233" s="179">
        <v>18409037</v>
      </c>
      <c r="X233" s="179">
        <v>19455005</v>
      </c>
      <c r="Y233" s="179">
        <v>18618231</v>
      </c>
      <c r="Z233" s="179">
        <v>18409037</v>
      </c>
      <c r="AA233" s="179">
        <v>18409037</v>
      </c>
      <c r="AB233" s="179"/>
      <c r="AC233" s="45">
        <f t="shared" si="3"/>
        <v>183901224</v>
      </c>
    </row>
    <row r="234" spans="1:29" ht="34.5" customHeight="1" x14ac:dyDescent="0.2">
      <c r="A234" s="114">
        <v>13</v>
      </c>
      <c r="B234" s="85" t="s">
        <v>7984</v>
      </c>
      <c r="C234" s="35">
        <v>20032</v>
      </c>
      <c r="D234" s="85" t="s">
        <v>7982</v>
      </c>
      <c r="E234" s="118" t="s">
        <v>8001</v>
      </c>
      <c r="F234" s="233">
        <v>719400000</v>
      </c>
      <c r="G234" s="198" t="s">
        <v>6408</v>
      </c>
      <c r="H234" s="117">
        <v>3842</v>
      </c>
      <c r="I234" s="36" t="s">
        <v>8416</v>
      </c>
      <c r="J234" s="170" t="s">
        <v>6309</v>
      </c>
      <c r="K234" s="118">
        <v>80</v>
      </c>
      <c r="L234" s="218">
        <v>1132529</v>
      </c>
      <c r="M234" s="176">
        <v>14</v>
      </c>
      <c r="N234" s="120" t="s">
        <v>8136</v>
      </c>
      <c r="O234" s="141" t="s">
        <v>7995</v>
      </c>
      <c r="P234" s="235">
        <v>970143556</v>
      </c>
      <c r="Q234" s="178">
        <v>3921867</v>
      </c>
      <c r="R234" s="178">
        <v>4064163</v>
      </c>
      <c r="S234" s="179">
        <v>3352683</v>
      </c>
      <c r="T234" s="179">
        <v>3210385</v>
      </c>
      <c r="U234" s="179">
        <v>4838064</v>
      </c>
      <c r="V234" s="179">
        <v>4268880</v>
      </c>
      <c r="W234" s="179">
        <v>4126584</v>
      </c>
      <c r="X234" s="179"/>
      <c r="Y234" s="179">
        <v>6687912</v>
      </c>
      <c r="Z234" s="179">
        <v>3841992</v>
      </c>
      <c r="AA234" s="179">
        <v>3699696</v>
      </c>
      <c r="AB234" s="179"/>
      <c r="AC234" s="45">
        <f t="shared" si="3"/>
        <v>42012226</v>
      </c>
    </row>
    <row r="235" spans="1:29" ht="34.5" customHeight="1" x14ac:dyDescent="0.2">
      <c r="A235" s="114">
        <v>13</v>
      </c>
      <c r="B235" s="85" t="s">
        <v>7984</v>
      </c>
      <c r="C235" s="35">
        <v>20032</v>
      </c>
      <c r="D235" s="85" t="s">
        <v>7982</v>
      </c>
      <c r="E235" s="118" t="s">
        <v>7997</v>
      </c>
      <c r="F235" s="233">
        <v>716316009</v>
      </c>
      <c r="G235" s="231" t="s">
        <v>6410</v>
      </c>
      <c r="H235" s="230">
        <v>6470</v>
      </c>
      <c r="I235" s="36" t="s">
        <v>8416</v>
      </c>
      <c r="J235" s="234" t="s">
        <v>226</v>
      </c>
      <c r="K235" s="118">
        <v>150</v>
      </c>
      <c r="L235" s="218">
        <v>1132536</v>
      </c>
      <c r="M235" s="40">
        <v>13</v>
      </c>
      <c r="N235" s="120" t="s">
        <v>8137</v>
      </c>
      <c r="O235" s="42" t="s">
        <v>7987</v>
      </c>
      <c r="P235" s="235">
        <v>10703861</v>
      </c>
      <c r="Q235" s="178">
        <v>9559652</v>
      </c>
      <c r="R235" s="178">
        <v>8796428</v>
      </c>
      <c r="S235" s="179">
        <v>8142236</v>
      </c>
      <c r="T235" s="179">
        <v>8469332</v>
      </c>
      <c r="U235" s="179">
        <v>10794168</v>
      </c>
      <c r="V235" s="179">
        <v>12102552</v>
      </c>
      <c r="W235" s="179">
        <v>10139976</v>
      </c>
      <c r="X235" s="179">
        <v>10358040</v>
      </c>
      <c r="Y235" s="179">
        <v>11884488</v>
      </c>
      <c r="Z235" s="179">
        <v>10794168</v>
      </c>
      <c r="AA235" s="179">
        <v>21261240</v>
      </c>
      <c r="AB235" s="179"/>
      <c r="AC235" s="45">
        <f t="shared" si="3"/>
        <v>122302280</v>
      </c>
    </row>
    <row r="236" spans="1:29" ht="34.5" customHeight="1" x14ac:dyDescent="0.2">
      <c r="A236" s="114">
        <v>13</v>
      </c>
      <c r="B236" s="85" t="s">
        <v>7984</v>
      </c>
      <c r="C236" s="35">
        <v>20032</v>
      </c>
      <c r="D236" s="85" t="s">
        <v>7982</v>
      </c>
      <c r="E236" s="118" t="s">
        <v>7996</v>
      </c>
      <c r="F236" s="233">
        <v>716316009</v>
      </c>
      <c r="G236" s="231" t="s">
        <v>6410</v>
      </c>
      <c r="H236" s="230">
        <v>6470</v>
      </c>
      <c r="I236" s="36" t="s">
        <v>8416</v>
      </c>
      <c r="J236" s="117" t="s">
        <v>226</v>
      </c>
      <c r="K236" s="118">
        <v>91</v>
      </c>
      <c r="L236" s="218">
        <v>1132537</v>
      </c>
      <c r="M236" s="176">
        <v>12</v>
      </c>
      <c r="N236" s="120" t="s">
        <v>8138</v>
      </c>
      <c r="O236" s="42" t="s">
        <v>7987</v>
      </c>
      <c r="P236" s="235">
        <v>10703870</v>
      </c>
      <c r="Q236" s="178">
        <v>5126764</v>
      </c>
      <c r="R236" s="178">
        <v>5609646</v>
      </c>
      <c r="S236" s="179">
        <v>4965803</v>
      </c>
      <c r="T236" s="179">
        <v>5448688</v>
      </c>
      <c r="U236" s="179">
        <v>7243236</v>
      </c>
      <c r="V236" s="179">
        <v>7243236</v>
      </c>
      <c r="W236" s="179">
        <v>6438432</v>
      </c>
      <c r="X236" s="179">
        <v>7404197</v>
      </c>
      <c r="Y236" s="179">
        <v>8530923</v>
      </c>
      <c r="Z236" s="179">
        <v>8048040</v>
      </c>
      <c r="AA236" s="179">
        <v>7404197</v>
      </c>
      <c r="AB236" s="179"/>
      <c r="AC236" s="45">
        <f t="shared" si="3"/>
        <v>73463162</v>
      </c>
    </row>
    <row r="237" spans="1:29" ht="34.5" customHeight="1" x14ac:dyDescent="0.2">
      <c r="A237" s="114">
        <v>13</v>
      </c>
      <c r="B237" s="85" t="s">
        <v>7984</v>
      </c>
      <c r="C237" s="35">
        <v>20032</v>
      </c>
      <c r="D237" s="85" t="s">
        <v>7982</v>
      </c>
      <c r="E237" s="118" t="s">
        <v>7985</v>
      </c>
      <c r="F237" s="114">
        <v>716316009</v>
      </c>
      <c r="G237" s="231" t="s">
        <v>6410</v>
      </c>
      <c r="H237" s="230">
        <v>6470</v>
      </c>
      <c r="I237" s="36" t="s">
        <v>8416</v>
      </c>
      <c r="J237" s="234" t="s">
        <v>226</v>
      </c>
      <c r="K237" s="118">
        <v>189</v>
      </c>
      <c r="L237" s="221">
        <v>1132538</v>
      </c>
      <c r="M237" s="40">
        <v>12</v>
      </c>
      <c r="N237" s="120" t="s">
        <v>8139</v>
      </c>
      <c r="O237" s="42" t="s">
        <v>7987</v>
      </c>
      <c r="P237" s="235">
        <v>10703853</v>
      </c>
      <c r="Q237" s="178">
        <v>26486762</v>
      </c>
      <c r="R237" s="178">
        <v>27114343</v>
      </c>
      <c r="S237" s="179">
        <v>26486762</v>
      </c>
      <c r="T237" s="179">
        <v>26277567</v>
      </c>
      <c r="U237" s="179">
        <v>32006620</v>
      </c>
      <c r="V237" s="179"/>
      <c r="W237" s="179">
        <v>65268402</v>
      </c>
      <c r="X237" s="179">
        <v>32634201</v>
      </c>
      <c r="Y237" s="179">
        <v>34516944</v>
      </c>
      <c r="Z237" s="179">
        <v>32425008</v>
      </c>
      <c r="AA237" s="179">
        <v>31169846</v>
      </c>
      <c r="AB237" s="179"/>
      <c r="AC237" s="45">
        <f t="shared" si="3"/>
        <v>334386455</v>
      </c>
    </row>
    <row r="238" spans="1:29" ht="34.5" customHeight="1" x14ac:dyDescent="0.2">
      <c r="A238" s="114">
        <v>13</v>
      </c>
      <c r="B238" s="85" t="s">
        <v>7984</v>
      </c>
      <c r="C238" s="35">
        <v>20032</v>
      </c>
      <c r="D238" s="85" t="s">
        <v>7982</v>
      </c>
      <c r="E238" s="118" t="s">
        <v>8001</v>
      </c>
      <c r="F238" s="114">
        <v>717150007</v>
      </c>
      <c r="G238" s="198" t="s">
        <v>6411</v>
      </c>
      <c r="H238" s="117">
        <v>6570</v>
      </c>
      <c r="I238" s="36" t="s">
        <v>8416</v>
      </c>
      <c r="J238" s="234" t="s">
        <v>6308</v>
      </c>
      <c r="K238" s="118">
        <v>70</v>
      </c>
      <c r="L238" s="221">
        <v>1132540</v>
      </c>
      <c r="M238" s="176">
        <v>14</v>
      </c>
      <c r="N238" s="120" t="s">
        <v>8134</v>
      </c>
      <c r="O238" s="42" t="s">
        <v>7987</v>
      </c>
      <c r="P238" s="235">
        <v>10704108</v>
      </c>
      <c r="Q238" s="178">
        <v>4285409</v>
      </c>
      <c r="R238" s="178">
        <v>4854593</v>
      </c>
      <c r="S238" s="179">
        <v>4000817</v>
      </c>
      <c r="T238" s="179">
        <v>4570003</v>
      </c>
      <c r="U238" s="179">
        <v>6545616</v>
      </c>
      <c r="V238" s="179">
        <v>5834136</v>
      </c>
      <c r="W238" s="179">
        <v>4838064</v>
      </c>
      <c r="X238" s="179">
        <v>4838064</v>
      </c>
      <c r="Y238" s="179">
        <v>4268880</v>
      </c>
      <c r="Z238" s="179">
        <v>3984288</v>
      </c>
      <c r="AA238" s="179">
        <v>3841992</v>
      </c>
      <c r="AB238" s="179"/>
      <c r="AC238" s="45">
        <f t="shared" si="3"/>
        <v>51861862</v>
      </c>
    </row>
    <row r="239" spans="1:29" ht="34.5" customHeight="1" x14ac:dyDescent="0.2">
      <c r="A239" s="114">
        <v>13</v>
      </c>
      <c r="B239" s="85" t="s">
        <v>7984</v>
      </c>
      <c r="C239" s="35">
        <v>20032</v>
      </c>
      <c r="D239" s="85" t="s">
        <v>7982</v>
      </c>
      <c r="E239" s="118" t="s">
        <v>7996</v>
      </c>
      <c r="F239" s="114">
        <v>717150007</v>
      </c>
      <c r="G239" s="198" t="s">
        <v>6411</v>
      </c>
      <c r="H239" s="117">
        <v>6570</v>
      </c>
      <c r="I239" s="36" t="s">
        <v>8416</v>
      </c>
      <c r="J239" s="234" t="s">
        <v>6293</v>
      </c>
      <c r="K239" s="118">
        <v>47</v>
      </c>
      <c r="L239" s="221">
        <v>1132541</v>
      </c>
      <c r="M239" s="176">
        <v>12</v>
      </c>
      <c r="N239" s="120" t="s">
        <v>8129</v>
      </c>
      <c r="O239" s="42" t="s">
        <v>7987</v>
      </c>
      <c r="P239" s="235">
        <v>10704159</v>
      </c>
      <c r="Q239" s="178">
        <v>4618332</v>
      </c>
      <c r="R239" s="178"/>
      <c r="S239" s="179">
        <v>11329155</v>
      </c>
      <c r="T239" s="179">
        <v>5745061</v>
      </c>
      <c r="U239" s="179">
        <v>6599393</v>
      </c>
      <c r="V239" s="179">
        <v>7243236</v>
      </c>
      <c r="W239" s="179">
        <v>7565158</v>
      </c>
      <c r="X239" s="179">
        <v>8369962</v>
      </c>
      <c r="Y239" s="179">
        <v>8691884</v>
      </c>
      <c r="Z239" s="179">
        <v>7565158</v>
      </c>
      <c r="AA239" s="179">
        <v>10784374</v>
      </c>
      <c r="AB239" s="179"/>
      <c r="AC239" s="45">
        <f t="shared" si="3"/>
        <v>78511713</v>
      </c>
    </row>
    <row r="240" spans="1:29" ht="34.5" customHeight="1" x14ac:dyDescent="0.2">
      <c r="A240" s="114">
        <v>13</v>
      </c>
      <c r="B240" s="85" t="s">
        <v>7984</v>
      </c>
      <c r="C240" s="35">
        <v>20032</v>
      </c>
      <c r="D240" s="85" t="s">
        <v>7982</v>
      </c>
      <c r="E240" s="118" t="s">
        <v>7996</v>
      </c>
      <c r="F240" s="114">
        <v>717150007</v>
      </c>
      <c r="G240" s="198" t="s">
        <v>6411</v>
      </c>
      <c r="H240" s="117">
        <v>6570</v>
      </c>
      <c r="I240" s="36" t="s">
        <v>8416</v>
      </c>
      <c r="J240" s="234" t="s">
        <v>6302</v>
      </c>
      <c r="K240" s="118">
        <v>114</v>
      </c>
      <c r="L240" s="221">
        <v>1132542</v>
      </c>
      <c r="M240" s="176">
        <v>12</v>
      </c>
      <c r="N240" s="120" t="s">
        <v>8130</v>
      </c>
      <c r="O240" s="42" t="s">
        <v>7987</v>
      </c>
      <c r="P240" s="235">
        <v>10704167</v>
      </c>
      <c r="Q240" s="178">
        <v>7126521</v>
      </c>
      <c r="R240" s="178">
        <v>6804600</v>
      </c>
      <c r="S240" s="179">
        <v>5516914</v>
      </c>
      <c r="T240" s="179">
        <v>6321720</v>
      </c>
      <c r="U240" s="179">
        <v>8852844</v>
      </c>
      <c r="V240" s="179">
        <v>9174766</v>
      </c>
      <c r="W240" s="179">
        <v>8852844</v>
      </c>
      <c r="X240" s="179">
        <v>8691883</v>
      </c>
      <c r="Y240" s="179">
        <v>9174766</v>
      </c>
      <c r="Z240" s="179">
        <v>8852844</v>
      </c>
      <c r="AA240" s="179">
        <v>8852844</v>
      </c>
      <c r="AB240" s="179"/>
      <c r="AC240" s="45">
        <f t="shared" si="3"/>
        <v>88222546</v>
      </c>
    </row>
    <row r="241" spans="1:29" ht="34.5" customHeight="1" x14ac:dyDescent="0.2">
      <c r="A241" s="114">
        <v>13</v>
      </c>
      <c r="B241" s="85" t="s">
        <v>7984</v>
      </c>
      <c r="C241" s="35">
        <v>20032</v>
      </c>
      <c r="D241" s="85" t="s">
        <v>7982</v>
      </c>
      <c r="E241" s="118" t="s">
        <v>7985</v>
      </c>
      <c r="F241" s="233">
        <v>717150007</v>
      </c>
      <c r="G241" s="198" t="s">
        <v>6411</v>
      </c>
      <c r="H241" s="117">
        <v>6570</v>
      </c>
      <c r="I241" s="36" t="s">
        <v>8416</v>
      </c>
      <c r="J241" s="117" t="s">
        <v>6294</v>
      </c>
      <c r="K241" s="118">
        <v>90</v>
      </c>
      <c r="L241" s="221">
        <v>1132543</v>
      </c>
      <c r="M241" s="176">
        <v>12</v>
      </c>
      <c r="N241" s="120" t="s">
        <v>8140</v>
      </c>
      <c r="O241" s="42" t="s">
        <v>7987</v>
      </c>
      <c r="P241" s="235">
        <v>10704205</v>
      </c>
      <c r="Q241" s="178">
        <v>15481685</v>
      </c>
      <c r="R241" s="178">
        <v>15900072</v>
      </c>
      <c r="S241" s="179">
        <v>15900072</v>
      </c>
      <c r="T241" s="179">
        <v>15900072</v>
      </c>
      <c r="U241" s="179">
        <v>22592909</v>
      </c>
      <c r="V241" s="179">
        <v>25940007</v>
      </c>
      <c r="W241" s="179">
        <v>19873392</v>
      </c>
      <c r="X241" s="179">
        <v>20710166</v>
      </c>
      <c r="Y241" s="179">
        <v>20082586</v>
      </c>
      <c r="Z241" s="179">
        <v>18827424</v>
      </c>
      <c r="AA241" s="179">
        <v>22115429</v>
      </c>
      <c r="AB241" s="179"/>
      <c r="AC241" s="45">
        <f t="shared" si="3"/>
        <v>213323814</v>
      </c>
    </row>
    <row r="242" spans="1:29" ht="34.5" customHeight="1" x14ac:dyDescent="0.2">
      <c r="A242" s="114">
        <v>13</v>
      </c>
      <c r="B242" s="85" t="s">
        <v>7984</v>
      </c>
      <c r="C242" s="35">
        <v>20032</v>
      </c>
      <c r="D242" s="85" t="s">
        <v>7982</v>
      </c>
      <c r="E242" s="118" t="s">
        <v>7994</v>
      </c>
      <c r="F242" s="233">
        <v>717150007</v>
      </c>
      <c r="G242" s="198" t="s">
        <v>6411</v>
      </c>
      <c r="H242" s="117">
        <v>6570</v>
      </c>
      <c r="I242" s="36" t="s">
        <v>8416</v>
      </c>
      <c r="J242" s="234" t="s">
        <v>6303</v>
      </c>
      <c r="K242" s="118">
        <v>90</v>
      </c>
      <c r="L242" s="221">
        <v>1132556</v>
      </c>
      <c r="M242" s="40">
        <v>15</v>
      </c>
      <c r="N242" s="120" t="s">
        <v>8141</v>
      </c>
      <c r="O242" s="42" t="s">
        <v>7987</v>
      </c>
      <c r="P242" s="235">
        <v>10704175</v>
      </c>
      <c r="Q242" s="178">
        <v>7684908</v>
      </c>
      <c r="R242" s="178">
        <v>7115724</v>
      </c>
      <c r="S242" s="179">
        <v>4838988</v>
      </c>
      <c r="T242" s="179">
        <v>6973428</v>
      </c>
      <c r="U242" s="179">
        <v>9960720</v>
      </c>
      <c r="V242" s="179">
        <v>9960720</v>
      </c>
      <c r="W242" s="179">
        <v>10103016</v>
      </c>
      <c r="X242" s="179">
        <v>9533832</v>
      </c>
      <c r="Y242" s="179">
        <v>10103016</v>
      </c>
      <c r="Z242" s="179">
        <v>9106944</v>
      </c>
      <c r="AA242" s="179">
        <v>9249240</v>
      </c>
      <c r="AB242" s="179"/>
      <c r="AC242" s="45">
        <f t="shared" si="3"/>
        <v>94630536</v>
      </c>
    </row>
    <row r="243" spans="1:29" ht="34.5" customHeight="1" x14ac:dyDescent="0.2">
      <c r="A243" s="114">
        <v>13</v>
      </c>
      <c r="B243" s="85" t="s">
        <v>7984</v>
      </c>
      <c r="C243" s="35">
        <v>20032</v>
      </c>
      <c r="D243" s="85" t="s">
        <v>7982</v>
      </c>
      <c r="E243" s="118" t="s">
        <v>7994</v>
      </c>
      <c r="F243" s="233">
        <v>717150007</v>
      </c>
      <c r="G243" s="198" t="s">
        <v>6411</v>
      </c>
      <c r="H243" s="117">
        <v>6570</v>
      </c>
      <c r="I243" s="36" t="s">
        <v>8416</v>
      </c>
      <c r="J243" s="234" t="s">
        <v>6308</v>
      </c>
      <c r="K243" s="118">
        <v>95</v>
      </c>
      <c r="L243" s="221">
        <v>1132557</v>
      </c>
      <c r="M243" s="176">
        <v>15</v>
      </c>
      <c r="N243" s="120" t="s">
        <v>8142</v>
      </c>
      <c r="O243" s="42" t="s">
        <v>7987</v>
      </c>
      <c r="P243" s="235">
        <v>10704221</v>
      </c>
      <c r="Q243" s="178">
        <v>7574285</v>
      </c>
      <c r="R243" s="178">
        <v>6720509</v>
      </c>
      <c r="S243" s="179">
        <v>6009029</v>
      </c>
      <c r="T243" s="179">
        <v>7147395</v>
      </c>
      <c r="U243" s="179">
        <v>8964648</v>
      </c>
      <c r="V243" s="179">
        <v>8395464</v>
      </c>
      <c r="W243" s="179">
        <v>8395464</v>
      </c>
      <c r="X243" s="179">
        <v>9106944</v>
      </c>
      <c r="Y243" s="179">
        <v>9106944</v>
      </c>
      <c r="Z243" s="179">
        <v>7826280</v>
      </c>
      <c r="AA243" s="179">
        <v>8537760</v>
      </c>
      <c r="AB243" s="179"/>
      <c r="AC243" s="45">
        <f t="shared" si="3"/>
        <v>87784722</v>
      </c>
    </row>
    <row r="244" spans="1:29" ht="34.5" customHeight="1" x14ac:dyDescent="0.2">
      <c r="A244" s="114">
        <v>13</v>
      </c>
      <c r="B244" s="85" t="s">
        <v>7984</v>
      </c>
      <c r="C244" s="35">
        <v>20032</v>
      </c>
      <c r="D244" s="85" t="s">
        <v>7982</v>
      </c>
      <c r="E244" s="118" t="s">
        <v>7985</v>
      </c>
      <c r="F244" s="233">
        <v>717150007</v>
      </c>
      <c r="G244" s="198" t="s">
        <v>6411</v>
      </c>
      <c r="H244" s="117">
        <v>6570</v>
      </c>
      <c r="I244" s="36" t="s">
        <v>8416</v>
      </c>
      <c r="J244" s="234" t="s">
        <v>6309</v>
      </c>
      <c r="K244" s="118">
        <v>146</v>
      </c>
      <c r="L244" s="221">
        <v>1132558</v>
      </c>
      <c r="M244" s="176">
        <v>12</v>
      </c>
      <c r="N244" s="120" t="s">
        <v>8143</v>
      </c>
      <c r="O244" s="42" t="s">
        <v>7987</v>
      </c>
      <c r="P244" s="235">
        <v>10704213</v>
      </c>
      <c r="Q244" s="178">
        <v>19099256</v>
      </c>
      <c r="R244" s="178">
        <v>19726837</v>
      </c>
      <c r="S244" s="179">
        <v>18890062</v>
      </c>
      <c r="T244" s="179">
        <v>19099254</v>
      </c>
      <c r="U244" s="179">
        <v>23011296</v>
      </c>
      <c r="V244" s="179">
        <v>24894039</v>
      </c>
      <c r="W244" s="179">
        <v>23011296</v>
      </c>
      <c r="X244" s="179">
        <v>25312426</v>
      </c>
      <c r="Y244" s="179">
        <v>25312426</v>
      </c>
      <c r="Z244" s="179">
        <v>25312426</v>
      </c>
      <c r="AA244" s="179">
        <v>24894039</v>
      </c>
      <c r="AB244" s="179"/>
      <c r="AC244" s="45">
        <f t="shared" si="3"/>
        <v>248563357</v>
      </c>
    </row>
    <row r="245" spans="1:29" ht="34.5" customHeight="1" x14ac:dyDescent="0.2">
      <c r="A245" s="114">
        <v>13</v>
      </c>
      <c r="B245" s="85" t="s">
        <v>7984</v>
      </c>
      <c r="C245" s="35">
        <v>20032</v>
      </c>
      <c r="D245" s="85" t="s">
        <v>7982</v>
      </c>
      <c r="E245" s="118" t="s">
        <v>7985</v>
      </c>
      <c r="F245" s="233">
        <v>717150007</v>
      </c>
      <c r="G245" s="198" t="s">
        <v>6411</v>
      </c>
      <c r="H245" s="117">
        <v>6570</v>
      </c>
      <c r="I245" s="36" t="s">
        <v>8416</v>
      </c>
      <c r="J245" s="234" t="s">
        <v>6302</v>
      </c>
      <c r="K245" s="118">
        <v>164</v>
      </c>
      <c r="L245" s="221">
        <v>1132561</v>
      </c>
      <c r="M245" s="40">
        <v>12</v>
      </c>
      <c r="N245" s="120" t="s">
        <v>8114</v>
      </c>
      <c r="O245" s="42" t="s">
        <v>7987</v>
      </c>
      <c r="P245" s="235">
        <v>10704183</v>
      </c>
      <c r="Q245" s="178">
        <v>22279269</v>
      </c>
      <c r="R245" s="178">
        <v>21651688</v>
      </c>
      <c r="S245" s="179">
        <v>20396527</v>
      </c>
      <c r="T245" s="179">
        <v>22697656</v>
      </c>
      <c r="U245" s="179">
        <v>28031942</v>
      </c>
      <c r="V245" s="179">
        <v>27404361</v>
      </c>
      <c r="W245" s="179">
        <v>27404361</v>
      </c>
      <c r="X245" s="179">
        <v>24894038</v>
      </c>
      <c r="Y245" s="179">
        <v>27404361</v>
      </c>
      <c r="Z245" s="179">
        <v>25176313</v>
      </c>
      <c r="AA245" s="179">
        <v>28477329</v>
      </c>
      <c r="AB245" s="179"/>
      <c r="AC245" s="45">
        <f t="shared" si="3"/>
        <v>275817845</v>
      </c>
    </row>
    <row r="246" spans="1:29" ht="34.5" customHeight="1" x14ac:dyDescent="0.2">
      <c r="A246" s="114">
        <v>13</v>
      </c>
      <c r="B246" s="85" t="s">
        <v>7984</v>
      </c>
      <c r="C246" s="35">
        <v>20032</v>
      </c>
      <c r="D246" s="85" t="s">
        <v>7982</v>
      </c>
      <c r="E246" s="118" t="s">
        <v>7985</v>
      </c>
      <c r="F246" s="233">
        <v>717150007</v>
      </c>
      <c r="G246" s="198" t="s">
        <v>6411</v>
      </c>
      <c r="H246" s="117">
        <v>6570</v>
      </c>
      <c r="I246" s="36" t="s">
        <v>8416</v>
      </c>
      <c r="J246" s="170" t="s">
        <v>6293</v>
      </c>
      <c r="K246" s="118">
        <v>77</v>
      </c>
      <c r="L246" s="221">
        <v>1132562</v>
      </c>
      <c r="M246" s="176">
        <v>12</v>
      </c>
      <c r="N246" s="120" t="s">
        <v>8115</v>
      </c>
      <c r="O246" s="42" t="s">
        <v>7987</v>
      </c>
      <c r="P246" s="235">
        <v>10704191</v>
      </c>
      <c r="Q246" s="178">
        <v>13603395</v>
      </c>
      <c r="R246" s="178">
        <v>13603395</v>
      </c>
      <c r="S246" s="179">
        <v>13603395</v>
      </c>
      <c r="T246" s="179">
        <v>13603393</v>
      </c>
      <c r="U246" s="179">
        <v>25730813</v>
      </c>
      <c r="V246" s="179">
        <v>23848070</v>
      </c>
      <c r="W246" s="179">
        <v>32843396</v>
      </c>
      <c r="X246" s="179">
        <v>19245811</v>
      </c>
      <c r="Y246" s="179">
        <v>19873392</v>
      </c>
      <c r="Z246" s="44">
        <v>16107907</v>
      </c>
      <c r="AA246" s="44">
        <v>22802102</v>
      </c>
      <c r="AB246" s="44"/>
      <c r="AC246" s="45">
        <f t="shared" si="3"/>
        <v>214865069</v>
      </c>
    </row>
    <row r="247" spans="1:29" ht="34.5" customHeight="1" x14ac:dyDescent="0.2">
      <c r="A247" s="114">
        <v>13</v>
      </c>
      <c r="B247" s="85" t="s">
        <v>7984</v>
      </c>
      <c r="C247" s="35">
        <v>20032</v>
      </c>
      <c r="D247" s="85" t="s">
        <v>7982</v>
      </c>
      <c r="E247" s="118" t="s">
        <v>7994</v>
      </c>
      <c r="F247" s="233">
        <v>700376001</v>
      </c>
      <c r="G247" s="220" t="s">
        <v>6605</v>
      </c>
      <c r="H247" s="117">
        <v>1800</v>
      </c>
      <c r="I247" s="36" t="s">
        <v>8416</v>
      </c>
      <c r="J247" s="234" t="s">
        <v>5511</v>
      </c>
      <c r="K247" s="118">
        <v>70</v>
      </c>
      <c r="L247" s="221">
        <v>1132565</v>
      </c>
      <c r="M247" s="176">
        <v>15</v>
      </c>
      <c r="N247" s="120" t="s">
        <v>8144</v>
      </c>
      <c r="O247" s="42" t="s">
        <v>7987</v>
      </c>
      <c r="P247" s="235">
        <v>21942251</v>
      </c>
      <c r="Q247" s="178">
        <v>6562145</v>
      </c>
      <c r="R247" s="178">
        <v>6277553</v>
      </c>
      <c r="S247" s="179">
        <v>6277553</v>
      </c>
      <c r="T247" s="179">
        <v>5708371</v>
      </c>
      <c r="U247" s="179">
        <v>7541688</v>
      </c>
      <c r="V247" s="179">
        <v>8537760</v>
      </c>
      <c r="W247" s="179">
        <v>8110872</v>
      </c>
      <c r="X247" s="179">
        <v>9391536</v>
      </c>
      <c r="Y247" s="179">
        <v>9676128</v>
      </c>
      <c r="Z247" s="44">
        <v>8964648</v>
      </c>
      <c r="AA247" s="44">
        <v>9249240</v>
      </c>
      <c r="AB247" s="44"/>
      <c r="AC247" s="45">
        <f t="shared" si="3"/>
        <v>86297494</v>
      </c>
    </row>
    <row r="248" spans="1:29" ht="34.5" customHeight="1" x14ac:dyDescent="0.2">
      <c r="A248" s="114">
        <v>13</v>
      </c>
      <c r="B248" s="85" t="s">
        <v>7984</v>
      </c>
      <c r="C248" s="35">
        <v>20032</v>
      </c>
      <c r="D248" s="85" t="s">
        <v>7982</v>
      </c>
      <c r="E248" s="118" t="s">
        <v>7996</v>
      </c>
      <c r="F248" s="114">
        <v>700376001</v>
      </c>
      <c r="G248" s="220" t="s">
        <v>6605</v>
      </c>
      <c r="H248" s="117">
        <v>1800</v>
      </c>
      <c r="I248" s="36" t="s">
        <v>8416</v>
      </c>
      <c r="J248" s="234" t="s">
        <v>5511</v>
      </c>
      <c r="K248" s="118">
        <v>72</v>
      </c>
      <c r="L248" s="221">
        <v>1132566</v>
      </c>
      <c r="M248" s="40">
        <v>12</v>
      </c>
      <c r="N248" s="120" t="s">
        <v>8145</v>
      </c>
      <c r="O248" s="42" t="s">
        <v>7987</v>
      </c>
      <c r="P248" s="235">
        <v>21942269</v>
      </c>
      <c r="Q248" s="178">
        <v>6728998</v>
      </c>
      <c r="R248" s="178">
        <v>6568037</v>
      </c>
      <c r="S248" s="179">
        <v>6085154</v>
      </c>
      <c r="T248" s="179">
        <v>5441312</v>
      </c>
      <c r="U248" s="179">
        <v>5794589</v>
      </c>
      <c r="V248" s="179">
        <v>6438432</v>
      </c>
      <c r="W248" s="179">
        <v>6760354</v>
      </c>
      <c r="X248" s="179">
        <v>7565158</v>
      </c>
      <c r="Y248" s="179">
        <v>7887079</v>
      </c>
      <c r="Z248" s="44">
        <v>7726118</v>
      </c>
      <c r="AA248" s="44">
        <v>6277471</v>
      </c>
      <c r="AB248" s="44"/>
      <c r="AC248" s="45">
        <f t="shared" si="3"/>
        <v>73272702</v>
      </c>
    </row>
    <row r="249" spans="1:29" ht="34.5" customHeight="1" x14ac:dyDescent="0.2">
      <c r="A249" s="37">
        <v>13</v>
      </c>
      <c r="B249" s="85" t="s">
        <v>7984</v>
      </c>
      <c r="C249" s="35">
        <v>20032</v>
      </c>
      <c r="D249" s="85" t="s">
        <v>7982</v>
      </c>
      <c r="E249" s="85" t="s">
        <v>7996</v>
      </c>
      <c r="F249" s="86">
        <v>719400000</v>
      </c>
      <c r="G249" s="49" t="s">
        <v>6408</v>
      </c>
      <c r="H249" s="37">
        <v>3842</v>
      </c>
      <c r="I249" s="36" t="s">
        <v>8416</v>
      </c>
      <c r="J249" s="170" t="s">
        <v>5511</v>
      </c>
      <c r="K249" s="85">
        <v>98</v>
      </c>
      <c r="L249" s="87">
        <v>1132581</v>
      </c>
      <c r="M249" s="40">
        <v>12</v>
      </c>
      <c r="N249" s="88" t="s">
        <v>8160</v>
      </c>
      <c r="O249" s="88" t="s">
        <v>7995</v>
      </c>
      <c r="P249" s="84">
        <v>970263225</v>
      </c>
      <c r="Q249" s="43">
        <v>8170793</v>
      </c>
      <c r="R249" s="43">
        <v>8814636</v>
      </c>
      <c r="S249" s="131">
        <v>7365989</v>
      </c>
      <c r="T249" s="132">
        <v>6722145</v>
      </c>
      <c r="U249" s="132">
        <v>6400225</v>
      </c>
      <c r="V249" s="132">
        <v>9174765</v>
      </c>
      <c r="W249" s="132">
        <v>8852844</v>
      </c>
      <c r="X249" s="132">
        <v>8209001</v>
      </c>
      <c r="Y249" s="132">
        <v>8691883</v>
      </c>
      <c r="Z249" s="132">
        <v>8209001</v>
      </c>
      <c r="AA249" s="132">
        <v>5192</v>
      </c>
      <c r="AB249" s="44"/>
      <c r="AC249" s="45">
        <f t="shared" si="3"/>
        <v>80616474</v>
      </c>
    </row>
    <row r="250" spans="1:29" ht="34.5" customHeight="1" x14ac:dyDescent="0.2">
      <c r="A250" s="37">
        <v>13</v>
      </c>
      <c r="B250" s="85" t="s">
        <v>7984</v>
      </c>
      <c r="C250" s="35">
        <v>20032</v>
      </c>
      <c r="D250" s="85" t="s">
        <v>7982</v>
      </c>
      <c r="E250" s="85" t="s">
        <v>7997</v>
      </c>
      <c r="F250" s="86">
        <v>719400000</v>
      </c>
      <c r="G250" s="49" t="s">
        <v>6408</v>
      </c>
      <c r="H250" s="37">
        <v>3842</v>
      </c>
      <c r="I250" s="36" t="s">
        <v>8416</v>
      </c>
      <c r="J250" s="37" t="s">
        <v>6304</v>
      </c>
      <c r="K250" s="85">
        <v>70</v>
      </c>
      <c r="L250" s="87">
        <v>1132582</v>
      </c>
      <c r="M250" s="40">
        <v>13</v>
      </c>
      <c r="N250" s="88" t="s">
        <v>8161</v>
      </c>
      <c r="O250" s="88" t="s">
        <v>7995</v>
      </c>
      <c r="P250" s="84">
        <v>971134968</v>
      </c>
      <c r="Q250" s="43">
        <v>6445553</v>
      </c>
      <c r="R250" s="43">
        <v>6445553</v>
      </c>
      <c r="S250" s="131">
        <v>6445553</v>
      </c>
      <c r="T250" s="132">
        <v>6445553</v>
      </c>
      <c r="U250" s="132">
        <v>6445555</v>
      </c>
      <c r="V250" s="132">
        <v>7959336</v>
      </c>
      <c r="W250" s="132">
        <v>9703848</v>
      </c>
      <c r="X250" s="132">
        <v>10576104</v>
      </c>
      <c r="Y250" s="132">
        <v>10467072</v>
      </c>
      <c r="Z250" s="132">
        <v>7632240</v>
      </c>
      <c r="AA250" s="132">
        <v>6978048</v>
      </c>
      <c r="AB250" s="44"/>
      <c r="AC250" s="45">
        <f t="shared" si="3"/>
        <v>85544415</v>
      </c>
    </row>
    <row r="251" spans="1:29" ht="34.5" customHeight="1" x14ac:dyDescent="0.2">
      <c r="A251" s="37">
        <v>13</v>
      </c>
      <c r="B251" s="85" t="s">
        <v>7984</v>
      </c>
      <c r="C251" s="35">
        <v>20032</v>
      </c>
      <c r="D251" s="85" t="s">
        <v>7982</v>
      </c>
      <c r="E251" s="85" t="s">
        <v>7985</v>
      </c>
      <c r="F251" s="86">
        <v>719400000</v>
      </c>
      <c r="G251" s="49" t="s">
        <v>6408</v>
      </c>
      <c r="H251" s="37">
        <v>3842</v>
      </c>
      <c r="I251" s="36" t="s">
        <v>8416</v>
      </c>
      <c r="J251" s="37" t="s">
        <v>6311</v>
      </c>
      <c r="K251" s="85">
        <v>98</v>
      </c>
      <c r="L251" s="87">
        <v>1132583</v>
      </c>
      <c r="M251" s="40">
        <v>12</v>
      </c>
      <c r="N251" s="88" t="s">
        <v>8112</v>
      </c>
      <c r="O251" s="88" t="s">
        <v>7995</v>
      </c>
      <c r="P251" s="84">
        <v>970291733</v>
      </c>
      <c r="Q251" s="43">
        <v>16895025</v>
      </c>
      <c r="R251" s="43">
        <v>15639863</v>
      </c>
      <c r="S251" s="131">
        <v>15639863</v>
      </c>
      <c r="T251" s="132">
        <v>14593895</v>
      </c>
      <c r="U251" s="132">
        <v>15639863</v>
      </c>
      <c r="V251" s="132">
        <v>14265183</v>
      </c>
      <c r="W251" s="132">
        <v>16317101</v>
      </c>
      <c r="X251" s="132">
        <v>17363069</v>
      </c>
      <c r="Y251" s="132">
        <v>16735488</v>
      </c>
      <c r="Z251" s="132">
        <v>16317101</v>
      </c>
      <c r="AA251" s="132">
        <v>16944682</v>
      </c>
      <c r="AB251" s="44"/>
      <c r="AC251" s="45">
        <f t="shared" si="3"/>
        <v>176351133</v>
      </c>
    </row>
    <row r="252" spans="1:29" ht="34.5" customHeight="1" x14ac:dyDescent="0.2">
      <c r="A252" s="37">
        <v>13</v>
      </c>
      <c r="B252" s="85" t="s">
        <v>7984</v>
      </c>
      <c r="C252" s="35">
        <v>20032</v>
      </c>
      <c r="D252" s="85" t="s">
        <v>7982</v>
      </c>
      <c r="E252" s="85" t="s">
        <v>7994</v>
      </c>
      <c r="F252" s="86">
        <v>719400000</v>
      </c>
      <c r="G252" s="49" t="s">
        <v>6408</v>
      </c>
      <c r="H252" s="37">
        <v>3842</v>
      </c>
      <c r="I252" s="36" t="s">
        <v>8416</v>
      </c>
      <c r="J252" s="37" t="s">
        <v>6304</v>
      </c>
      <c r="K252" s="85">
        <v>60</v>
      </c>
      <c r="L252" s="87">
        <v>1132584</v>
      </c>
      <c r="M252" s="40">
        <v>15</v>
      </c>
      <c r="N252" s="88" t="s">
        <v>8162</v>
      </c>
      <c r="O252" s="88" t="s">
        <v>7995</v>
      </c>
      <c r="P252" s="84">
        <v>970826742</v>
      </c>
      <c r="Q252" s="43">
        <v>7210280</v>
      </c>
      <c r="R252" s="43">
        <v>7210280</v>
      </c>
      <c r="S252" s="144">
        <v>6783392</v>
      </c>
      <c r="T252" s="136">
        <v>7067984</v>
      </c>
      <c r="U252" s="136">
        <v>6783392</v>
      </c>
      <c r="V252" s="136">
        <v>6783392</v>
      </c>
      <c r="W252" s="136"/>
      <c r="X252" s="136">
        <v>15367968</v>
      </c>
      <c r="Y252" s="136">
        <v>7399392</v>
      </c>
      <c r="Z252" s="136">
        <v>7683984</v>
      </c>
      <c r="AA252" s="136">
        <v>6830208</v>
      </c>
      <c r="AB252" s="44"/>
      <c r="AC252" s="45">
        <f t="shared" si="3"/>
        <v>79120272</v>
      </c>
    </row>
    <row r="253" spans="1:29" ht="34.5" customHeight="1" x14ac:dyDescent="0.2">
      <c r="A253" s="170">
        <v>13</v>
      </c>
      <c r="B253" s="85" t="s">
        <v>7984</v>
      </c>
      <c r="C253" s="35">
        <v>20032</v>
      </c>
      <c r="D253" s="85" t="s">
        <v>7982</v>
      </c>
      <c r="E253" s="85" t="s">
        <v>7985</v>
      </c>
      <c r="F253" s="86">
        <v>719400000</v>
      </c>
      <c r="G253" s="49" t="s">
        <v>6408</v>
      </c>
      <c r="H253" s="37">
        <v>3842</v>
      </c>
      <c r="I253" s="36" t="s">
        <v>8416</v>
      </c>
      <c r="J253" s="37" t="s">
        <v>6304</v>
      </c>
      <c r="K253" s="85">
        <v>83</v>
      </c>
      <c r="L253" s="87">
        <v>1132585</v>
      </c>
      <c r="M253" s="40">
        <v>12</v>
      </c>
      <c r="N253" s="88" t="s">
        <v>8113</v>
      </c>
      <c r="O253" s="88" t="s">
        <v>7995</v>
      </c>
      <c r="P253" s="84">
        <v>970826718</v>
      </c>
      <c r="Q253" s="43">
        <v>11525496</v>
      </c>
      <c r="R253" s="43">
        <v>11734690</v>
      </c>
      <c r="S253" s="144">
        <v>10897915</v>
      </c>
      <c r="T253" s="136">
        <v>11107109</v>
      </c>
      <c r="U253" s="136">
        <v>11107109</v>
      </c>
      <c r="V253" s="136"/>
      <c r="W253" s="136">
        <v>25123080</v>
      </c>
      <c r="X253" s="136">
        <v>14015971</v>
      </c>
      <c r="Y253" s="136">
        <v>14225165</v>
      </c>
      <c r="Z253" s="136">
        <v>13597584</v>
      </c>
      <c r="AA253" s="136">
        <v>12970003</v>
      </c>
      <c r="AB253" s="44"/>
      <c r="AC253" s="45">
        <f t="shared" si="3"/>
        <v>136304122</v>
      </c>
    </row>
    <row r="254" spans="1:29" ht="34.5" customHeight="1" x14ac:dyDescent="0.2">
      <c r="A254" s="93">
        <v>13</v>
      </c>
      <c r="B254" s="92" t="s">
        <v>7984</v>
      </c>
      <c r="C254" s="35">
        <v>20032</v>
      </c>
      <c r="D254" s="91" t="s">
        <v>7982</v>
      </c>
      <c r="E254" s="85" t="s">
        <v>7999</v>
      </c>
      <c r="F254" s="93">
        <v>738689003</v>
      </c>
      <c r="G254" s="49" t="s">
        <v>6419</v>
      </c>
      <c r="H254" s="37">
        <v>6979</v>
      </c>
      <c r="I254" s="36" t="s">
        <v>8416</v>
      </c>
      <c r="J254" s="37" t="s">
        <v>6303</v>
      </c>
      <c r="K254" s="85">
        <v>100</v>
      </c>
      <c r="L254" s="87">
        <v>1132586</v>
      </c>
      <c r="M254" s="40">
        <v>7</v>
      </c>
      <c r="N254" s="142" t="s">
        <v>8132</v>
      </c>
      <c r="O254" s="42" t="s">
        <v>7988</v>
      </c>
      <c r="P254" s="102">
        <v>84881392</v>
      </c>
      <c r="Q254" s="159">
        <v>14765520</v>
      </c>
      <c r="R254" s="43">
        <v>11369450</v>
      </c>
      <c r="S254" s="144">
        <v>9351496</v>
      </c>
      <c r="T254" s="136">
        <v>12009290</v>
      </c>
      <c r="U254" s="136">
        <v>12304600</v>
      </c>
      <c r="V254" s="136">
        <v>12304600</v>
      </c>
      <c r="W254" s="136">
        <v>12304600</v>
      </c>
      <c r="X254" s="136">
        <v>12304600</v>
      </c>
      <c r="Y254" s="136">
        <v>14765520</v>
      </c>
      <c r="Z254" s="136">
        <v>14765520</v>
      </c>
      <c r="AA254" s="136">
        <v>14765520</v>
      </c>
      <c r="AB254" s="104"/>
      <c r="AC254" s="45">
        <f t="shared" si="3"/>
        <v>141010716</v>
      </c>
    </row>
    <row r="255" spans="1:29" ht="34.5" customHeight="1" x14ac:dyDescent="0.2">
      <c r="A255" s="93">
        <v>13</v>
      </c>
      <c r="B255" s="92" t="s">
        <v>7984</v>
      </c>
      <c r="C255" s="35">
        <v>20032</v>
      </c>
      <c r="D255" s="91" t="s">
        <v>7982</v>
      </c>
      <c r="E255" s="85" t="s">
        <v>7996</v>
      </c>
      <c r="F255" s="93">
        <v>719400000</v>
      </c>
      <c r="G255" s="49" t="s">
        <v>6408</v>
      </c>
      <c r="H255" s="37">
        <v>3842</v>
      </c>
      <c r="I255" s="36" t="s">
        <v>8416</v>
      </c>
      <c r="J255" s="37" t="s">
        <v>6311</v>
      </c>
      <c r="K255" s="85">
        <v>64</v>
      </c>
      <c r="L255" s="87">
        <v>1132587</v>
      </c>
      <c r="M255" s="37">
        <v>12</v>
      </c>
      <c r="N255" s="142" t="s">
        <v>8195</v>
      </c>
      <c r="O255" s="143" t="s">
        <v>7995</v>
      </c>
      <c r="P255" s="102">
        <v>971134984</v>
      </c>
      <c r="Q255" s="159">
        <v>10301491</v>
      </c>
      <c r="R255" s="43">
        <v>5794589</v>
      </c>
      <c r="S255" s="144">
        <v>3594791</v>
      </c>
      <c r="T255" s="136">
        <v>4238634</v>
      </c>
      <c r="U255" s="136">
        <v>4560556</v>
      </c>
      <c r="V255" s="136">
        <v>4560556</v>
      </c>
      <c r="W255" s="136">
        <v>3594791</v>
      </c>
      <c r="X255" s="136">
        <v>3755751</v>
      </c>
      <c r="Y255" s="136">
        <v>5955549</v>
      </c>
      <c r="Z255" s="136">
        <v>4667863</v>
      </c>
      <c r="AA255" s="107">
        <v>4989785</v>
      </c>
      <c r="AB255" s="104"/>
      <c r="AC255" s="45">
        <f t="shared" si="3"/>
        <v>56014356</v>
      </c>
    </row>
    <row r="256" spans="1:29" ht="34.5" customHeight="1" x14ac:dyDescent="0.2">
      <c r="A256" s="93">
        <v>13</v>
      </c>
      <c r="B256" s="92" t="s">
        <v>7984</v>
      </c>
      <c r="C256" s="35">
        <v>20032</v>
      </c>
      <c r="D256" s="91" t="s">
        <v>7982</v>
      </c>
      <c r="E256" s="118" t="s">
        <v>7999</v>
      </c>
      <c r="F256" s="236">
        <v>717150007</v>
      </c>
      <c r="G256" s="48" t="s">
        <v>6411</v>
      </c>
      <c r="H256" s="37">
        <v>6570</v>
      </c>
      <c r="I256" s="36" t="s">
        <v>8416</v>
      </c>
      <c r="J256" s="37" t="s">
        <v>6293</v>
      </c>
      <c r="K256" s="85">
        <v>50</v>
      </c>
      <c r="L256" s="221">
        <v>1132588</v>
      </c>
      <c r="M256" s="40">
        <v>7</v>
      </c>
      <c r="N256" s="142" t="s">
        <v>8196</v>
      </c>
      <c r="O256" s="42" t="s">
        <v>7987</v>
      </c>
      <c r="P256" s="102">
        <v>10705171</v>
      </c>
      <c r="Q256" s="237">
        <v>7382760</v>
      </c>
      <c r="R256" s="178">
        <v>3839035</v>
      </c>
      <c r="S256" s="219">
        <v>3346851</v>
      </c>
      <c r="T256" s="107">
        <v>4528093</v>
      </c>
      <c r="U256" s="107">
        <v>4528093</v>
      </c>
      <c r="V256" s="107">
        <v>4823403</v>
      </c>
      <c r="W256" s="107">
        <v>6890575</v>
      </c>
      <c r="X256" s="107">
        <v>4823403</v>
      </c>
      <c r="Y256" s="107">
        <v>6939794</v>
      </c>
      <c r="Z256" s="136">
        <v>7382760</v>
      </c>
      <c r="AA256" s="136">
        <v>6644484</v>
      </c>
      <c r="AB256" s="104"/>
      <c r="AC256" s="45">
        <f t="shared" si="3"/>
        <v>61129251</v>
      </c>
    </row>
    <row r="257" spans="1:29" ht="34.5" customHeight="1" x14ac:dyDescent="0.2">
      <c r="A257" s="37">
        <v>13</v>
      </c>
      <c r="B257" s="92" t="s">
        <v>7984</v>
      </c>
      <c r="C257" s="35">
        <v>20032</v>
      </c>
      <c r="D257" s="91" t="s">
        <v>7982</v>
      </c>
      <c r="E257" s="118" t="s">
        <v>7999</v>
      </c>
      <c r="F257" s="229">
        <v>716316009</v>
      </c>
      <c r="G257" s="188" t="s">
        <v>6410</v>
      </c>
      <c r="H257" s="101">
        <v>6470</v>
      </c>
      <c r="I257" s="36" t="s">
        <v>8416</v>
      </c>
      <c r="J257" s="37" t="s">
        <v>6310</v>
      </c>
      <c r="K257" s="85">
        <v>80</v>
      </c>
      <c r="L257" s="221">
        <v>1132589</v>
      </c>
      <c r="M257" s="40">
        <v>7</v>
      </c>
      <c r="N257" s="142" t="s">
        <v>8205</v>
      </c>
      <c r="O257" s="42" t="s">
        <v>7987</v>
      </c>
      <c r="P257" s="102">
        <v>10706658</v>
      </c>
      <c r="Q257" s="123">
        <v>11812416</v>
      </c>
      <c r="R257" s="178">
        <v>8711657</v>
      </c>
      <c r="S257" s="219">
        <v>6447610</v>
      </c>
      <c r="T257" s="107">
        <v>6742921</v>
      </c>
      <c r="U257" s="107">
        <v>7924162</v>
      </c>
      <c r="V257" s="107">
        <v>8219473</v>
      </c>
      <c r="W257" s="107">
        <v>9253059</v>
      </c>
      <c r="X257" s="107">
        <v>9400714</v>
      </c>
      <c r="Y257" s="107">
        <v>11812416</v>
      </c>
      <c r="Z257" s="136">
        <v>11074140</v>
      </c>
      <c r="AA257" s="136">
        <v>10631174</v>
      </c>
      <c r="AB257" s="104"/>
      <c r="AC257" s="45">
        <f t="shared" si="3"/>
        <v>102029742</v>
      </c>
    </row>
    <row r="258" spans="1:29" ht="34.5" customHeight="1" x14ac:dyDescent="0.2">
      <c r="A258" s="93">
        <v>13</v>
      </c>
      <c r="B258" s="92" t="s">
        <v>7984</v>
      </c>
      <c r="C258" s="35">
        <v>20032</v>
      </c>
      <c r="D258" s="91" t="s">
        <v>7982</v>
      </c>
      <c r="E258" s="118" t="s">
        <v>7999</v>
      </c>
      <c r="F258" s="236">
        <v>731013004</v>
      </c>
      <c r="G258" s="48" t="s">
        <v>6421</v>
      </c>
      <c r="H258" s="37">
        <v>7003</v>
      </c>
      <c r="I258" s="36" t="s">
        <v>8416</v>
      </c>
      <c r="J258" s="37" t="s">
        <v>6311</v>
      </c>
      <c r="K258" s="85">
        <v>75</v>
      </c>
      <c r="L258" s="221">
        <v>1132590</v>
      </c>
      <c r="M258" s="40">
        <v>7</v>
      </c>
      <c r="N258" s="142" t="s">
        <v>8131</v>
      </c>
      <c r="O258" s="42" t="s">
        <v>7987</v>
      </c>
      <c r="P258" s="102">
        <v>11282380</v>
      </c>
      <c r="Q258" s="237">
        <v>11074140</v>
      </c>
      <c r="R258" s="178">
        <v>10483519</v>
      </c>
      <c r="S258" s="219">
        <v>8342519</v>
      </c>
      <c r="T258" s="107">
        <v>8785484</v>
      </c>
      <c r="U258" s="107">
        <v>8637829</v>
      </c>
      <c r="V258" s="107">
        <v>9228450</v>
      </c>
      <c r="W258" s="107">
        <v>10557347</v>
      </c>
      <c r="X258" s="107">
        <v>9228450</v>
      </c>
      <c r="Y258" s="107">
        <v>11074140</v>
      </c>
      <c r="Z258" s="136">
        <v>11074140</v>
      </c>
      <c r="AA258" s="136">
        <v>11074140</v>
      </c>
      <c r="AB258" s="104"/>
      <c r="AC258" s="45">
        <f t="shared" si="3"/>
        <v>109560158</v>
      </c>
    </row>
    <row r="259" spans="1:29" ht="34.5" customHeight="1" x14ac:dyDescent="0.2">
      <c r="A259" s="276">
        <v>13</v>
      </c>
      <c r="B259" s="92" t="s">
        <v>7984</v>
      </c>
      <c r="C259" s="35">
        <v>20032</v>
      </c>
      <c r="D259" s="91" t="s">
        <v>7982</v>
      </c>
      <c r="E259" s="118" t="s">
        <v>7999</v>
      </c>
      <c r="F259" s="236">
        <v>738689003</v>
      </c>
      <c r="G259" s="49" t="s">
        <v>6419</v>
      </c>
      <c r="H259" s="37">
        <v>6979</v>
      </c>
      <c r="I259" s="36" t="s">
        <v>8416</v>
      </c>
      <c r="J259" s="37" t="s">
        <v>6304</v>
      </c>
      <c r="K259" s="85">
        <v>140</v>
      </c>
      <c r="L259" s="221">
        <v>1132591</v>
      </c>
      <c r="M259" s="40">
        <v>7</v>
      </c>
      <c r="N259" s="142" t="s">
        <v>8133</v>
      </c>
      <c r="O259" s="42" t="s">
        <v>7988</v>
      </c>
      <c r="P259" s="102">
        <v>84881376</v>
      </c>
      <c r="Q259" s="237">
        <v>20671728</v>
      </c>
      <c r="R259" s="178">
        <v>9154622</v>
      </c>
      <c r="S259" s="219">
        <v>5266369</v>
      </c>
      <c r="T259" s="107">
        <v>8514783</v>
      </c>
      <c r="U259" s="107">
        <v>5709334</v>
      </c>
      <c r="V259" s="107">
        <v>5414024</v>
      </c>
      <c r="W259" s="107">
        <v>8514783</v>
      </c>
      <c r="X259" s="107">
        <v>10434301</v>
      </c>
      <c r="Y259" s="107">
        <v>13436623</v>
      </c>
      <c r="Z259" s="136">
        <v>29826352</v>
      </c>
      <c r="AA259" s="136">
        <v>17718624</v>
      </c>
      <c r="AB259" s="104"/>
      <c r="AC259" s="45">
        <f t="shared" ref="AC259:AC285" si="4">SUM(Q259:AB259)</f>
        <v>134661543</v>
      </c>
    </row>
    <row r="260" spans="1:29" ht="34.5" customHeight="1" x14ac:dyDescent="0.2">
      <c r="A260" s="250">
        <v>13</v>
      </c>
      <c r="B260" s="222" t="s">
        <v>7984</v>
      </c>
      <c r="C260" s="238">
        <v>20032</v>
      </c>
      <c r="D260" s="239" t="s">
        <v>7982</v>
      </c>
      <c r="E260" s="223" t="s">
        <v>7999</v>
      </c>
      <c r="F260" s="240">
        <v>717150007</v>
      </c>
      <c r="G260" s="74" t="s">
        <v>8057</v>
      </c>
      <c r="H260" s="75">
        <v>6570</v>
      </c>
      <c r="I260" s="36" t="s">
        <v>8416</v>
      </c>
      <c r="J260" s="76" t="s">
        <v>6294</v>
      </c>
      <c r="K260" s="77">
        <v>75</v>
      </c>
      <c r="L260" s="226">
        <v>1132593</v>
      </c>
      <c r="M260" s="72">
        <v>7</v>
      </c>
      <c r="N260" s="79" t="s">
        <v>8265</v>
      </c>
      <c r="O260" s="42" t="s">
        <v>7987</v>
      </c>
      <c r="P260" s="80">
        <v>10705198</v>
      </c>
      <c r="Q260" s="228"/>
      <c r="R260" s="228"/>
      <c r="S260" s="45"/>
      <c r="T260" s="45">
        <v>16389727</v>
      </c>
      <c r="U260" s="45">
        <v>3912863</v>
      </c>
      <c r="V260" s="45">
        <v>3765208</v>
      </c>
      <c r="W260" s="45">
        <v>4798794</v>
      </c>
      <c r="X260" s="45">
        <v>5325829</v>
      </c>
      <c r="Y260" s="45">
        <v>6718312</v>
      </c>
      <c r="Z260" s="47">
        <v>5382533</v>
      </c>
      <c r="AA260" s="47">
        <v>9449933</v>
      </c>
      <c r="AB260" s="47"/>
      <c r="AC260" s="45">
        <f t="shared" si="4"/>
        <v>55743199</v>
      </c>
    </row>
    <row r="261" spans="1:29" ht="34.5" customHeight="1" x14ac:dyDescent="0.2">
      <c r="A261" s="76">
        <v>13</v>
      </c>
      <c r="B261" s="69" t="s">
        <v>7984</v>
      </c>
      <c r="C261" s="70">
        <v>20032</v>
      </c>
      <c r="D261" s="71" t="s">
        <v>7982</v>
      </c>
      <c r="E261" s="92" t="s">
        <v>7997</v>
      </c>
      <c r="F261" s="86">
        <v>719400000</v>
      </c>
      <c r="G261" s="49" t="s">
        <v>6408</v>
      </c>
      <c r="H261" s="101">
        <v>3842</v>
      </c>
      <c r="I261" s="36" t="s">
        <v>8416</v>
      </c>
      <c r="J261" s="37" t="s">
        <v>6311</v>
      </c>
      <c r="K261" s="85">
        <v>75</v>
      </c>
      <c r="L261" s="87">
        <v>1132594</v>
      </c>
      <c r="M261" s="37">
        <v>13</v>
      </c>
      <c r="N261" s="88" t="s">
        <v>8426</v>
      </c>
      <c r="O261" s="83" t="s">
        <v>7995</v>
      </c>
      <c r="P261" s="102">
        <v>970291752</v>
      </c>
      <c r="Q261" s="103"/>
      <c r="R261" s="103"/>
      <c r="S261" s="104"/>
      <c r="T261" s="105"/>
      <c r="U261" s="106">
        <v>8177400</v>
      </c>
      <c r="V261" s="105">
        <v>5124504</v>
      </c>
      <c r="W261" s="105">
        <v>3652572</v>
      </c>
      <c r="X261" s="105">
        <v>3761604</v>
      </c>
      <c r="Y261" s="105">
        <v>4415796</v>
      </c>
      <c r="Z261" s="105">
        <v>4960956</v>
      </c>
      <c r="AA261" s="107">
        <v>4742892</v>
      </c>
      <c r="AB261" s="104"/>
      <c r="AC261" s="45">
        <f t="shared" si="4"/>
        <v>34835724</v>
      </c>
    </row>
    <row r="262" spans="1:29" ht="34.5" customHeight="1" x14ac:dyDescent="0.2">
      <c r="A262" s="250">
        <v>13</v>
      </c>
      <c r="B262" s="222" t="s">
        <v>7984</v>
      </c>
      <c r="C262" s="238">
        <v>20032</v>
      </c>
      <c r="D262" s="239" t="s">
        <v>7982</v>
      </c>
      <c r="E262" s="111" t="s">
        <v>7997</v>
      </c>
      <c r="F262" s="114">
        <v>719400000</v>
      </c>
      <c r="G262" s="49" t="s">
        <v>6408</v>
      </c>
      <c r="H262" s="101">
        <v>3842</v>
      </c>
      <c r="I262" s="36" t="s">
        <v>8416</v>
      </c>
      <c r="J262" s="170" t="s">
        <v>6309</v>
      </c>
      <c r="K262" s="85">
        <v>65</v>
      </c>
      <c r="L262" s="221">
        <v>1132595</v>
      </c>
      <c r="M262" s="37">
        <v>13</v>
      </c>
      <c r="N262" s="88" t="s">
        <v>8427</v>
      </c>
      <c r="O262" s="83" t="s">
        <v>7995</v>
      </c>
      <c r="P262" s="102">
        <v>970721169</v>
      </c>
      <c r="Q262" s="123"/>
      <c r="R262" s="123"/>
      <c r="S262" s="124"/>
      <c r="T262" s="125"/>
      <c r="U262" s="126">
        <v>7087080</v>
      </c>
      <c r="V262" s="125"/>
      <c r="W262" s="125">
        <v>11684596</v>
      </c>
      <c r="X262" s="125">
        <v>5905900</v>
      </c>
      <c r="Y262" s="125">
        <v>5687836</v>
      </c>
      <c r="Z262" s="105">
        <v>5469772</v>
      </c>
      <c r="AA262" s="136">
        <v>4161388</v>
      </c>
      <c r="AB262" s="104"/>
      <c r="AC262" s="45">
        <f t="shared" si="4"/>
        <v>39996572</v>
      </c>
    </row>
    <row r="263" spans="1:29" ht="34.5" customHeight="1" x14ac:dyDescent="0.2">
      <c r="A263" s="250">
        <v>13</v>
      </c>
      <c r="B263" s="222" t="s">
        <v>7984</v>
      </c>
      <c r="C263" s="238">
        <v>20032</v>
      </c>
      <c r="D263" s="239" t="s">
        <v>7982</v>
      </c>
      <c r="E263" s="111" t="s">
        <v>7997</v>
      </c>
      <c r="F263" s="114">
        <v>717150007</v>
      </c>
      <c r="G263" s="49" t="s">
        <v>8057</v>
      </c>
      <c r="H263" s="101">
        <v>6570</v>
      </c>
      <c r="I263" s="36" t="s">
        <v>8416</v>
      </c>
      <c r="J263" s="37" t="s">
        <v>6292</v>
      </c>
      <c r="K263" s="85">
        <v>90</v>
      </c>
      <c r="L263" s="221">
        <v>1132596</v>
      </c>
      <c r="M263" s="37">
        <v>13</v>
      </c>
      <c r="N263" s="88" t="s">
        <v>8428</v>
      </c>
      <c r="O263" s="42" t="s">
        <v>7987</v>
      </c>
      <c r="P263" s="102">
        <v>10705210</v>
      </c>
      <c r="Q263" s="123"/>
      <c r="R263" s="123"/>
      <c r="S263" s="124"/>
      <c r="T263" s="125"/>
      <c r="U263" s="126">
        <v>9812880</v>
      </c>
      <c r="V263" s="125">
        <v>8068368</v>
      </c>
      <c r="W263" s="125">
        <v>5451600</v>
      </c>
      <c r="X263" s="125">
        <v>5342568</v>
      </c>
      <c r="Y263" s="125">
        <v>7632240</v>
      </c>
      <c r="Z263" s="105">
        <v>7196112</v>
      </c>
      <c r="AA263" s="136">
        <v>6105792</v>
      </c>
      <c r="AB263" s="104"/>
      <c r="AC263" s="45">
        <f t="shared" si="4"/>
        <v>49609560</v>
      </c>
    </row>
    <row r="264" spans="1:29" ht="34.5" customHeight="1" x14ac:dyDescent="0.2">
      <c r="A264" s="250">
        <v>13</v>
      </c>
      <c r="B264" s="222" t="s">
        <v>7984</v>
      </c>
      <c r="C264" s="238">
        <v>20032</v>
      </c>
      <c r="D264" s="239" t="s">
        <v>7982</v>
      </c>
      <c r="E264" s="111" t="s">
        <v>7997</v>
      </c>
      <c r="F264" s="114">
        <v>717150007</v>
      </c>
      <c r="G264" s="49" t="s">
        <v>8057</v>
      </c>
      <c r="H264" s="101">
        <v>6570</v>
      </c>
      <c r="I264" s="36" t="s">
        <v>8416</v>
      </c>
      <c r="J264" s="37" t="s">
        <v>8424</v>
      </c>
      <c r="K264" s="85">
        <v>110</v>
      </c>
      <c r="L264" s="221">
        <v>1132597</v>
      </c>
      <c r="M264" s="37">
        <v>13</v>
      </c>
      <c r="N264" s="88" t="s">
        <v>8429</v>
      </c>
      <c r="O264" s="42" t="s">
        <v>7987</v>
      </c>
      <c r="P264" s="102">
        <v>10705201</v>
      </c>
      <c r="Q264" s="123"/>
      <c r="R264" s="123"/>
      <c r="S264" s="124"/>
      <c r="T264" s="125"/>
      <c r="U264" s="126">
        <v>11993520</v>
      </c>
      <c r="V264" s="125">
        <v>6869016</v>
      </c>
      <c r="W264" s="125">
        <v>5524288</v>
      </c>
      <c r="X264" s="125">
        <v>7813960</v>
      </c>
      <c r="Y264" s="125">
        <v>9122344</v>
      </c>
      <c r="Z264" s="105">
        <v>8468152</v>
      </c>
      <c r="AA264" s="136">
        <v>7922992</v>
      </c>
      <c r="AB264" s="104"/>
      <c r="AC264" s="45">
        <f t="shared" si="4"/>
        <v>57714272</v>
      </c>
    </row>
    <row r="265" spans="1:29" ht="34.5" customHeight="1" x14ac:dyDescent="0.2">
      <c r="A265" s="117">
        <v>14</v>
      </c>
      <c r="B265" s="116" t="s">
        <v>7984</v>
      </c>
      <c r="C265" s="112">
        <v>20032</v>
      </c>
      <c r="D265" s="174" t="s">
        <v>7982</v>
      </c>
      <c r="E265" s="118" t="s">
        <v>7989</v>
      </c>
      <c r="F265" s="114">
        <v>700376001</v>
      </c>
      <c r="G265" s="49" t="s">
        <v>6605</v>
      </c>
      <c r="H265" s="37">
        <v>1800</v>
      </c>
      <c r="I265" s="36" t="s">
        <v>8416</v>
      </c>
      <c r="J265" s="37" t="s">
        <v>6301</v>
      </c>
      <c r="K265" s="85">
        <v>15</v>
      </c>
      <c r="L265" s="221">
        <v>1140139</v>
      </c>
      <c r="M265" s="40">
        <v>11</v>
      </c>
      <c r="N265" s="88" t="s">
        <v>8146</v>
      </c>
      <c r="O265" s="42" t="s">
        <v>7987</v>
      </c>
      <c r="P265" s="46">
        <v>10577165</v>
      </c>
      <c r="Q265" s="178">
        <v>1297740</v>
      </c>
      <c r="R265" s="178">
        <v>1179763</v>
      </c>
      <c r="S265" s="179">
        <v>1179763</v>
      </c>
      <c r="T265" s="179">
        <v>1179763</v>
      </c>
      <c r="U265" s="179">
        <v>943811</v>
      </c>
      <c r="V265" s="179">
        <v>1297740</v>
      </c>
      <c r="W265" s="179">
        <v>1061787</v>
      </c>
      <c r="X265" s="179">
        <v>1297740</v>
      </c>
      <c r="Y265" s="179">
        <v>1297740</v>
      </c>
      <c r="Z265" s="44">
        <v>1179763</v>
      </c>
      <c r="AA265" s="44">
        <v>1297740</v>
      </c>
      <c r="AB265" s="44"/>
      <c r="AC265" s="45">
        <f t="shared" si="4"/>
        <v>13213350</v>
      </c>
    </row>
    <row r="266" spans="1:29" ht="34.5" customHeight="1" x14ac:dyDescent="0.2">
      <c r="A266" s="117">
        <v>14</v>
      </c>
      <c r="B266" s="116" t="s">
        <v>7984</v>
      </c>
      <c r="C266" s="112">
        <v>20032</v>
      </c>
      <c r="D266" s="38" t="s">
        <v>7982</v>
      </c>
      <c r="E266" s="118" t="s">
        <v>7991</v>
      </c>
      <c r="F266" s="114">
        <v>700376001</v>
      </c>
      <c r="G266" s="49" t="s">
        <v>6605</v>
      </c>
      <c r="H266" s="37">
        <v>1800</v>
      </c>
      <c r="I266" s="36" t="s">
        <v>8416</v>
      </c>
      <c r="J266" s="37" t="s">
        <v>6301</v>
      </c>
      <c r="K266" s="85">
        <v>15</v>
      </c>
      <c r="L266" s="221">
        <v>1140140</v>
      </c>
      <c r="M266" s="40">
        <v>11</v>
      </c>
      <c r="N266" s="88" t="s">
        <v>8147</v>
      </c>
      <c r="O266" s="42" t="s">
        <v>7987</v>
      </c>
      <c r="P266" s="46">
        <v>10577165</v>
      </c>
      <c r="Q266" s="178">
        <v>1198302</v>
      </c>
      <c r="R266" s="178">
        <v>1497878</v>
      </c>
      <c r="S266" s="179">
        <v>1497878</v>
      </c>
      <c r="T266" s="179">
        <v>1497878</v>
      </c>
      <c r="U266" s="179">
        <v>1198302</v>
      </c>
      <c r="V266" s="179">
        <v>1048515</v>
      </c>
      <c r="W266" s="179">
        <v>1198302</v>
      </c>
      <c r="X266" s="179">
        <v>1348090</v>
      </c>
      <c r="Y266" s="179">
        <v>1198302</v>
      </c>
      <c r="Z266" s="44">
        <v>1348090</v>
      </c>
      <c r="AA266" s="44">
        <v>1348090</v>
      </c>
      <c r="AB266" s="44"/>
      <c r="AC266" s="45">
        <f t="shared" si="4"/>
        <v>14379627</v>
      </c>
    </row>
    <row r="267" spans="1:29" ht="34.5" customHeight="1" x14ac:dyDescent="0.2">
      <c r="A267" s="117">
        <v>14</v>
      </c>
      <c r="B267" s="116" t="s">
        <v>7984</v>
      </c>
      <c r="C267" s="112">
        <v>20032</v>
      </c>
      <c r="D267" s="174" t="s">
        <v>7982</v>
      </c>
      <c r="E267" s="118" t="s">
        <v>7999</v>
      </c>
      <c r="F267" s="114">
        <v>738689003</v>
      </c>
      <c r="G267" s="49" t="s">
        <v>6419</v>
      </c>
      <c r="H267" s="38">
        <v>6979</v>
      </c>
      <c r="I267" s="36" t="s">
        <v>8416</v>
      </c>
      <c r="J267" s="37" t="s">
        <v>6301</v>
      </c>
      <c r="K267" s="85">
        <v>90</v>
      </c>
      <c r="L267" s="221">
        <v>1140150</v>
      </c>
      <c r="M267" s="40">
        <v>7</v>
      </c>
      <c r="N267" s="88" t="s">
        <v>8148</v>
      </c>
      <c r="O267" s="42" t="s">
        <v>7988</v>
      </c>
      <c r="P267" s="68">
        <v>73546478</v>
      </c>
      <c r="Q267" s="178">
        <v>4362239</v>
      </c>
      <c r="R267" s="178"/>
      <c r="S267" s="179"/>
      <c r="T267" s="179"/>
      <c r="U267" s="179"/>
      <c r="V267" s="179"/>
      <c r="W267" s="179"/>
      <c r="X267" s="179"/>
      <c r="Y267" s="179"/>
      <c r="Z267" s="44"/>
      <c r="AA267" s="44"/>
      <c r="AB267" s="44"/>
      <c r="AC267" s="45">
        <f t="shared" si="4"/>
        <v>4362239</v>
      </c>
    </row>
    <row r="268" spans="1:29" ht="34.5" customHeight="1" x14ac:dyDescent="0.2">
      <c r="A268" s="117">
        <v>14</v>
      </c>
      <c r="B268" s="116" t="s">
        <v>7984</v>
      </c>
      <c r="C268" s="112">
        <v>20032</v>
      </c>
      <c r="D268" s="174" t="s">
        <v>7982</v>
      </c>
      <c r="E268" s="241" t="s">
        <v>8163</v>
      </c>
      <c r="F268" s="114">
        <v>700376001</v>
      </c>
      <c r="G268" s="49" t="s">
        <v>6605</v>
      </c>
      <c r="H268" s="37">
        <v>1800</v>
      </c>
      <c r="I268" s="36" t="s">
        <v>8416</v>
      </c>
      <c r="J268" s="127" t="s">
        <v>6301</v>
      </c>
      <c r="K268" s="85">
        <v>140</v>
      </c>
      <c r="L268" s="221">
        <v>1140194</v>
      </c>
      <c r="M268" s="127">
        <v>0</v>
      </c>
      <c r="N268" s="88" t="s">
        <v>8149</v>
      </c>
      <c r="O268" s="42" t="s">
        <v>7987</v>
      </c>
      <c r="P268" s="129">
        <v>35401176</v>
      </c>
      <c r="Q268" s="178">
        <v>8941854</v>
      </c>
      <c r="R268" s="178">
        <v>12606612</v>
      </c>
      <c r="S268" s="179">
        <v>10567307</v>
      </c>
      <c r="T268" s="179">
        <v>11637945</v>
      </c>
      <c r="U268" s="179">
        <v>11494264</v>
      </c>
      <c r="V268" s="179">
        <v>11307360</v>
      </c>
      <c r="W268" s="179">
        <v>370783</v>
      </c>
      <c r="X268" s="179">
        <v>22061572</v>
      </c>
      <c r="Y268" s="179">
        <v>10938090</v>
      </c>
      <c r="Z268" s="179"/>
      <c r="AA268" s="179"/>
      <c r="AB268" s="179"/>
      <c r="AC268" s="45">
        <f t="shared" si="4"/>
        <v>99925787</v>
      </c>
    </row>
    <row r="269" spans="1:29" ht="34.5" customHeight="1" x14ac:dyDescent="0.2">
      <c r="A269" s="114">
        <v>14</v>
      </c>
      <c r="B269" s="111" t="s">
        <v>7984</v>
      </c>
      <c r="C269" s="112">
        <v>20032</v>
      </c>
      <c r="D269" s="113" t="s">
        <v>7982</v>
      </c>
      <c r="E269" s="118" t="s">
        <v>7999</v>
      </c>
      <c r="F269" s="114">
        <v>738689003</v>
      </c>
      <c r="G269" s="49" t="s">
        <v>6419</v>
      </c>
      <c r="H269" s="37">
        <v>6979</v>
      </c>
      <c r="I269" s="36" t="s">
        <v>8416</v>
      </c>
      <c r="J269" s="37" t="s">
        <v>6301</v>
      </c>
      <c r="K269" s="85">
        <v>50</v>
      </c>
      <c r="L269" s="221">
        <v>1140221</v>
      </c>
      <c r="M269" s="40">
        <v>7</v>
      </c>
      <c r="N269" s="88" t="s">
        <v>8148</v>
      </c>
      <c r="O269" s="42" t="s">
        <v>7988</v>
      </c>
      <c r="P269" s="102">
        <v>84881198</v>
      </c>
      <c r="Q269" s="237">
        <v>8416346</v>
      </c>
      <c r="R269" s="178">
        <v>3366538</v>
      </c>
      <c r="S269" s="219">
        <v>2468795</v>
      </c>
      <c r="T269" s="107">
        <v>2805449</v>
      </c>
      <c r="U269" s="107">
        <v>2637122</v>
      </c>
      <c r="V269" s="107">
        <v>2637122</v>
      </c>
      <c r="W269" s="107">
        <v>2973776</v>
      </c>
      <c r="X269" s="107">
        <v>2805447</v>
      </c>
      <c r="Y269" s="107">
        <v>4208173</v>
      </c>
      <c r="Z269" s="107">
        <v>3871519</v>
      </c>
      <c r="AA269" s="107">
        <v>4544827</v>
      </c>
      <c r="AB269" s="124"/>
      <c r="AC269" s="45">
        <f t="shared" si="4"/>
        <v>40735114</v>
      </c>
    </row>
    <row r="270" spans="1:29" ht="34.5" customHeight="1" x14ac:dyDescent="0.2">
      <c r="A270" s="117">
        <v>14</v>
      </c>
      <c r="B270" s="111" t="s">
        <v>7984</v>
      </c>
      <c r="C270" s="112">
        <v>20032</v>
      </c>
      <c r="D270" s="113" t="s">
        <v>7982</v>
      </c>
      <c r="E270" s="118" t="s">
        <v>8163</v>
      </c>
      <c r="F270" s="114" t="s">
        <v>8614</v>
      </c>
      <c r="G270" s="49" t="s">
        <v>8556</v>
      </c>
      <c r="H270" s="37">
        <v>1800</v>
      </c>
      <c r="I270" s="36" t="s">
        <v>8416</v>
      </c>
      <c r="J270" s="37" t="s">
        <v>6301</v>
      </c>
      <c r="K270" s="85">
        <v>100</v>
      </c>
      <c r="L270" s="221">
        <v>1140222</v>
      </c>
      <c r="M270" s="40">
        <v>0</v>
      </c>
      <c r="N270" s="88" t="s">
        <v>8578</v>
      </c>
      <c r="O270" s="42" t="s">
        <v>7987</v>
      </c>
      <c r="P270" s="102">
        <v>35401176</v>
      </c>
      <c r="Q270" s="242"/>
      <c r="R270" s="123"/>
      <c r="S270" s="243"/>
      <c r="T270" s="107"/>
      <c r="U270" s="172"/>
      <c r="V270" s="172"/>
      <c r="W270" s="172"/>
      <c r="X270" s="172"/>
      <c r="Y270" s="172">
        <v>18539136</v>
      </c>
      <c r="Z270" s="107">
        <v>12606612</v>
      </c>
      <c r="AA270" s="107">
        <v>10629105</v>
      </c>
      <c r="AB270" s="124"/>
      <c r="AC270" s="45">
        <f t="shared" si="4"/>
        <v>41774853</v>
      </c>
    </row>
    <row r="271" spans="1:29" ht="34.5" customHeight="1" x14ac:dyDescent="0.2">
      <c r="A271" s="174">
        <v>15</v>
      </c>
      <c r="B271" s="116" t="s">
        <v>7984</v>
      </c>
      <c r="C271" s="112">
        <v>20032</v>
      </c>
      <c r="D271" s="174" t="s">
        <v>7982</v>
      </c>
      <c r="E271" s="118" t="s">
        <v>7985</v>
      </c>
      <c r="F271" s="114">
        <v>717449002</v>
      </c>
      <c r="G271" s="49" t="s">
        <v>6412</v>
      </c>
      <c r="H271" s="37">
        <v>6830</v>
      </c>
      <c r="I271" s="36" t="s">
        <v>8416</v>
      </c>
      <c r="J271" s="37" t="s">
        <v>6285</v>
      </c>
      <c r="K271" s="85">
        <v>38</v>
      </c>
      <c r="L271" s="221">
        <v>1150070</v>
      </c>
      <c r="M271" s="40">
        <v>12</v>
      </c>
      <c r="N271" s="88" t="s">
        <v>8015</v>
      </c>
      <c r="O271" s="42" t="s">
        <v>7995</v>
      </c>
      <c r="P271" s="109">
        <v>970283032</v>
      </c>
      <c r="Q271" s="178">
        <v>7765267</v>
      </c>
      <c r="R271" s="178">
        <v>7497499</v>
      </c>
      <c r="S271" s="179">
        <v>7497499</v>
      </c>
      <c r="T271" s="179">
        <v>7765267</v>
      </c>
      <c r="U271" s="179">
        <v>7765267</v>
      </c>
      <c r="V271" s="179">
        <v>7765267</v>
      </c>
      <c r="W271" s="179">
        <v>6961963</v>
      </c>
      <c r="X271" s="179">
        <v>7229731</v>
      </c>
      <c r="Y271" s="179"/>
      <c r="Z271" s="179"/>
      <c r="AA271" s="179"/>
      <c r="AB271" s="179"/>
      <c r="AC271" s="45">
        <f t="shared" si="4"/>
        <v>60247760</v>
      </c>
    </row>
    <row r="272" spans="1:29" ht="34.5" customHeight="1" x14ac:dyDescent="0.2">
      <c r="A272" s="174">
        <v>15</v>
      </c>
      <c r="B272" s="116" t="s">
        <v>7984</v>
      </c>
      <c r="C272" s="112">
        <v>20032</v>
      </c>
      <c r="D272" s="174" t="s">
        <v>7982</v>
      </c>
      <c r="E272" s="118" t="s">
        <v>7989</v>
      </c>
      <c r="F272" s="114">
        <v>717449002</v>
      </c>
      <c r="G272" s="49" t="s">
        <v>6412</v>
      </c>
      <c r="H272" s="37">
        <v>6830</v>
      </c>
      <c r="I272" s="36" t="s">
        <v>8416</v>
      </c>
      <c r="J272" s="37" t="s">
        <v>6285</v>
      </c>
      <c r="K272" s="85">
        <v>10</v>
      </c>
      <c r="L272" s="221">
        <v>1150078</v>
      </c>
      <c r="M272" s="40">
        <v>11</v>
      </c>
      <c r="N272" s="88" t="s">
        <v>8150</v>
      </c>
      <c r="O272" s="42" t="s">
        <v>7995</v>
      </c>
      <c r="P272" s="46">
        <v>971844663</v>
      </c>
      <c r="Q272" s="178">
        <v>794788</v>
      </c>
      <c r="R272" s="178">
        <v>794788</v>
      </c>
      <c r="S272" s="179">
        <v>927252</v>
      </c>
      <c r="T272" s="179">
        <v>1192181</v>
      </c>
      <c r="U272" s="179">
        <v>1324646</v>
      </c>
      <c r="V272" s="179">
        <v>1059717</v>
      </c>
      <c r="W272" s="179">
        <v>794788</v>
      </c>
      <c r="X272" s="179">
        <v>927252</v>
      </c>
      <c r="Y272" s="179">
        <v>794788</v>
      </c>
      <c r="Z272" s="179">
        <v>927252</v>
      </c>
      <c r="AA272" s="179">
        <v>662323</v>
      </c>
      <c r="AB272" s="179"/>
      <c r="AC272" s="45">
        <f t="shared" si="4"/>
        <v>10199775</v>
      </c>
    </row>
    <row r="273" spans="1:29" ht="34.5" customHeight="1" x14ac:dyDescent="0.2">
      <c r="A273" s="174">
        <v>15</v>
      </c>
      <c r="B273" s="116" t="s">
        <v>7984</v>
      </c>
      <c r="C273" s="112">
        <v>20032</v>
      </c>
      <c r="D273" s="174" t="s">
        <v>7982</v>
      </c>
      <c r="E273" s="118" t="s">
        <v>7991</v>
      </c>
      <c r="F273" s="114">
        <v>717449002</v>
      </c>
      <c r="G273" s="49" t="s">
        <v>6412</v>
      </c>
      <c r="H273" s="37">
        <v>6830</v>
      </c>
      <c r="I273" s="36" t="s">
        <v>8416</v>
      </c>
      <c r="J273" s="37" t="s">
        <v>6285</v>
      </c>
      <c r="K273" s="85">
        <v>10</v>
      </c>
      <c r="L273" s="221">
        <v>1150079</v>
      </c>
      <c r="M273" s="40">
        <v>11</v>
      </c>
      <c r="N273" s="88" t="s">
        <v>8151</v>
      </c>
      <c r="O273" s="42" t="s">
        <v>7995</v>
      </c>
      <c r="P273" s="46">
        <v>971844663</v>
      </c>
      <c r="Q273" s="178">
        <v>1009097</v>
      </c>
      <c r="R273" s="178">
        <v>1009097</v>
      </c>
      <c r="S273" s="179">
        <v>672731</v>
      </c>
      <c r="T273" s="179">
        <v>840914</v>
      </c>
      <c r="U273" s="179">
        <v>1177280</v>
      </c>
      <c r="V273" s="179">
        <v>1009097</v>
      </c>
      <c r="W273" s="179">
        <v>840914</v>
      </c>
      <c r="X273" s="179">
        <v>336366</v>
      </c>
      <c r="Y273" s="179">
        <v>504548</v>
      </c>
      <c r="Z273" s="179">
        <v>1009097</v>
      </c>
      <c r="AA273" s="179">
        <v>672731</v>
      </c>
      <c r="AB273" s="179"/>
      <c r="AC273" s="45">
        <f t="shared" si="4"/>
        <v>9081872</v>
      </c>
    </row>
    <row r="274" spans="1:29" ht="34.5" customHeight="1" x14ac:dyDescent="0.2">
      <c r="A274" s="174">
        <v>15</v>
      </c>
      <c r="B274" s="116" t="s">
        <v>7984</v>
      </c>
      <c r="C274" s="112">
        <v>20032</v>
      </c>
      <c r="D274" s="174" t="s">
        <v>7982</v>
      </c>
      <c r="E274" s="118" t="s">
        <v>7996</v>
      </c>
      <c r="F274" s="114">
        <v>717449002</v>
      </c>
      <c r="G274" s="49" t="s">
        <v>6412</v>
      </c>
      <c r="H274" s="37">
        <v>6830</v>
      </c>
      <c r="I274" s="36" t="s">
        <v>8416</v>
      </c>
      <c r="J274" s="37" t="s">
        <v>6285</v>
      </c>
      <c r="K274" s="85">
        <v>22</v>
      </c>
      <c r="L274" s="221">
        <v>1150086</v>
      </c>
      <c r="M274" s="40">
        <v>12</v>
      </c>
      <c r="N274" s="88" t="s">
        <v>8017</v>
      </c>
      <c r="O274" s="42" t="s">
        <v>7995</v>
      </c>
      <c r="P274" s="200">
        <v>970283021</v>
      </c>
      <c r="Q274" s="178">
        <v>4532656</v>
      </c>
      <c r="R274" s="178">
        <v>5562805</v>
      </c>
      <c r="S274" s="179">
        <v>3090447</v>
      </c>
      <c r="T274" s="179"/>
      <c r="U274" s="179">
        <v>2060299</v>
      </c>
      <c r="V274" s="179"/>
      <c r="W274" s="179"/>
      <c r="X274" s="179"/>
      <c r="Y274" s="179"/>
      <c r="Z274" s="179"/>
      <c r="AA274" s="179"/>
      <c r="AB274" s="179"/>
      <c r="AC274" s="45">
        <f t="shared" si="4"/>
        <v>15246207</v>
      </c>
    </row>
    <row r="275" spans="1:29" ht="34.5" customHeight="1" x14ac:dyDescent="0.2">
      <c r="A275" s="174">
        <v>15</v>
      </c>
      <c r="B275" s="116" t="s">
        <v>7984</v>
      </c>
      <c r="C275" s="112">
        <v>20032</v>
      </c>
      <c r="D275" s="174" t="s">
        <v>7982</v>
      </c>
      <c r="E275" s="118" t="s">
        <v>7999</v>
      </c>
      <c r="F275" s="114">
        <v>717449002</v>
      </c>
      <c r="G275" s="220" t="s">
        <v>6412</v>
      </c>
      <c r="H275" s="117">
        <v>6830</v>
      </c>
      <c r="I275" s="36" t="s">
        <v>8416</v>
      </c>
      <c r="J275" s="117" t="s">
        <v>6285</v>
      </c>
      <c r="K275" s="118">
        <v>30</v>
      </c>
      <c r="L275" s="221">
        <v>1150087</v>
      </c>
      <c r="M275" s="176">
        <v>7</v>
      </c>
      <c r="N275" s="120" t="s">
        <v>8152</v>
      </c>
      <c r="O275" s="42" t="s">
        <v>7995</v>
      </c>
      <c r="P275" s="211">
        <v>972293679</v>
      </c>
      <c r="Q275" s="244">
        <v>5669960</v>
      </c>
      <c r="R275" s="178">
        <v>5669960</v>
      </c>
      <c r="S275" s="179">
        <v>5669960</v>
      </c>
      <c r="T275" s="179"/>
      <c r="U275" s="179"/>
      <c r="V275" s="179"/>
      <c r="W275" s="179"/>
      <c r="X275" s="179"/>
      <c r="Y275" s="179"/>
      <c r="Z275" s="179"/>
      <c r="AA275" s="179">
        <v>-12623</v>
      </c>
      <c r="AB275" s="179"/>
      <c r="AC275" s="45">
        <f>SUM(Q275:AB275)</f>
        <v>16997257</v>
      </c>
    </row>
    <row r="276" spans="1:29" ht="34.5" customHeight="1" x14ac:dyDescent="0.2">
      <c r="A276" s="37">
        <v>15</v>
      </c>
      <c r="B276" s="36" t="s">
        <v>7984</v>
      </c>
      <c r="C276" s="35">
        <v>20032</v>
      </c>
      <c r="D276" s="38" t="s">
        <v>7982</v>
      </c>
      <c r="E276" s="127" t="s">
        <v>8163</v>
      </c>
      <c r="F276" s="86">
        <v>717449002</v>
      </c>
      <c r="G276" s="49" t="s">
        <v>6412</v>
      </c>
      <c r="H276" s="37">
        <v>6830</v>
      </c>
      <c r="I276" s="36" t="s">
        <v>8416</v>
      </c>
      <c r="J276" s="127" t="s">
        <v>6285</v>
      </c>
      <c r="K276" s="85">
        <v>60</v>
      </c>
      <c r="L276" s="87">
        <v>1150118</v>
      </c>
      <c r="M276" s="127">
        <v>0</v>
      </c>
      <c r="N276" s="88" t="s">
        <v>8153</v>
      </c>
      <c r="O276" s="128" t="s">
        <v>7995</v>
      </c>
      <c r="P276" s="129">
        <v>972352780</v>
      </c>
      <c r="Q276" s="43">
        <v>10131294</v>
      </c>
      <c r="R276" s="43">
        <v>12073206</v>
      </c>
      <c r="S276" s="44">
        <v>12489523</v>
      </c>
      <c r="T276" s="44">
        <v>12489523</v>
      </c>
      <c r="U276" s="44">
        <v>12489523</v>
      </c>
      <c r="V276" s="44">
        <v>21856666</v>
      </c>
      <c r="W276" s="44">
        <v>416317</v>
      </c>
      <c r="X276" s="44">
        <v>29350380</v>
      </c>
      <c r="Y276" s="44">
        <v>9609995</v>
      </c>
      <c r="Z276" s="44"/>
      <c r="AA276" s="44"/>
      <c r="AB276" s="44"/>
      <c r="AC276" s="45">
        <f t="shared" si="4"/>
        <v>120906427</v>
      </c>
    </row>
    <row r="277" spans="1:29" ht="34.5" customHeight="1" x14ac:dyDescent="0.2">
      <c r="A277" s="76">
        <v>15</v>
      </c>
      <c r="B277" s="171" t="s">
        <v>7984</v>
      </c>
      <c r="C277" s="70">
        <v>20032</v>
      </c>
      <c r="D277" s="148" t="s">
        <v>7982</v>
      </c>
      <c r="E277" s="77" t="s">
        <v>7999</v>
      </c>
      <c r="F277" s="73">
        <v>717449002</v>
      </c>
      <c r="G277" s="149" t="s">
        <v>6412</v>
      </c>
      <c r="H277" s="75">
        <v>6830</v>
      </c>
      <c r="I277" s="36" t="s">
        <v>8416</v>
      </c>
      <c r="J277" s="76" t="s">
        <v>6285</v>
      </c>
      <c r="K277" s="77">
        <v>35</v>
      </c>
      <c r="L277" s="78">
        <v>1150141</v>
      </c>
      <c r="M277" s="76">
        <v>7</v>
      </c>
      <c r="N277" s="79" t="s">
        <v>8152</v>
      </c>
      <c r="O277" s="150" t="s">
        <v>7995</v>
      </c>
      <c r="P277" s="150">
        <v>972293679</v>
      </c>
      <c r="Q277" s="151"/>
      <c r="R277" s="151"/>
      <c r="S277" s="152">
        <v>6614953</v>
      </c>
      <c r="T277" s="136">
        <v>6614953</v>
      </c>
      <c r="U277" s="136">
        <v>5512461</v>
      </c>
      <c r="V277" s="136">
        <v>5512461</v>
      </c>
      <c r="W277" s="136">
        <v>5512461</v>
      </c>
      <c r="X277" s="136">
        <v>5512461</v>
      </c>
      <c r="Y277" s="136">
        <v>5512461</v>
      </c>
      <c r="Z277" s="136"/>
      <c r="AA277" s="136">
        <v>12055428</v>
      </c>
      <c r="AB277" s="104"/>
      <c r="AC277" s="45">
        <f t="shared" si="4"/>
        <v>52847639</v>
      </c>
    </row>
    <row r="278" spans="1:29" ht="34.5" customHeight="1" x14ac:dyDescent="0.2">
      <c r="A278" s="250">
        <v>15</v>
      </c>
      <c r="B278" s="245" t="s">
        <v>7984</v>
      </c>
      <c r="C278" s="238">
        <v>20032</v>
      </c>
      <c r="D278" s="246" t="s">
        <v>7982</v>
      </c>
      <c r="E278" s="247" t="s">
        <v>8163</v>
      </c>
      <c r="F278" s="240">
        <v>717449002</v>
      </c>
      <c r="G278" s="248" t="s">
        <v>6412</v>
      </c>
      <c r="H278" s="249">
        <v>6830</v>
      </c>
      <c r="I278" s="69" t="s">
        <v>8416</v>
      </c>
      <c r="J278" s="250" t="s">
        <v>6285</v>
      </c>
      <c r="K278" s="225">
        <v>85</v>
      </c>
      <c r="L278" s="251">
        <v>1150142</v>
      </c>
      <c r="M278" s="250">
        <v>0</v>
      </c>
      <c r="N278" s="252" t="s">
        <v>8153</v>
      </c>
      <c r="O278" s="253" t="s">
        <v>7995</v>
      </c>
      <c r="P278" s="254">
        <v>972352780</v>
      </c>
      <c r="Q278" s="255"/>
      <c r="R278" s="255"/>
      <c r="S278" s="204"/>
      <c r="T278" s="256"/>
      <c r="U278" s="257"/>
      <c r="V278" s="257"/>
      <c r="W278" s="257"/>
      <c r="X278" s="257">
        <v>17693492</v>
      </c>
      <c r="Y278" s="256">
        <v>17693491</v>
      </c>
      <c r="Z278" s="256">
        <v>14980570</v>
      </c>
      <c r="AA278" s="191">
        <v>16676111</v>
      </c>
      <c r="AB278" s="204"/>
      <c r="AC278" s="45">
        <f t="shared" si="4"/>
        <v>67043664</v>
      </c>
    </row>
    <row r="279" spans="1:29" ht="34.5" customHeight="1" x14ac:dyDescent="0.2">
      <c r="A279" s="250">
        <v>15</v>
      </c>
      <c r="B279" s="245" t="s">
        <v>7984</v>
      </c>
      <c r="C279" s="238">
        <v>20032</v>
      </c>
      <c r="D279" s="246" t="s">
        <v>7982</v>
      </c>
      <c r="E279" s="247" t="s">
        <v>7985</v>
      </c>
      <c r="F279" s="240">
        <v>717449002</v>
      </c>
      <c r="G279" s="248" t="s">
        <v>6412</v>
      </c>
      <c r="H279" s="249">
        <v>6830</v>
      </c>
      <c r="I279" s="69" t="s">
        <v>8416</v>
      </c>
      <c r="J279" s="250" t="s">
        <v>6285</v>
      </c>
      <c r="K279" s="225">
        <v>30</v>
      </c>
      <c r="L279" s="226">
        <v>1150148</v>
      </c>
      <c r="M279" s="250">
        <v>12</v>
      </c>
      <c r="N279" s="252" t="s">
        <v>8555</v>
      </c>
      <c r="O279" s="253" t="s">
        <v>7995</v>
      </c>
      <c r="P279" s="254">
        <v>970283032</v>
      </c>
      <c r="Q279" s="255"/>
      <c r="R279" s="255"/>
      <c r="S279" s="204"/>
      <c r="T279" s="256"/>
      <c r="U279" s="257"/>
      <c r="V279" s="257"/>
      <c r="W279" s="257"/>
      <c r="X279" s="257">
        <v>8033034</v>
      </c>
      <c r="Y279" s="256">
        <v>7765266</v>
      </c>
      <c r="Z279" s="256">
        <v>5355356</v>
      </c>
      <c r="AA279" s="191">
        <v>4284285</v>
      </c>
      <c r="AB279" s="204"/>
      <c r="AC279" s="45">
        <f t="shared" si="4"/>
        <v>25437941</v>
      </c>
    </row>
    <row r="280" spans="1:29" ht="34.5" customHeight="1" x14ac:dyDescent="0.2">
      <c r="A280" s="274">
        <v>16</v>
      </c>
      <c r="B280" s="116" t="s">
        <v>7984</v>
      </c>
      <c r="C280" s="112">
        <v>20032</v>
      </c>
      <c r="D280" s="174" t="s">
        <v>7982</v>
      </c>
      <c r="E280" s="117" t="s">
        <v>8001</v>
      </c>
      <c r="F280" s="175">
        <v>719926002</v>
      </c>
      <c r="G280" s="198" t="s">
        <v>6413</v>
      </c>
      <c r="H280" s="117">
        <v>6866</v>
      </c>
      <c r="I280" s="36" t="s">
        <v>8416</v>
      </c>
      <c r="J280" s="117" t="s">
        <v>6288</v>
      </c>
      <c r="K280" s="117">
        <v>35</v>
      </c>
      <c r="L280" s="108">
        <v>1080680</v>
      </c>
      <c r="M280" s="176">
        <v>14</v>
      </c>
      <c r="N280" s="162" t="s">
        <v>8068</v>
      </c>
      <c r="O280" s="42" t="s">
        <v>7987</v>
      </c>
      <c r="P280" s="109">
        <v>67030581</v>
      </c>
      <c r="Q280" s="43">
        <v>3082131</v>
      </c>
      <c r="R280" s="43"/>
      <c r="S280" s="44"/>
      <c r="T280" s="44"/>
      <c r="U280" s="44"/>
      <c r="V280" s="44"/>
      <c r="W280" s="44"/>
      <c r="X280" s="44"/>
      <c r="Y280" s="44"/>
      <c r="Z280" s="44"/>
      <c r="AA280" s="179"/>
      <c r="AB280" s="44"/>
      <c r="AC280" s="45">
        <f t="shared" si="4"/>
        <v>3082131</v>
      </c>
    </row>
    <row r="281" spans="1:29" ht="34.5" customHeight="1" x14ac:dyDescent="0.2">
      <c r="A281" s="274">
        <v>16</v>
      </c>
      <c r="B281" s="116" t="s">
        <v>7984</v>
      </c>
      <c r="C281" s="112">
        <v>20032</v>
      </c>
      <c r="D281" s="174" t="s">
        <v>7982</v>
      </c>
      <c r="E281" s="117" t="s">
        <v>7999</v>
      </c>
      <c r="F281" s="212">
        <v>713189006</v>
      </c>
      <c r="G281" s="198" t="s">
        <v>6414</v>
      </c>
      <c r="H281" s="117">
        <v>6911</v>
      </c>
      <c r="I281" s="36" t="s">
        <v>8416</v>
      </c>
      <c r="J281" s="117" t="s">
        <v>6288</v>
      </c>
      <c r="K281" s="117">
        <v>45</v>
      </c>
      <c r="L281" s="210">
        <v>1080943</v>
      </c>
      <c r="M281" s="176">
        <v>7</v>
      </c>
      <c r="N281" s="258" t="s">
        <v>8078</v>
      </c>
      <c r="O281" s="199" t="s">
        <v>7983</v>
      </c>
      <c r="P281" s="211">
        <v>53900100457</v>
      </c>
      <c r="Q281" s="178">
        <v>3029885</v>
      </c>
      <c r="R281" s="178">
        <v>3029885</v>
      </c>
      <c r="S281" s="179"/>
      <c r="T281" s="179"/>
      <c r="U281" s="179"/>
      <c r="V281" s="179"/>
      <c r="W281" s="179"/>
      <c r="X281" s="179"/>
      <c r="Y281" s="179"/>
      <c r="Z281" s="179"/>
      <c r="AA281" s="179"/>
      <c r="AB281" s="179"/>
      <c r="AC281" s="45">
        <f t="shared" si="4"/>
        <v>6059770</v>
      </c>
    </row>
    <row r="282" spans="1:29" ht="34.5" customHeight="1" x14ac:dyDescent="0.2">
      <c r="A282" s="117">
        <v>16</v>
      </c>
      <c r="B282" s="116" t="s">
        <v>7984</v>
      </c>
      <c r="C282" s="112">
        <v>20032</v>
      </c>
      <c r="D282" s="38" t="s">
        <v>7982</v>
      </c>
      <c r="E282" s="118" t="s">
        <v>7989</v>
      </c>
      <c r="F282" s="114">
        <v>719926002</v>
      </c>
      <c r="G282" s="220" t="s">
        <v>6413</v>
      </c>
      <c r="H282" s="230">
        <v>6866</v>
      </c>
      <c r="I282" s="36" t="s">
        <v>8416</v>
      </c>
      <c r="J282" s="37" t="s">
        <v>6288</v>
      </c>
      <c r="K282" s="118">
        <v>15</v>
      </c>
      <c r="L282" s="221">
        <v>1160042</v>
      </c>
      <c r="M282" s="176">
        <v>11</v>
      </c>
      <c r="N282" s="120" t="s">
        <v>8154</v>
      </c>
      <c r="O282" s="42" t="s">
        <v>7987</v>
      </c>
      <c r="P282" s="200">
        <v>67087809</v>
      </c>
      <c r="Q282" s="178">
        <v>1061787</v>
      </c>
      <c r="R282" s="178">
        <v>943811</v>
      </c>
      <c r="S282" s="179">
        <v>825834</v>
      </c>
      <c r="T282" s="179">
        <v>943811</v>
      </c>
      <c r="U282" s="179">
        <v>825834</v>
      </c>
      <c r="V282" s="179">
        <v>825834</v>
      </c>
      <c r="W282" s="179">
        <v>943811</v>
      </c>
      <c r="X282" s="179">
        <v>1415716</v>
      </c>
      <c r="Y282" s="179">
        <v>1769645</v>
      </c>
      <c r="Z282" s="179"/>
      <c r="AA282" s="179">
        <v>3421314</v>
      </c>
      <c r="AB282" s="179"/>
      <c r="AC282" s="45">
        <f t="shared" si="4"/>
        <v>12977397</v>
      </c>
    </row>
    <row r="283" spans="1:29" ht="34.5" customHeight="1" x14ac:dyDescent="0.2">
      <c r="A283" s="250">
        <v>16</v>
      </c>
      <c r="B283" s="222" t="s">
        <v>7984</v>
      </c>
      <c r="C283" s="238">
        <v>20032</v>
      </c>
      <c r="D283" s="71" t="s">
        <v>7982</v>
      </c>
      <c r="E283" s="225" t="s">
        <v>7991</v>
      </c>
      <c r="F283" s="240">
        <v>719926002</v>
      </c>
      <c r="G283" s="248" t="s">
        <v>6413</v>
      </c>
      <c r="H283" s="249">
        <v>6866</v>
      </c>
      <c r="I283" s="36" t="s">
        <v>8416</v>
      </c>
      <c r="J283" s="76" t="s">
        <v>6288</v>
      </c>
      <c r="K283" s="225">
        <v>15</v>
      </c>
      <c r="L283" s="226">
        <v>1160043</v>
      </c>
      <c r="M283" s="259">
        <v>11</v>
      </c>
      <c r="N283" s="252" t="s">
        <v>8155</v>
      </c>
      <c r="O283" s="42" t="s">
        <v>7987</v>
      </c>
      <c r="P283" s="260">
        <v>67087809</v>
      </c>
      <c r="Q283" s="228">
        <v>1198302</v>
      </c>
      <c r="R283" s="228">
        <v>748939</v>
      </c>
      <c r="S283" s="45">
        <v>1048515</v>
      </c>
      <c r="T283" s="45">
        <v>898727</v>
      </c>
      <c r="U283" s="45">
        <v>1048515</v>
      </c>
      <c r="V283" s="45">
        <v>599151</v>
      </c>
      <c r="W283" s="45">
        <v>1048515</v>
      </c>
      <c r="X283" s="45">
        <v>1198302</v>
      </c>
      <c r="Y283" s="45">
        <v>1497878</v>
      </c>
      <c r="Z283" s="45"/>
      <c r="AA283" s="45">
        <v>3894482</v>
      </c>
      <c r="AB283" s="45"/>
      <c r="AC283" s="45">
        <f t="shared" si="4"/>
        <v>13181326</v>
      </c>
    </row>
    <row r="284" spans="1:29" ht="34.5" customHeight="1" x14ac:dyDescent="0.2">
      <c r="A284" s="250">
        <v>16</v>
      </c>
      <c r="B284" s="222" t="s">
        <v>7984</v>
      </c>
      <c r="C284" s="238">
        <v>20032</v>
      </c>
      <c r="D284" s="71" t="s">
        <v>7982</v>
      </c>
      <c r="E284" s="223" t="s">
        <v>8163</v>
      </c>
      <c r="F284" s="240">
        <v>719926002</v>
      </c>
      <c r="G284" s="248" t="s">
        <v>6413</v>
      </c>
      <c r="H284" s="249">
        <v>6866</v>
      </c>
      <c r="I284" s="36" t="s">
        <v>8416</v>
      </c>
      <c r="J284" s="76" t="s">
        <v>6288</v>
      </c>
      <c r="K284" s="225">
        <v>130</v>
      </c>
      <c r="L284" s="226">
        <v>1160048</v>
      </c>
      <c r="M284" s="223">
        <v>0</v>
      </c>
      <c r="N284" s="252" t="s">
        <v>8156</v>
      </c>
      <c r="O284" s="42" t="s">
        <v>7987</v>
      </c>
      <c r="P284" s="227">
        <v>67078907</v>
      </c>
      <c r="Q284" s="228">
        <v>18314284</v>
      </c>
      <c r="R284" s="228">
        <v>24100877</v>
      </c>
      <c r="S284" s="45">
        <v>22988529</v>
      </c>
      <c r="T284" s="45">
        <v>18724527</v>
      </c>
      <c r="U284" s="45">
        <v>24100877</v>
      </c>
      <c r="V284" s="45">
        <v>23787674</v>
      </c>
      <c r="W284" s="45">
        <v>151132</v>
      </c>
      <c r="X284" s="45">
        <v>42843944</v>
      </c>
      <c r="Y284" s="45">
        <v>24672771</v>
      </c>
      <c r="Z284" s="45">
        <v>370783</v>
      </c>
      <c r="AA284" s="45"/>
      <c r="AB284" s="45"/>
      <c r="AC284" s="45">
        <f t="shared" si="4"/>
        <v>200055398</v>
      </c>
    </row>
    <row r="285" spans="1:29" ht="34.5" customHeight="1" x14ac:dyDescent="0.2">
      <c r="A285" s="250">
        <v>16</v>
      </c>
      <c r="B285" s="222" t="s">
        <v>7984</v>
      </c>
      <c r="C285" s="238">
        <v>20032</v>
      </c>
      <c r="D285" s="71" t="s">
        <v>7982</v>
      </c>
      <c r="E285" s="223" t="s">
        <v>7999</v>
      </c>
      <c r="F285" s="240">
        <v>719926002</v>
      </c>
      <c r="G285" s="248" t="s">
        <v>6413</v>
      </c>
      <c r="H285" s="249">
        <v>6866</v>
      </c>
      <c r="I285" s="36" t="s">
        <v>8416</v>
      </c>
      <c r="J285" s="76" t="s">
        <v>6288</v>
      </c>
      <c r="K285" s="225">
        <v>35</v>
      </c>
      <c r="L285" s="226">
        <v>1160075</v>
      </c>
      <c r="M285" s="223">
        <v>7</v>
      </c>
      <c r="N285" s="252" t="s">
        <v>8192</v>
      </c>
      <c r="O285" s="42" t="s">
        <v>7987</v>
      </c>
      <c r="P285" s="227">
        <v>67088481</v>
      </c>
      <c r="Q285" s="228">
        <v>5891442</v>
      </c>
      <c r="R285" s="228">
        <v>3703192</v>
      </c>
      <c r="S285" s="45">
        <v>2721285</v>
      </c>
      <c r="T285" s="45">
        <v>4067900</v>
      </c>
      <c r="U285" s="45">
        <v>4404554</v>
      </c>
      <c r="V285" s="45">
        <v>4067900</v>
      </c>
      <c r="W285" s="45">
        <v>4572881</v>
      </c>
      <c r="X285" s="45">
        <v>4909535</v>
      </c>
      <c r="Y285" s="45">
        <v>5891442</v>
      </c>
      <c r="Z285" s="45">
        <v>5891442</v>
      </c>
      <c r="AA285" s="45">
        <v>5049807</v>
      </c>
      <c r="AB285" s="45"/>
      <c r="AC285" s="45">
        <f t="shared" si="4"/>
        <v>51171380</v>
      </c>
    </row>
    <row r="286" spans="1:29" ht="34.5" customHeight="1" x14ac:dyDescent="0.2">
      <c r="A286" s="37">
        <v>16</v>
      </c>
      <c r="B286" s="90" t="s">
        <v>7984</v>
      </c>
      <c r="C286" s="35">
        <v>20032</v>
      </c>
      <c r="D286" s="91" t="s">
        <v>7982</v>
      </c>
      <c r="E286" s="92" t="s">
        <v>8163</v>
      </c>
      <c r="F286" s="86" t="s">
        <v>8619</v>
      </c>
      <c r="G286" s="49" t="s">
        <v>6413</v>
      </c>
      <c r="H286" s="101">
        <v>6866</v>
      </c>
      <c r="I286" s="36" t="s">
        <v>8416</v>
      </c>
      <c r="J286" s="37" t="s">
        <v>6288</v>
      </c>
      <c r="K286" s="85">
        <v>130</v>
      </c>
      <c r="L286" s="87">
        <v>1160076</v>
      </c>
      <c r="M286" s="37">
        <v>0</v>
      </c>
      <c r="N286" s="88" t="s">
        <v>8156</v>
      </c>
      <c r="O286" s="42" t="s">
        <v>7987</v>
      </c>
      <c r="P286" s="102">
        <v>67088481</v>
      </c>
      <c r="Q286" s="103"/>
      <c r="R286" s="103"/>
      <c r="S286" s="104"/>
      <c r="T286" s="105"/>
      <c r="U286" s="106"/>
      <c r="V286" s="106"/>
      <c r="W286" s="106"/>
      <c r="X286" s="106"/>
      <c r="Y286" s="106">
        <v>24100876</v>
      </c>
      <c r="Z286" s="105">
        <v>24100877</v>
      </c>
      <c r="AA286" s="107">
        <v>20084064</v>
      </c>
      <c r="AB286" s="124"/>
      <c r="AC286" s="45">
        <f>SUM(Q286:AB286)</f>
        <v>68285817</v>
      </c>
    </row>
    <row r="287" spans="1:29" ht="34.5" customHeight="1" x14ac:dyDescent="0.2">
      <c r="AA287" s="3">
        <f>SUM(AA2:AA286)</f>
        <v>1148156782</v>
      </c>
      <c r="AC287" s="3">
        <f>SUM(AC2:AC286)</f>
        <v>12184164691</v>
      </c>
    </row>
  </sheetData>
  <autoFilter ref="A1:AC28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NOV 2022</vt:lpstr>
      <vt:lpstr>AUD NOV</vt:lpstr>
      <vt:lpstr>Hoja1</vt:lpstr>
      <vt:lpstr>CUADRATURA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Caniulao Muñoz Daniel (Jefe Unidad de Procesos y Pagos)</dc:creator>
  <cp:lastModifiedBy>Hofflinger Concha, Patricia</cp:lastModifiedBy>
  <cp:lastPrinted>2021-09-29T14:39:12Z</cp:lastPrinted>
  <dcterms:created xsi:type="dcterms:W3CDTF">2006-10-16T21:23:02Z</dcterms:created>
  <dcterms:modified xsi:type="dcterms:W3CDTF">2023-04-17T20:04:11Z</dcterms:modified>
</cp:coreProperties>
</file>