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ENERO 2022\13 OCAS\"/>
    </mc:Choice>
  </mc:AlternateContent>
  <bookViews>
    <workbookView xWindow="0" yWindow="0" windowWidth="28800" windowHeight="11700" tabRatio="599"/>
  </bookViews>
  <sheets>
    <sheet name="ENERO 2022" sheetId="31" r:id="rId1"/>
    <sheet name="AUD ENE" sheetId="18" r:id="rId2"/>
    <sheet name="Hoja2" sheetId="30" state="hidden" r:id="rId3"/>
    <sheet name="Hoja1" sheetId="29" state="hidden" r:id="rId4"/>
  </sheets>
  <definedNames>
    <definedName name="_xlnm._FilterDatabase" localSheetId="1" hidden="1">'AUD ENE'!$A$2:$AF$891</definedName>
    <definedName name="_xlnm._FilterDatabase" localSheetId="0" hidden="1">'ENERO 2022'!$A$7:$AC$188</definedName>
    <definedName name="Listado_web">#REF!</definedName>
  </definedNames>
  <calcPr calcId="162913"/>
  <pivotCaches>
    <pivotCache cacheId="0" r:id="rId5"/>
  </pivotCaches>
</workbook>
</file>

<file path=xl/calcChain.xml><?xml version="1.0" encoding="utf-8"?>
<calcChain xmlns="http://schemas.openxmlformats.org/spreadsheetml/2006/main">
  <c r="F171" i="31" l="1"/>
  <c r="W9" i="3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166" i="31"/>
  <c r="W167" i="31"/>
  <c r="W168" i="31"/>
  <c r="W169" i="31"/>
  <c r="W170" i="31"/>
  <c r="W171" i="31"/>
  <c r="W172" i="31"/>
  <c r="W173" i="31"/>
  <c r="W174" i="31"/>
  <c r="W175" i="31"/>
  <c r="W176" i="31"/>
  <c r="W177" i="31"/>
  <c r="W178" i="31"/>
  <c r="W179" i="31"/>
  <c r="W180" i="31"/>
  <c r="W181" i="31"/>
  <c r="W182" i="31"/>
  <c r="W183" i="31"/>
  <c r="W184" i="31"/>
  <c r="W185" i="31"/>
  <c r="W186" i="31"/>
  <c r="W187" i="31"/>
  <c r="W188" i="31"/>
  <c r="W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V59" i="31"/>
  <c r="V60" i="31"/>
  <c r="V61" i="31"/>
  <c r="V62" i="31"/>
  <c r="V63" i="31"/>
  <c r="V64" i="31"/>
  <c r="V65" i="31"/>
  <c r="V66" i="31"/>
  <c r="V67" i="31"/>
  <c r="V68" i="31"/>
  <c r="V69" i="31"/>
  <c r="V70" i="31"/>
  <c r="V71" i="31"/>
  <c r="V72" i="31"/>
  <c r="V73" i="31"/>
  <c r="V74" i="31"/>
  <c r="V75" i="31"/>
  <c r="V76" i="31"/>
  <c r="V77" i="31"/>
  <c r="V78" i="31"/>
  <c r="V79" i="31"/>
  <c r="V80" i="31"/>
  <c r="V81" i="31"/>
  <c r="V82" i="31"/>
  <c r="V83" i="31"/>
  <c r="V84" i="31"/>
  <c r="V85" i="31"/>
  <c r="V86" i="31"/>
  <c r="V87" i="31"/>
  <c r="V88" i="31"/>
  <c r="V89" i="31"/>
  <c r="V90" i="31"/>
  <c r="V91" i="31"/>
  <c r="V92" i="31"/>
  <c r="V93" i="31"/>
  <c r="V94" i="31"/>
  <c r="V95" i="31"/>
  <c r="V96" i="31"/>
  <c r="V97" i="31"/>
  <c r="V98" i="31"/>
  <c r="V99" i="31"/>
  <c r="V100" i="31"/>
  <c r="V101" i="31"/>
  <c r="V102" i="31"/>
  <c r="V103" i="31"/>
  <c r="V104" i="31"/>
  <c r="V105" i="31"/>
  <c r="V106" i="31"/>
  <c r="V107" i="31"/>
  <c r="V108" i="31"/>
  <c r="V109" i="31"/>
  <c r="V110" i="31"/>
  <c r="V111" i="31"/>
  <c r="V112" i="31"/>
  <c r="V113" i="31"/>
  <c r="V114" i="31"/>
  <c r="V115" i="31"/>
  <c r="V116" i="31"/>
  <c r="V117" i="31"/>
  <c r="V118" i="31"/>
  <c r="V119" i="31"/>
  <c r="V120" i="31"/>
  <c r="V121" i="31"/>
  <c r="V122" i="31"/>
  <c r="V123" i="31"/>
  <c r="V124" i="31"/>
  <c r="V125" i="31"/>
  <c r="V126" i="31"/>
  <c r="V127" i="31"/>
  <c r="V128" i="31"/>
  <c r="V129" i="31"/>
  <c r="V130" i="31"/>
  <c r="V131" i="31"/>
  <c r="V132" i="31"/>
  <c r="V133" i="31"/>
  <c r="V134" i="31"/>
  <c r="V135" i="31"/>
  <c r="V136" i="31"/>
  <c r="V137" i="31"/>
  <c r="V138" i="31"/>
  <c r="V139" i="31"/>
  <c r="V140" i="31"/>
  <c r="V141" i="31"/>
  <c r="V142" i="31"/>
  <c r="V143" i="31"/>
  <c r="V144" i="31"/>
  <c r="V145" i="31"/>
  <c r="V146" i="31"/>
  <c r="V147" i="31"/>
  <c r="V148" i="31"/>
  <c r="V149" i="31"/>
  <c r="V150" i="31"/>
  <c r="V151" i="31"/>
  <c r="V152" i="31"/>
  <c r="V153" i="31"/>
  <c r="V154" i="31"/>
  <c r="V155" i="31"/>
  <c r="V156" i="31"/>
  <c r="V157" i="31"/>
  <c r="V158" i="31"/>
  <c r="V159" i="31"/>
  <c r="V160" i="31"/>
  <c r="V161" i="31"/>
  <c r="V162" i="31"/>
  <c r="V163" i="31"/>
  <c r="V164" i="31"/>
  <c r="V165" i="31"/>
  <c r="V166" i="31"/>
  <c r="V167" i="31"/>
  <c r="V168" i="31"/>
  <c r="V169" i="31"/>
  <c r="V170" i="31"/>
  <c r="V171" i="31"/>
  <c r="V172" i="31"/>
  <c r="V173" i="31"/>
  <c r="V174" i="31"/>
  <c r="V175" i="31"/>
  <c r="V176" i="31"/>
  <c r="V177" i="31"/>
  <c r="V178" i="31"/>
  <c r="V179" i="31"/>
  <c r="V180" i="31"/>
  <c r="V181" i="31"/>
  <c r="V182" i="31"/>
  <c r="V183" i="31"/>
  <c r="V184" i="31"/>
  <c r="V185" i="31"/>
  <c r="V186" i="31"/>
  <c r="V187" i="31"/>
  <c r="V188" i="31"/>
  <c r="V8" i="31"/>
  <c r="U9" i="31"/>
  <c r="U10" i="31"/>
  <c r="U11" i="31"/>
  <c r="U12" i="31"/>
  <c r="U13" i="31"/>
  <c r="U14" i="31"/>
  <c r="U15" i="31"/>
  <c r="U16" i="31"/>
  <c r="U17" i="31"/>
  <c r="U18" i="31"/>
  <c r="U19" i="31"/>
  <c r="U20" i="31"/>
  <c r="U21" i="31"/>
  <c r="U22" i="31"/>
  <c r="U23" i="31"/>
  <c r="U24" i="31"/>
  <c r="U25" i="31"/>
  <c r="U26" i="31"/>
  <c r="U27" i="31"/>
  <c r="U28" i="31"/>
  <c r="U29" i="31"/>
  <c r="U30" i="31"/>
  <c r="U31" i="31"/>
  <c r="U32" i="31"/>
  <c r="U33" i="31"/>
  <c r="U34" i="31"/>
  <c r="U35" i="31"/>
  <c r="U36" i="31"/>
  <c r="U37" i="31"/>
  <c r="U38" i="31"/>
  <c r="U39" i="31"/>
  <c r="U40" i="31"/>
  <c r="U41" i="31"/>
  <c r="U42" i="31"/>
  <c r="U43" i="31"/>
  <c r="U44" i="31"/>
  <c r="U45" i="31"/>
  <c r="U46" i="31"/>
  <c r="U47" i="31"/>
  <c r="U48" i="31"/>
  <c r="U49" i="31"/>
  <c r="U50" i="31"/>
  <c r="U51" i="31"/>
  <c r="U52" i="31"/>
  <c r="U53" i="31"/>
  <c r="U54" i="31"/>
  <c r="U55" i="31"/>
  <c r="U56" i="31"/>
  <c r="U57" i="31"/>
  <c r="U58" i="31"/>
  <c r="U59" i="31"/>
  <c r="U60" i="31"/>
  <c r="U61" i="31"/>
  <c r="U62" i="31"/>
  <c r="U63" i="31"/>
  <c r="U64" i="31"/>
  <c r="U65" i="31"/>
  <c r="U66" i="31"/>
  <c r="U67" i="31"/>
  <c r="U68" i="31"/>
  <c r="U69" i="31"/>
  <c r="U70" i="31"/>
  <c r="U71" i="31"/>
  <c r="U72" i="31"/>
  <c r="U73" i="31"/>
  <c r="U74" i="31"/>
  <c r="U75" i="31"/>
  <c r="U76" i="31"/>
  <c r="U77" i="31"/>
  <c r="U78" i="31"/>
  <c r="U79" i="31"/>
  <c r="U80" i="31"/>
  <c r="U81" i="31"/>
  <c r="U82" i="31"/>
  <c r="U83" i="31"/>
  <c r="U84" i="31"/>
  <c r="U85" i="31"/>
  <c r="U86" i="31"/>
  <c r="U87" i="31"/>
  <c r="U88" i="31"/>
  <c r="U89" i="31"/>
  <c r="U90" i="31"/>
  <c r="U91" i="31"/>
  <c r="U92" i="31"/>
  <c r="U93" i="31"/>
  <c r="U94" i="31"/>
  <c r="U95" i="31"/>
  <c r="U96" i="31"/>
  <c r="U97" i="31"/>
  <c r="U98" i="31"/>
  <c r="U99" i="31"/>
  <c r="U100" i="31"/>
  <c r="U101" i="31"/>
  <c r="U102" i="31"/>
  <c r="U103" i="31"/>
  <c r="U104" i="31"/>
  <c r="U105" i="31"/>
  <c r="U106" i="31"/>
  <c r="U107" i="31"/>
  <c r="U108" i="31"/>
  <c r="U109" i="31"/>
  <c r="U110" i="31"/>
  <c r="U111" i="31"/>
  <c r="U112" i="31"/>
  <c r="U113" i="31"/>
  <c r="U114" i="31"/>
  <c r="U115" i="31"/>
  <c r="U116" i="31"/>
  <c r="U117" i="31"/>
  <c r="U118" i="31"/>
  <c r="U119" i="31"/>
  <c r="U120" i="31"/>
  <c r="U121" i="31"/>
  <c r="U122" i="31"/>
  <c r="U123" i="31"/>
  <c r="U124" i="31"/>
  <c r="U125" i="31"/>
  <c r="U126" i="31"/>
  <c r="U127" i="31"/>
  <c r="U128" i="31"/>
  <c r="U129" i="31"/>
  <c r="U130" i="31"/>
  <c r="U131" i="31"/>
  <c r="U132" i="31"/>
  <c r="U133" i="31"/>
  <c r="U134" i="31"/>
  <c r="U135" i="31"/>
  <c r="U136" i="31"/>
  <c r="U137" i="31"/>
  <c r="U138" i="31"/>
  <c r="U139" i="31"/>
  <c r="U140" i="31"/>
  <c r="U141" i="31"/>
  <c r="U142" i="31"/>
  <c r="U143" i="31"/>
  <c r="U144" i="31"/>
  <c r="U145" i="31"/>
  <c r="U146" i="31"/>
  <c r="U147" i="31"/>
  <c r="U148" i="31"/>
  <c r="U149" i="31"/>
  <c r="U150" i="31"/>
  <c r="U151" i="31"/>
  <c r="U152" i="31"/>
  <c r="U153" i="31"/>
  <c r="U154" i="31"/>
  <c r="U155" i="31"/>
  <c r="U156" i="31"/>
  <c r="U157" i="31"/>
  <c r="U158" i="31"/>
  <c r="U159" i="31"/>
  <c r="U160" i="31"/>
  <c r="U161" i="31"/>
  <c r="U162" i="31"/>
  <c r="U163" i="31"/>
  <c r="U164" i="31"/>
  <c r="U165" i="31"/>
  <c r="U166" i="31"/>
  <c r="U167" i="31"/>
  <c r="U168" i="31"/>
  <c r="U169" i="31"/>
  <c r="U170" i="31"/>
  <c r="U171" i="31"/>
  <c r="U172" i="31"/>
  <c r="U173" i="31"/>
  <c r="U174" i="31"/>
  <c r="U175" i="31"/>
  <c r="U176" i="31"/>
  <c r="U177" i="31"/>
  <c r="U178" i="31"/>
  <c r="U179" i="31"/>
  <c r="U180" i="31"/>
  <c r="U181" i="31"/>
  <c r="U182" i="31"/>
  <c r="U183" i="31"/>
  <c r="U184" i="31"/>
  <c r="U185" i="31"/>
  <c r="U186" i="31"/>
  <c r="U187" i="31"/>
  <c r="U188" i="31"/>
  <c r="U8" i="31"/>
  <c r="T9" i="31"/>
  <c r="T10" i="31"/>
  <c r="T11" i="31"/>
  <c r="T12" i="31"/>
  <c r="T13" i="31"/>
  <c r="T14" i="31"/>
  <c r="T15" i="31"/>
  <c r="T16" i="31"/>
  <c r="T17" i="31"/>
  <c r="T18" i="31"/>
  <c r="T19" i="31"/>
  <c r="T20" i="31"/>
  <c r="T21" i="31"/>
  <c r="T22" i="31"/>
  <c r="T23" i="31"/>
  <c r="T24" i="31"/>
  <c r="T25" i="31"/>
  <c r="T26" i="31"/>
  <c r="T27" i="31"/>
  <c r="T28" i="31"/>
  <c r="T29" i="31"/>
  <c r="T30" i="31"/>
  <c r="T31" i="31"/>
  <c r="T32" i="31"/>
  <c r="T33" i="31"/>
  <c r="T34" i="31"/>
  <c r="T35" i="31"/>
  <c r="T36" i="31"/>
  <c r="T37" i="31"/>
  <c r="T38" i="31"/>
  <c r="T39" i="31"/>
  <c r="T40" i="31"/>
  <c r="T41" i="31"/>
  <c r="T42" i="31"/>
  <c r="T43" i="31"/>
  <c r="T44" i="31"/>
  <c r="T45" i="31"/>
  <c r="T46" i="31"/>
  <c r="T47" i="31"/>
  <c r="T48" i="31"/>
  <c r="T49" i="31"/>
  <c r="T50" i="31"/>
  <c r="T51" i="31"/>
  <c r="T52" i="31"/>
  <c r="T53" i="31"/>
  <c r="T54" i="31"/>
  <c r="T55" i="31"/>
  <c r="T56" i="31"/>
  <c r="T57" i="31"/>
  <c r="T58" i="31"/>
  <c r="T59" i="31"/>
  <c r="T60" i="31"/>
  <c r="T61" i="31"/>
  <c r="T62" i="31"/>
  <c r="T63" i="31"/>
  <c r="T64" i="31"/>
  <c r="T65" i="31"/>
  <c r="T66" i="31"/>
  <c r="T67" i="31"/>
  <c r="T68" i="31"/>
  <c r="T69" i="31"/>
  <c r="T70" i="31"/>
  <c r="T71" i="31"/>
  <c r="T72" i="31"/>
  <c r="T73" i="31"/>
  <c r="T74" i="31"/>
  <c r="T75" i="31"/>
  <c r="T76" i="31"/>
  <c r="T77" i="31"/>
  <c r="T78" i="31"/>
  <c r="T79" i="31"/>
  <c r="T80" i="31"/>
  <c r="T81" i="31"/>
  <c r="T82" i="31"/>
  <c r="T83" i="31"/>
  <c r="T84" i="31"/>
  <c r="T85" i="31"/>
  <c r="T86" i="31"/>
  <c r="T87" i="31"/>
  <c r="T88" i="31"/>
  <c r="T89" i="31"/>
  <c r="T90" i="31"/>
  <c r="T91" i="31"/>
  <c r="T92" i="31"/>
  <c r="T93" i="31"/>
  <c r="T94" i="31"/>
  <c r="T95" i="31"/>
  <c r="T96" i="31"/>
  <c r="T97" i="31"/>
  <c r="T98" i="31"/>
  <c r="T99" i="31"/>
  <c r="T100" i="31"/>
  <c r="T101" i="31"/>
  <c r="T102" i="31"/>
  <c r="T103" i="31"/>
  <c r="T104" i="31"/>
  <c r="T105" i="31"/>
  <c r="T106" i="31"/>
  <c r="T107" i="31"/>
  <c r="T108" i="31"/>
  <c r="T109" i="31"/>
  <c r="T110" i="31"/>
  <c r="T111" i="31"/>
  <c r="T112" i="31"/>
  <c r="T113" i="31"/>
  <c r="T114" i="31"/>
  <c r="T115" i="31"/>
  <c r="T116" i="31"/>
  <c r="T117" i="31"/>
  <c r="T118" i="31"/>
  <c r="T119" i="31"/>
  <c r="T120" i="31"/>
  <c r="T121" i="31"/>
  <c r="T122" i="31"/>
  <c r="T123" i="31"/>
  <c r="T124" i="31"/>
  <c r="T125" i="31"/>
  <c r="T126" i="31"/>
  <c r="T127" i="31"/>
  <c r="T128" i="31"/>
  <c r="T129" i="31"/>
  <c r="T130" i="31"/>
  <c r="T131" i="31"/>
  <c r="T132" i="31"/>
  <c r="T133" i="31"/>
  <c r="T134" i="31"/>
  <c r="T135" i="31"/>
  <c r="T136" i="31"/>
  <c r="T137" i="31"/>
  <c r="T138" i="31"/>
  <c r="T139" i="31"/>
  <c r="T140" i="31"/>
  <c r="T141" i="31"/>
  <c r="T142" i="31"/>
  <c r="T143" i="31"/>
  <c r="T144" i="31"/>
  <c r="T145" i="31"/>
  <c r="T146" i="31"/>
  <c r="T147" i="31"/>
  <c r="T148" i="31"/>
  <c r="T149" i="31"/>
  <c r="T150" i="31"/>
  <c r="T151" i="31"/>
  <c r="T152" i="31"/>
  <c r="T153" i="31"/>
  <c r="T154" i="31"/>
  <c r="T155" i="31"/>
  <c r="T156" i="31"/>
  <c r="T157" i="31"/>
  <c r="T158" i="31"/>
  <c r="T159" i="31"/>
  <c r="T160" i="31"/>
  <c r="T161" i="31"/>
  <c r="T162" i="31"/>
  <c r="T163" i="31"/>
  <c r="T164" i="31"/>
  <c r="T165" i="31"/>
  <c r="T166" i="31"/>
  <c r="T167" i="31"/>
  <c r="T168" i="31"/>
  <c r="T169" i="31"/>
  <c r="T170" i="31"/>
  <c r="T171" i="31"/>
  <c r="T172" i="31"/>
  <c r="T173" i="31"/>
  <c r="T174" i="31"/>
  <c r="T175" i="31"/>
  <c r="T176" i="31"/>
  <c r="T177" i="31"/>
  <c r="T178" i="31"/>
  <c r="T179" i="31"/>
  <c r="T180" i="31"/>
  <c r="T181" i="31"/>
  <c r="T182" i="31"/>
  <c r="T183" i="31"/>
  <c r="T184" i="31"/>
  <c r="T185" i="31"/>
  <c r="T186" i="31"/>
  <c r="T187" i="31"/>
  <c r="T188" i="31"/>
  <c r="T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73" i="31"/>
  <c r="S74" i="31"/>
  <c r="S75" i="31"/>
  <c r="S76" i="31"/>
  <c r="S77" i="31"/>
  <c r="S78" i="31"/>
  <c r="S79" i="31"/>
  <c r="S80" i="31"/>
  <c r="S81" i="31"/>
  <c r="S82" i="31"/>
  <c r="S83" i="31"/>
  <c r="S84" i="31"/>
  <c r="S85" i="31"/>
  <c r="S86" i="31"/>
  <c r="S87" i="31"/>
  <c r="S88" i="31"/>
  <c r="S89" i="31"/>
  <c r="S90" i="31"/>
  <c r="S91" i="31"/>
  <c r="S92" i="31"/>
  <c r="S93" i="31"/>
  <c r="S94" i="31"/>
  <c r="S95" i="31"/>
  <c r="S96" i="31"/>
  <c r="S97" i="31"/>
  <c r="S98" i="31"/>
  <c r="S99" i="31"/>
  <c r="S100" i="31"/>
  <c r="S101" i="31"/>
  <c r="S102" i="31"/>
  <c r="S103" i="31"/>
  <c r="S104" i="31"/>
  <c r="S105" i="31"/>
  <c r="S106" i="31"/>
  <c r="S107" i="31"/>
  <c r="S108" i="31"/>
  <c r="S109" i="31"/>
  <c r="S110" i="31"/>
  <c r="S111" i="31"/>
  <c r="S112" i="31"/>
  <c r="S113" i="31"/>
  <c r="S114" i="31"/>
  <c r="S115" i="31"/>
  <c r="S116" i="31"/>
  <c r="S117" i="31"/>
  <c r="S118" i="31"/>
  <c r="S119" i="31"/>
  <c r="S120" i="31"/>
  <c r="S121" i="31"/>
  <c r="S122" i="31"/>
  <c r="S123" i="31"/>
  <c r="S124" i="31"/>
  <c r="S125" i="31"/>
  <c r="S126" i="31"/>
  <c r="S127" i="31"/>
  <c r="S128" i="31"/>
  <c r="S129" i="31"/>
  <c r="S130" i="31"/>
  <c r="S131" i="31"/>
  <c r="S132" i="31"/>
  <c r="S133" i="31"/>
  <c r="S134" i="31"/>
  <c r="S135" i="31"/>
  <c r="S136" i="31"/>
  <c r="S137" i="31"/>
  <c r="S138" i="31"/>
  <c r="S139" i="31"/>
  <c r="S140" i="31"/>
  <c r="S141" i="31"/>
  <c r="S142" i="31"/>
  <c r="S143" i="31"/>
  <c r="S144" i="31"/>
  <c r="S145" i="31"/>
  <c r="S146" i="31"/>
  <c r="S147" i="31"/>
  <c r="S148" i="31"/>
  <c r="S149" i="31"/>
  <c r="S150" i="31"/>
  <c r="S151" i="31"/>
  <c r="S152" i="31"/>
  <c r="S153" i="31"/>
  <c r="S154" i="31"/>
  <c r="S155" i="31"/>
  <c r="S156" i="31"/>
  <c r="S157" i="31"/>
  <c r="S158" i="31"/>
  <c r="S159" i="31"/>
  <c r="S160" i="31"/>
  <c r="S161" i="31"/>
  <c r="S162" i="31"/>
  <c r="S163" i="31"/>
  <c r="S164" i="31"/>
  <c r="S165" i="31"/>
  <c r="S166" i="31"/>
  <c r="S167" i="31"/>
  <c r="S168" i="31"/>
  <c r="S169" i="31"/>
  <c r="S170" i="31"/>
  <c r="S171" i="31"/>
  <c r="S172" i="31"/>
  <c r="S173" i="31"/>
  <c r="S174" i="31"/>
  <c r="S175" i="31"/>
  <c r="S176" i="31"/>
  <c r="S177" i="31"/>
  <c r="S178" i="31"/>
  <c r="S179" i="31"/>
  <c r="S180" i="31"/>
  <c r="S181" i="31"/>
  <c r="S182" i="31"/>
  <c r="S183" i="31"/>
  <c r="S184" i="31"/>
  <c r="S185" i="31"/>
  <c r="S186" i="31"/>
  <c r="S187" i="31"/>
  <c r="S188" i="31"/>
  <c r="S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R59" i="31"/>
  <c r="R60" i="31"/>
  <c r="R61" i="31"/>
  <c r="R62" i="31"/>
  <c r="R63" i="31"/>
  <c r="R64" i="31"/>
  <c r="R65" i="31"/>
  <c r="R66" i="31"/>
  <c r="R67" i="31"/>
  <c r="R68" i="31"/>
  <c r="R69" i="31"/>
  <c r="R70" i="31"/>
  <c r="R71" i="31"/>
  <c r="R72" i="31"/>
  <c r="R73" i="31"/>
  <c r="R74" i="31"/>
  <c r="R75"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R111" i="31"/>
  <c r="R112" i="31"/>
  <c r="R113" i="31"/>
  <c r="R114" i="31"/>
  <c r="R115" i="31"/>
  <c r="R116" i="31"/>
  <c r="R117" i="31"/>
  <c r="R118" i="31"/>
  <c r="R119" i="31"/>
  <c r="R120" i="31"/>
  <c r="R121" i="31"/>
  <c r="R122" i="31"/>
  <c r="R123" i="31"/>
  <c r="R124" i="31"/>
  <c r="R125" i="31"/>
  <c r="R126" i="31"/>
  <c r="R127" i="31"/>
  <c r="R128" i="31"/>
  <c r="R129" i="31"/>
  <c r="R130" i="31"/>
  <c r="R131" i="31"/>
  <c r="R132" i="31"/>
  <c r="R133" i="31"/>
  <c r="R134" i="31"/>
  <c r="R135" i="31"/>
  <c r="R136" i="31"/>
  <c r="R137" i="31"/>
  <c r="R138" i="31"/>
  <c r="R139" i="31"/>
  <c r="R140" i="31"/>
  <c r="R141" i="31"/>
  <c r="R142" i="31"/>
  <c r="R143" i="31"/>
  <c r="R144" i="31"/>
  <c r="R145" i="31"/>
  <c r="R146" i="31"/>
  <c r="R147" i="31"/>
  <c r="R148" i="31"/>
  <c r="R149" i="31"/>
  <c r="R150" i="31"/>
  <c r="R151" i="31"/>
  <c r="R152" i="31"/>
  <c r="R153" i="31"/>
  <c r="R154" i="31"/>
  <c r="R155" i="31"/>
  <c r="R156" i="31"/>
  <c r="R157" i="31"/>
  <c r="R158" i="31"/>
  <c r="R159" i="31"/>
  <c r="R160" i="31"/>
  <c r="R161" i="31"/>
  <c r="R162" i="31"/>
  <c r="R163" i="31"/>
  <c r="R164" i="31"/>
  <c r="R165" i="31"/>
  <c r="R166" i="31"/>
  <c r="R167" i="31"/>
  <c r="R168" i="31"/>
  <c r="R169" i="31"/>
  <c r="R170" i="31"/>
  <c r="R171" i="31"/>
  <c r="R172" i="31"/>
  <c r="R173" i="31"/>
  <c r="R174" i="31"/>
  <c r="R175" i="31"/>
  <c r="R176" i="31"/>
  <c r="R177" i="31"/>
  <c r="R178" i="31"/>
  <c r="R179" i="31"/>
  <c r="R180" i="31"/>
  <c r="R181" i="31"/>
  <c r="R182" i="31"/>
  <c r="R183" i="31"/>
  <c r="R184" i="31"/>
  <c r="R185" i="31"/>
  <c r="R186" i="31"/>
  <c r="R187" i="31"/>
  <c r="R188" i="31"/>
  <c r="R8" i="31"/>
  <c r="Q9" i="31"/>
  <c r="Q10" i="31"/>
  <c r="Q11" i="31"/>
  <c r="Q12" i="31"/>
  <c r="Q13" i="31"/>
  <c r="Q14" i="31"/>
  <c r="Q15" i="31"/>
  <c r="Q16" i="31"/>
  <c r="Q17" i="31"/>
  <c r="Q18" i="31"/>
  <c r="Q19" i="31"/>
  <c r="Q20" i="31"/>
  <c r="Q21" i="31"/>
  <c r="Q22" i="31"/>
  <c r="Q23" i="31"/>
  <c r="Q24" i="31"/>
  <c r="Q25" i="31"/>
  <c r="Q26" i="31"/>
  <c r="Q27" i="31"/>
  <c r="Q28" i="31"/>
  <c r="Q29" i="31"/>
  <c r="Q30" i="31"/>
  <c r="Q31" i="31"/>
  <c r="Q32" i="31"/>
  <c r="Q33" i="31"/>
  <c r="Q34" i="31"/>
  <c r="Q35" i="31"/>
  <c r="Q36" i="31"/>
  <c r="Q37" i="31"/>
  <c r="Q38" i="31"/>
  <c r="Q39" i="31"/>
  <c r="Q40" i="31"/>
  <c r="Q41" i="31"/>
  <c r="Q42" i="31"/>
  <c r="Q43" i="31"/>
  <c r="Q44" i="31"/>
  <c r="Q45" i="31"/>
  <c r="Q46" i="31"/>
  <c r="Q47" i="31"/>
  <c r="Q48" i="31"/>
  <c r="Q49" i="31"/>
  <c r="Q50" i="31"/>
  <c r="Q51" i="31"/>
  <c r="Q52" i="31"/>
  <c r="Q53" i="31"/>
  <c r="Q54" i="31"/>
  <c r="Q55" i="31"/>
  <c r="Q56" i="31"/>
  <c r="Q57" i="31"/>
  <c r="Q58" i="31"/>
  <c r="Q59" i="31"/>
  <c r="Q60" i="31"/>
  <c r="Q61" i="31"/>
  <c r="Q62" i="31"/>
  <c r="Q63" i="31"/>
  <c r="Q64" i="31"/>
  <c r="Q65" i="31"/>
  <c r="Q66" i="31"/>
  <c r="Q67" i="31"/>
  <c r="Q68" i="31"/>
  <c r="Q69" i="31"/>
  <c r="Q70" i="31"/>
  <c r="Q71" i="31"/>
  <c r="Q72" i="31"/>
  <c r="Q73" i="31"/>
  <c r="Q74" i="31"/>
  <c r="Q75" i="31"/>
  <c r="Q76" i="31"/>
  <c r="Q77" i="31"/>
  <c r="Q78" i="31"/>
  <c r="Q79" i="31"/>
  <c r="Q80" i="31"/>
  <c r="Q81" i="31"/>
  <c r="Q82" i="31"/>
  <c r="Q83" i="31"/>
  <c r="Q84" i="31"/>
  <c r="Q85" i="31"/>
  <c r="Q86" i="31"/>
  <c r="Q87" i="31"/>
  <c r="Q88" i="31"/>
  <c r="Q89" i="31"/>
  <c r="Q90" i="31"/>
  <c r="Q91" i="31"/>
  <c r="Q92" i="31"/>
  <c r="Q93" i="31"/>
  <c r="Q94" i="31"/>
  <c r="Q95" i="31"/>
  <c r="Q96" i="31"/>
  <c r="Q97" i="31"/>
  <c r="Q98" i="31"/>
  <c r="Q99" i="31"/>
  <c r="Q100" i="31"/>
  <c r="Q101" i="31"/>
  <c r="Q102" i="31"/>
  <c r="Q103" i="31"/>
  <c r="Q104" i="31"/>
  <c r="Q105" i="31"/>
  <c r="Q106" i="31"/>
  <c r="Q107" i="31"/>
  <c r="Q108" i="31"/>
  <c r="Q109" i="31"/>
  <c r="Q110" i="31"/>
  <c r="Q111" i="31"/>
  <c r="Q112" i="31"/>
  <c r="Q113" i="31"/>
  <c r="Q114" i="31"/>
  <c r="Q115" i="31"/>
  <c r="Q116" i="31"/>
  <c r="Q117" i="31"/>
  <c r="Q118" i="31"/>
  <c r="Q119" i="31"/>
  <c r="Q120" i="31"/>
  <c r="Q121" i="31"/>
  <c r="Q122" i="31"/>
  <c r="Q123" i="31"/>
  <c r="Q124" i="31"/>
  <c r="Q125" i="31"/>
  <c r="Q126" i="31"/>
  <c r="Q127" i="31"/>
  <c r="Q128" i="31"/>
  <c r="Q129" i="31"/>
  <c r="Q130" i="31"/>
  <c r="Q131" i="31"/>
  <c r="Q132" i="31"/>
  <c r="Q133" i="31"/>
  <c r="Q134" i="31"/>
  <c r="Q135" i="31"/>
  <c r="Q136" i="31"/>
  <c r="Q137" i="31"/>
  <c r="Q138" i="31"/>
  <c r="Q139" i="31"/>
  <c r="Q140" i="31"/>
  <c r="Q141" i="31"/>
  <c r="Q142" i="31"/>
  <c r="Q143" i="31"/>
  <c r="Q144" i="31"/>
  <c r="Q145" i="31"/>
  <c r="Q146" i="31"/>
  <c r="Q147" i="31"/>
  <c r="Q148" i="31"/>
  <c r="Q149" i="31"/>
  <c r="Q150" i="31"/>
  <c r="Q151" i="31"/>
  <c r="Q152" i="31"/>
  <c r="Q153" i="31"/>
  <c r="Q154" i="31"/>
  <c r="Q155" i="31"/>
  <c r="Q156" i="31"/>
  <c r="Q157" i="31"/>
  <c r="Q158" i="31"/>
  <c r="Q159" i="31"/>
  <c r="Q160" i="31"/>
  <c r="Q161" i="31"/>
  <c r="Q162" i="31"/>
  <c r="Q163" i="31"/>
  <c r="Q164" i="31"/>
  <c r="Q165" i="31"/>
  <c r="Q166" i="31"/>
  <c r="Q167" i="31"/>
  <c r="Q168" i="31"/>
  <c r="Q169" i="31"/>
  <c r="Q170" i="31"/>
  <c r="Q171" i="31"/>
  <c r="Q172" i="31"/>
  <c r="Q173" i="31"/>
  <c r="Q174" i="31"/>
  <c r="Q175" i="31"/>
  <c r="Q176" i="31"/>
  <c r="Q177" i="31"/>
  <c r="Q178" i="31"/>
  <c r="Q179" i="31"/>
  <c r="Q180" i="31"/>
  <c r="Q181" i="31"/>
  <c r="Q182" i="31"/>
  <c r="Q183" i="31"/>
  <c r="Q184" i="31"/>
  <c r="Q185" i="31"/>
  <c r="Q186" i="31"/>
  <c r="Q187" i="31"/>
  <c r="Q188" i="31"/>
  <c r="Q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61" i="31"/>
  <c r="P62" i="31"/>
  <c r="P63" i="31"/>
  <c r="P64" i="31"/>
  <c r="P65" i="31"/>
  <c r="P66" i="31"/>
  <c r="P67" i="31"/>
  <c r="P68" i="31"/>
  <c r="P69" i="31"/>
  <c r="P70" i="31"/>
  <c r="P71" i="31"/>
  <c r="P72" i="31"/>
  <c r="P73"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139" i="31"/>
  <c r="P140" i="31"/>
  <c r="P141" i="31"/>
  <c r="P142" i="31"/>
  <c r="P143" i="31"/>
  <c r="P144" i="31"/>
  <c r="P145" i="31"/>
  <c r="P146" i="31"/>
  <c r="P147" i="31"/>
  <c r="P148" i="31"/>
  <c r="P149" i="31"/>
  <c r="P150" i="31"/>
  <c r="P151" i="31"/>
  <c r="P152" i="31"/>
  <c r="P153" i="31"/>
  <c r="P154" i="31"/>
  <c r="P155" i="31"/>
  <c r="P156" i="31"/>
  <c r="P157" i="31"/>
  <c r="P158" i="31"/>
  <c r="P159" i="31"/>
  <c r="P160" i="31"/>
  <c r="P161" i="31"/>
  <c r="P162" i="31"/>
  <c r="P163" i="31"/>
  <c r="P164" i="31"/>
  <c r="P165" i="31"/>
  <c r="P166" i="31"/>
  <c r="P167" i="31"/>
  <c r="P168" i="31"/>
  <c r="P169" i="31"/>
  <c r="P170" i="31"/>
  <c r="P171" i="31"/>
  <c r="P172" i="31"/>
  <c r="P173" i="31"/>
  <c r="P174" i="31"/>
  <c r="P175" i="31"/>
  <c r="P176" i="31"/>
  <c r="P177" i="31"/>
  <c r="P178" i="31"/>
  <c r="P179" i="31"/>
  <c r="P180" i="31"/>
  <c r="P181" i="31"/>
  <c r="P182" i="31"/>
  <c r="P183" i="31"/>
  <c r="P184" i="31"/>
  <c r="P185" i="31"/>
  <c r="P186" i="31"/>
  <c r="P187" i="31"/>
  <c r="P188" i="31"/>
  <c r="P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169" i="31"/>
  <c r="O170" i="31"/>
  <c r="O171" i="31"/>
  <c r="O172" i="31"/>
  <c r="O173" i="31"/>
  <c r="O174" i="31"/>
  <c r="O175" i="31"/>
  <c r="O176" i="31"/>
  <c r="O177" i="31"/>
  <c r="O178" i="31"/>
  <c r="O179" i="31"/>
  <c r="O180" i="31"/>
  <c r="O181" i="31"/>
  <c r="O182" i="31"/>
  <c r="O183" i="31"/>
  <c r="O184" i="31"/>
  <c r="O185" i="31"/>
  <c r="O186" i="31"/>
  <c r="O187" i="31"/>
  <c r="O188" i="31"/>
  <c r="O8" i="31"/>
  <c r="N9" i="31"/>
  <c r="N10" i="31"/>
  <c r="N1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M120" i="31"/>
  <c r="M121" i="31"/>
  <c r="M122" i="31"/>
  <c r="M123" i="31"/>
  <c r="M124" i="31"/>
  <c r="M125" i="31"/>
  <c r="M126" i="31"/>
  <c r="M127" i="31"/>
  <c r="M128" i="31"/>
  <c r="M129" i="31"/>
  <c r="M130" i="31"/>
  <c r="M131" i="31"/>
  <c r="M132" i="31"/>
  <c r="M133" i="31"/>
  <c r="M134" i="31"/>
  <c r="M135" i="31"/>
  <c r="M136" i="31"/>
  <c r="M137" i="31"/>
  <c r="M138" i="31"/>
  <c r="M139" i="31"/>
  <c r="M140" i="31"/>
  <c r="M141" i="31"/>
  <c r="M142" i="31"/>
  <c r="M143" i="31"/>
  <c r="M144" i="31"/>
  <c r="M145" i="31"/>
  <c r="M146" i="31"/>
  <c r="M147" i="31"/>
  <c r="M148" i="31"/>
  <c r="M149" i="31"/>
  <c r="M150" i="31"/>
  <c r="M151" i="31"/>
  <c r="M152" i="31"/>
  <c r="M153" i="31"/>
  <c r="M154" i="31"/>
  <c r="M155" i="31"/>
  <c r="M156" i="31"/>
  <c r="M157" i="31"/>
  <c r="M158" i="31"/>
  <c r="M159" i="31"/>
  <c r="M160" i="31"/>
  <c r="M161" i="31"/>
  <c r="M162" i="31"/>
  <c r="M163" i="31"/>
  <c r="M164" i="31"/>
  <c r="M165" i="31"/>
  <c r="M166" i="31"/>
  <c r="M167" i="31"/>
  <c r="M168" i="31"/>
  <c r="M169" i="31"/>
  <c r="M170" i="31"/>
  <c r="M171" i="31"/>
  <c r="M172" i="31"/>
  <c r="M173" i="31"/>
  <c r="M174" i="31"/>
  <c r="M175" i="31"/>
  <c r="M176" i="31"/>
  <c r="M177" i="31"/>
  <c r="M178" i="31"/>
  <c r="M179" i="31"/>
  <c r="M180" i="31"/>
  <c r="M181" i="31"/>
  <c r="M182" i="31"/>
  <c r="M183" i="31"/>
  <c r="M184" i="31"/>
  <c r="M185" i="31"/>
  <c r="M186" i="31"/>
  <c r="M187" i="31"/>
  <c r="M188" i="31"/>
  <c r="M8" i="31"/>
  <c r="L9" i="31" l="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114" i="31"/>
  <c r="L115" i="31"/>
  <c r="L116" i="31"/>
  <c r="L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L169" i="31"/>
  <c r="L170" i="31"/>
  <c r="L171" i="31"/>
  <c r="L172" i="31"/>
  <c r="L173" i="31"/>
  <c r="L174" i="31"/>
  <c r="L175" i="31"/>
  <c r="L176" i="31"/>
  <c r="L177" i="31"/>
  <c r="L178" i="31"/>
  <c r="L179" i="31"/>
  <c r="L180" i="31"/>
  <c r="L181" i="31"/>
  <c r="L182" i="31"/>
  <c r="L183" i="31"/>
  <c r="L184" i="31"/>
  <c r="L185" i="31"/>
  <c r="L186" i="31"/>
  <c r="L187" i="31"/>
  <c r="L188" i="31"/>
  <c r="L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60" i="31"/>
  <c r="J61" i="31"/>
  <c r="J62" i="31"/>
  <c r="J63" i="31"/>
  <c r="J64" i="31"/>
  <c r="J65" i="31"/>
  <c r="J66" i="31"/>
  <c r="J67" i="31"/>
  <c r="J68" i="31"/>
  <c r="J69" i="31"/>
  <c r="J70" i="31"/>
  <c r="J71" i="31"/>
  <c r="J72" i="31"/>
  <c r="J73"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139" i="31"/>
  <c r="J140" i="31"/>
  <c r="J141" i="31"/>
  <c r="J142" i="31"/>
  <c r="J143" i="31"/>
  <c r="J144" i="31"/>
  <c r="J145" i="31"/>
  <c r="J146" i="31"/>
  <c r="J147" i="31"/>
  <c r="J148" i="31"/>
  <c r="J149" i="31"/>
  <c r="J150" i="31"/>
  <c r="J151" i="31"/>
  <c r="J152" i="31"/>
  <c r="J153" i="31"/>
  <c r="J154" i="31"/>
  <c r="J155" i="31"/>
  <c r="J156" i="31"/>
  <c r="J157" i="31"/>
  <c r="J158" i="31"/>
  <c r="J159" i="31"/>
  <c r="J160" i="31"/>
  <c r="J161" i="31"/>
  <c r="J162" i="31"/>
  <c r="J163" i="31"/>
  <c r="J164" i="31"/>
  <c r="J165" i="31"/>
  <c r="J166" i="31"/>
  <c r="J167" i="31"/>
  <c r="J168" i="31"/>
  <c r="J169" i="31"/>
  <c r="J170" i="31"/>
  <c r="J171" i="31"/>
  <c r="J172" i="31"/>
  <c r="J173" i="31"/>
  <c r="J174" i="31"/>
  <c r="J175" i="31"/>
  <c r="J176" i="31"/>
  <c r="J177" i="31"/>
  <c r="J178" i="31"/>
  <c r="J179" i="31"/>
  <c r="J180" i="31"/>
  <c r="J181" i="31"/>
  <c r="J182" i="31"/>
  <c r="J183" i="31"/>
  <c r="J184" i="31"/>
  <c r="J185" i="31"/>
  <c r="J186" i="31"/>
  <c r="J187" i="31"/>
  <c r="J188" i="31"/>
  <c r="J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I169" i="31"/>
  <c r="I170" i="31"/>
  <c r="I171" i="31"/>
  <c r="I172" i="31"/>
  <c r="I173" i="31"/>
  <c r="I174" i="31"/>
  <c r="I175" i="31"/>
  <c r="I176" i="31"/>
  <c r="I177" i="31"/>
  <c r="I178" i="31"/>
  <c r="I179" i="31"/>
  <c r="I180" i="31"/>
  <c r="I181" i="31"/>
  <c r="I182" i="31"/>
  <c r="I183" i="31"/>
  <c r="I184" i="31"/>
  <c r="I185" i="31"/>
  <c r="I186" i="31"/>
  <c r="I187" i="31"/>
  <c r="I188" i="31"/>
  <c r="I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G151" i="31"/>
  <c r="G152" i="31"/>
  <c r="G153" i="31"/>
  <c r="G154" i="31"/>
  <c r="G155" i="31"/>
  <c r="G156" i="31"/>
  <c r="G157" i="31"/>
  <c r="G158" i="31"/>
  <c r="G159" i="31"/>
  <c r="G160" i="31"/>
  <c r="G161" i="31"/>
  <c r="G162" i="31"/>
  <c r="G163" i="31"/>
  <c r="G164" i="31"/>
  <c r="G165" i="31"/>
  <c r="G166" i="31"/>
  <c r="G167" i="31"/>
  <c r="G168" i="31"/>
  <c r="G169" i="31"/>
  <c r="G170" i="31"/>
  <c r="G171" i="31"/>
  <c r="G172" i="31"/>
  <c r="G173" i="31"/>
  <c r="G174" i="31"/>
  <c r="G175" i="31"/>
  <c r="G176" i="31"/>
  <c r="G177" i="31"/>
  <c r="G178" i="31"/>
  <c r="G179" i="31"/>
  <c r="G180" i="31"/>
  <c r="G181" i="31"/>
  <c r="G182" i="31"/>
  <c r="G183" i="31"/>
  <c r="G184" i="31"/>
  <c r="G185" i="31"/>
  <c r="G186" i="31"/>
  <c r="G187" i="31"/>
  <c r="G188" i="31"/>
  <c r="G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F169" i="31"/>
  <c r="F170" i="31"/>
  <c r="F172" i="31"/>
  <c r="F173" i="31"/>
  <c r="F174" i="31"/>
  <c r="F175" i="31"/>
  <c r="F176" i="31"/>
  <c r="F177" i="31"/>
  <c r="F178" i="31"/>
  <c r="F179" i="31"/>
  <c r="F180" i="31"/>
  <c r="F181" i="31"/>
  <c r="F182" i="31"/>
  <c r="F183" i="31"/>
  <c r="F184" i="31"/>
  <c r="F185" i="31"/>
  <c r="F186" i="31"/>
  <c r="F187" i="31"/>
  <c r="F188" i="31"/>
  <c r="F8" i="31"/>
  <c r="N819" i="18" l="1"/>
  <c r="N726" i="18"/>
  <c r="AC182" i="29"/>
  <c r="AC181" i="29"/>
  <c r="AC180" i="29"/>
  <c r="AC179" i="29"/>
  <c r="AC178" i="29"/>
  <c r="AC177" i="29"/>
  <c r="AC176" i="29"/>
  <c r="AC175" i="29"/>
  <c r="AC174" i="29"/>
  <c r="AC173" i="29"/>
  <c r="AC172" i="29"/>
  <c r="AC171" i="29"/>
  <c r="AC170" i="29"/>
  <c r="AC169" i="29"/>
  <c r="AC168" i="29"/>
  <c r="AC167" i="29"/>
  <c r="AC166" i="29"/>
  <c r="AC165" i="29"/>
  <c r="AC164" i="29"/>
  <c r="AC163" i="29"/>
  <c r="AC162" i="29"/>
  <c r="AC161" i="29"/>
  <c r="AC160" i="29"/>
  <c r="AC159" i="29"/>
  <c r="AC158" i="29"/>
  <c r="AC157" i="29"/>
  <c r="AC156" i="29"/>
  <c r="AC155" i="29"/>
  <c r="AC154" i="29"/>
  <c r="AC153" i="29"/>
  <c r="AC152" i="29"/>
  <c r="E152" i="29"/>
  <c r="AC151" i="29"/>
  <c r="E151" i="29"/>
  <c r="AC150" i="29"/>
  <c r="E150" i="29"/>
  <c r="AC149" i="29"/>
  <c r="AC148" i="29"/>
  <c r="AC147" i="29"/>
  <c r="E147" i="29"/>
  <c r="AC146" i="29"/>
  <c r="AC145" i="29"/>
  <c r="AC144" i="29"/>
  <c r="AC143" i="29"/>
  <c r="AC142" i="29"/>
  <c r="AC141" i="29"/>
  <c r="E141" i="29"/>
  <c r="AC140" i="29"/>
  <c r="AC139" i="29"/>
  <c r="AC138" i="29"/>
  <c r="AC137" i="29"/>
  <c r="AC136" i="29"/>
  <c r="AC135" i="29"/>
  <c r="AC134" i="29"/>
  <c r="AC133" i="29"/>
  <c r="AC132" i="29"/>
  <c r="E132" i="29"/>
  <c r="AC131" i="29"/>
  <c r="E131" i="29"/>
  <c r="AC130" i="29"/>
  <c r="E130" i="29"/>
  <c r="AC129" i="29"/>
  <c r="E129" i="29"/>
  <c r="AC128" i="29"/>
  <c r="E128" i="29"/>
  <c r="AC127" i="29"/>
  <c r="E127" i="29"/>
  <c r="AC126" i="29"/>
  <c r="E126" i="29"/>
  <c r="AC125" i="29"/>
  <c r="E125" i="29"/>
  <c r="AC124" i="29"/>
  <c r="E124" i="29"/>
  <c r="AC123" i="29"/>
  <c r="E123" i="29"/>
  <c r="AC122" i="29"/>
  <c r="E122" i="29"/>
  <c r="AC121" i="29"/>
  <c r="E121" i="29"/>
  <c r="AC120" i="29"/>
  <c r="E120" i="29"/>
  <c r="AC119" i="29"/>
  <c r="E119" i="29"/>
  <c r="AC118" i="29"/>
  <c r="E118" i="29"/>
  <c r="AC117" i="29"/>
  <c r="E117" i="29"/>
  <c r="AC116" i="29"/>
  <c r="AC115" i="29"/>
  <c r="AC114" i="29"/>
  <c r="AC113" i="29"/>
  <c r="AC112" i="29"/>
  <c r="AC111" i="29"/>
  <c r="AC110" i="29"/>
  <c r="AC109" i="29"/>
  <c r="AC108" i="29"/>
  <c r="AC107" i="29"/>
  <c r="AC106" i="29"/>
  <c r="AC105" i="29"/>
  <c r="AC104" i="29"/>
  <c r="E104" i="29"/>
  <c r="AC103" i="29"/>
  <c r="AC102" i="29"/>
  <c r="AC101" i="29"/>
  <c r="E101" i="29"/>
  <c r="AC100" i="29"/>
  <c r="AC99" i="29"/>
  <c r="AC98" i="29"/>
  <c r="E98" i="29"/>
  <c r="AC97" i="29"/>
  <c r="AC96" i="29"/>
  <c r="AC95" i="29"/>
  <c r="AC94" i="29"/>
  <c r="AC93" i="29"/>
  <c r="AC92" i="29"/>
  <c r="AC91" i="29"/>
  <c r="AC90" i="29"/>
  <c r="AC89" i="29"/>
  <c r="AC88" i="29"/>
  <c r="E88" i="29"/>
  <c r="AC87" i="29"/>
  <c r="E87" i="29"/>
  <c r="AC86" i="29"/>
  <c r="E86" i="29"/>
  <c r="AC85" i="29"/>
  <c r="E85" i="29"/>
  <c r="AC84" i="29"/>
  <c r="E84" i="29"/>
  <c r="AC83" i="29"/>
  <c r="E83" i="29"/>
  <c r="AC82" i="29"/>
  <c r="AC81" i="29"/>
  <c r="AC80" i="29"/>
  <c r="AC79" i="29"/>
  <c r="AC78" i="29"/>
  <c r="AC77" i="29"/>
  <c r="E77" i="29"/>
  <c r="AC76" i="29"/>
  <c r="E76" i="29"/>
  <c r="AC75" i="29"/>
  <c r="E75" i="29"/>
  <c r="AC74" i="29"/>
  <c r="E74" i="29"/>
  <c r="AC73" i="29"/>
  <c r="AC72" i="29"/>
  <c r="AC71" i="29"/>
  <c r="AC70" i="29"/>
  <c r="AC69" i="29"/>
  <c r="AC68" i="29"/>
  <c r="AC67" i="29"/>
  <c r="AC66" i="29"/>
  <c r="AC65" i="29"/>
  <c r="AC64" i="29"/>
  <c r="AC63" i="29"/>
  <c r="E63" i="29"/>
  <c r="AC62" i="29"/>
  <c r="E62" i="29"/>
  <c r="AC61" i="29"/>
  <c r="E61" i="29"/>
  <c r="AC60" i="29"/>
  <c r="E60" i="29"/>
  <c r="AC59" i="29"/>
  <c r="AC58" i="29"/>
  <c r="AC57" i="29"/>
  <c r="AC56" i="29"/>
  <c r="AC55" i="29"/>
  <c r="AC54" i="29"/>
  <c r="E54" i="29"/>
  <c r="AC53" i="29"/>
  <c r="AC52" i="29"/>
  <c r="AC51" i="29"/>
  <c r="AC50" i="29"/>
  <c r="AC49" i="29"/>
  <c r="E49" i="29"/>
  <c r="AC48" i="29"/>
  <c r="E48" i="29"/>
  <c r="AC47" i="29"/>
  <c r="E47" i="29"/>
  <c r="AC46" i="29"/>
  <c r="E46" i="29"/>
  <c r="AC45" i="29"/>
  <c r="E45" i="29"/>
  <c r="AC44" i="29"/>
  <c r="AC43" i="29"/>
  <c r="AC42" i="29"/>
  <c r="AC41" i="29"/>
  <c r="AC40" i="29"/>
  <c r="AC39" i="29"/>
  <c r="AC38" i="29"/>
  <c r="AC37" i="29"/>
  <c r="AC36" i="29"/>
  <c r="AC35" i="29"/>
  <c r="AC34" i="29"/>
  <c r="AC33" i="29"/>
  <c r="AC32" i="29"/>
  <c r="AC31" i="29"/>
  <c r="AC30" i="29"/>
  <c r="AC29" i="29"/>
  <c r="AC28" i="29"/>
  <c r="E28" i="29"/>
  <c r="AC27" i="29"/>
  <c r="E27" i="29"/>
  <c r="AC26" i="29"/>
  <c r="AC25" i="29"/>
  <c r="AC24" i="29"/>
  <c r="AC23" i="29"/>
  <c r="AC22" i="29"/>
  <c r="E22" i="29"/>
  <c r="AC21" i="29"/>
  <c r="E21" i="29"/>
  <c r="AC20" i="29"/>
  <c r="AC19" i="29"/>
  <c r="AC18" i="29"/>
  <c r="AC17" i="29"/>
  <c r="AC16" i="29"/>
  <c r="AC15" i="29"/>
  <c r="AC14" i="29"/>
  <c r="AC13" i="29"/>
  <c r="E13" i="29"/>
  <c r="AC12" i="29"/>
  <c r="E12" i="29"/>
  <c r="AC11" i="29"/>
  <c r="AC10" i="29"/>
  <c r="AC9" i="29"/>
  <c r="AC8" i="29"/>
  <c r="AC7" i="29"/>
  <c r="AC6" i="29"/>
  <c r="E6" i="29"/>
  <c r="AC5" i="29"/>
  <c r="AC4" i="29"/>
  <c r="AC3" i="29"/>
  <c r="AC2" i="29"/>
</calcChain>
</file>

<file path=xl/sharedStrings.xml><?xml version="1.0" encoding="utf-8"?>
<sst xmlns="http://schemas.openxmlformats.org/spreadsheetml/2006/main" count="15113" uniqueCount="8544">
  <si>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</si>
  <si>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</si>
  <si>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</si>
  <si>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</si>
  <si>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</si>
  <si>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</si>
  <si>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</si>
  <si>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</si>
  <si>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</si>
  <si>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</si>
  <si>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</si>
  <si>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</si>
  <si>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</si>
  <si>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</si>
  <si>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</si>
  <si>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</si>
  <si>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</si>
  <si>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</si>
  <si>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</si>
  <si>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</si>
  <si>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</si>
  <si>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</si>
  <si>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</si>
  <si>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</si>
  <si>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</si>
  <si>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</si>
  <si>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</si>
  <si>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</si>
  <si>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</si>
  <si>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Santiago </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</si>
  <si>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</si>
  <si>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</si>
  <si>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</si>
  <si>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</si>
  <si>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</si>
  <si>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</si>
  <si>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</si>
  <si>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</si>
  <si>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</si>
  <si>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</si>
  <si>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</si>
  <si>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</si>
  <si>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</si>
  <si>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</si>
  <si>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</si>
  <si>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</si>
  <si>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</si>
  <si>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</si>
  <si>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</si>
  <si>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</si>
  <si>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</si>
  <si>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</si>
  <si>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</si>
  <si>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</si>
  <si>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</si>
  <si>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</si>
  <si>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</si>
  <si>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</si>
  <si>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</si>
  <si>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</si>
  <si>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</si>
  <si>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</si>
  <si>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</si>
  <si>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</si>
  <si>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</si>
  <si>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LAS CONDES</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</si>
  <si>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</si>
  <si>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</si>
  <si>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</si>
  <si>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</si>
  <si>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</si>
  <si>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</si>
  <si>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</si>
  <si>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</si>
  <si>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</si>
  <si>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</si>
  <si>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</si>
  <si>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</si>
  <si>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</si>
  <si>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</si>
  <si>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</si>
  <si>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</si>
  <si>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</si>
  <si>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</si>
  <si>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</si>
  <si>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</si>
  <si>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</si>
  <si>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</si>
  <si>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</si>
  <si>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</si>
  <si>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</si>
  <si>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</si>
  <si>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</si>
  <si>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</si>
  <si>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</si>
  <si>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</si>
  <si>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</si>
  <si>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</si>
  <si>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</si>
  <si>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</si>
  <si>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</si>
  <si>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</si>
  <si>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</si>
  <si>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</si>
  <si>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</si>
  <si>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</si>
  <si>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puerto varas</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</si>
  <si>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</si>
  <si>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</si>
  <si>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</si>
  <si>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</si>
  <si>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</si>
  <si>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</si>
  <si>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</si>
  <si>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</si>
  <si>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</si>
  <si>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</si>
  <si>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 xml:space="preserve"> Quilpue</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</si>
  <si>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</si>
  <si>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</si>
  <si>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</si>
  <si>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</si>
  <si>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</si>
  <si>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</si>
  <si>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</si>
  <si>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</si>
  <si>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</si>
  <si>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</si>
  <si>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</si>
  <si>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</si>
  <si>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</si>
  <si>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</si>
  <si>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</si>
  <si>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</si>
  <si>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</si>
  <si>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</si>
  <si>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</si>
  <si>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</si>
  <si>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</si>
  <si>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</si>
  <si>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</si>
  <si>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</si>
  <si>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</si>
  <si>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</si>
  <si>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</si>
  <si>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</si>
  <si>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</si>
  <si>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</si>
  <si>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</si>
  <si>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</si>
  <si>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</si>
  <si>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</si>
  <si>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</si>
  <si>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</si>
  <si>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Puerto Montt.</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</si>
  <si>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</si>
  <si>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</si>
  <si>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</si>
  <si>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</si>
  <si>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</si>
  <si>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</si>
  <si>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</si>
  <si>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</si>
  <si>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Presidente: Karen Gallardo Barraza, 
En su ausencia, Roberto Rondon Villegas,  (Vice Presidente Primero)
Director Ejecutivo: 
Osvaldo Jesús Gallardo Gallardo, </t>
  </si>
  <si>
    <t xml:space="preserve">(55) 263040 </t>
  </si>
  <si>
    <t xml:space="preserve">Copiapó Nº595, Antofagasta.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</si>
  <si>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</si>
  <si>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</si>
  <si>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</si>
  <si>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</si>
  <si>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</si>
  <si>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</si>
  <si>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</si>
  <si>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</si>
  <si>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</si>
  <si>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</si>
  <si>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</si>
  <si>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</si>
  <si>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</si>
  <si>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</si>
  <si>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</si>
  <si>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</si>
  <si>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</si>
  <si>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</si>
  <si>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</si>
  <si>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</si>
  <si>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 xml:space="preserve">Los directores duran tres años en sus cargos, pudiendo ser reelegidos por una sola vez y se renuevan anualmente por terceras partes.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</si>
  <si>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</si>
  <si>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</si>
  <si>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</si>
  <si>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</si>
  <si>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</si>
  <si>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</si>
  <si>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</si>
  <si>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</si>
  <si>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</si>
  <si>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</si>
  <si>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</si>
  <si>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</si>
  <si>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</si>
  <si>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</si>
  <si>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</si>
  <si>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</si>
  <si>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</si>
  <si>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</si>
  <si>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</si>
  <si>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</si>
  <si>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</si>
  <si>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</si>
  <si>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</si>
  <si>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</si>
  <si>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</si>
  <si>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</si>
  <si>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</si>
  <si>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</si>
  <si>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</si>
  <si>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</si>
  <si>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</si>
  <si>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</si>
  <si>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</si>
  <si>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</si>
  <si>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</si>
  <si>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</si>
  <si>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</si>
  <si>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</si>
  <si>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</si>
  <si>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</si>
  <si>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</si>
  <si>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</si>
  <si>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</si>
  <si>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</si>
  <si>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</si>
  <si>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</si>
  <si>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</si>
  <si>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</si>
  <si>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</si>
  <si>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</si>
  <si>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</si>
  <si>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</si>
  <si>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</si>
  <si>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LAJA</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</si>
  <si>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</si>
  <si>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</si>
  <si>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</si>
  <si>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</si>
  <si>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</si>
  <si>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</si>
  <si>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</si>
  <si>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</si>
  <si>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</si>
  <si>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</si>
  <si>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</si>
  <si>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</si>
  <si>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</si>
  <si>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</si>
  <si>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</si>
  <si>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santiago</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</si>
  <si>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</si>
  <si>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</si>
  <si>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</si>
  <si>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</si>
  <si>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</si>
  <si>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</si>
  <si>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</si>
  <si>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copiapo</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</si>
  <si>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</si>
  <si>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</si>
  <si>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</si>
  <si>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</si>
  <si>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</si>
  <si>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providencia</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</si>
  <si>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</si>
  <si>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</si>
  <si>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</si>
  <si>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</si>
  <si>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</si>
  <si>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</si>
  <si>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</si>
  <si>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</si>
  <si>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</si>
  <si>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</si>
  <si>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</si>
  <si>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</si>
  <si>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chillan viejo</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</si>
  <si>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</si>
  <si>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</si>
  <si>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</si>
  <si>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</si>
  <si>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</si>
  <si>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</si>
  <si>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</si>
  <si>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</si>
  <si>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</si>
  <si>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</si>
  <si>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</si>
  <si>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</si>
  <si>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coquimbo</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</si>
  <si>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</si>
  <si>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</si>
  <si>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</si>
  <si>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</si>
  <si>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</si>
  <si>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</si>
  <si>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</si>
  <si>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temuco</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</si>
  <si>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</si>
  <si>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</si>
  <si>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</si>
  <si>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</si>
  <si>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</si>
  <si>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penco</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</si>
  <si>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</si>
  <si>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</si>
  <si>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</si>
  <si>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</si>
  <si>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</si>
  <si>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</si>
  <si>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</si>
  <si>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</si>
  <si>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</si>
  <si>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cerrillos</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</si>
  <si>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</si>
  <si>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</si>
  <si>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</si>
  <si>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</si>
  <si>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</si>
  <si>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estacion central</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</si>
  <si>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</si>
  <si>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</si>
  <si>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</si>
  <si>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</si>
  <si>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</si>
  <si>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</si>
  <si>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</si>
  <si>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</si>
  <si>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</si>
  <si>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</si>
  <si>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</si>
  <si>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</si>
  <si>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</si>
  <si>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</si>
  <si>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</si>
  <si>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villa alemana</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</si>
  <si>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</si>
  <si>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</si>
  <si>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</si>
  <si>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</si>
  <si>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</si>
  <si>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la florida</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</si>
  <si>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</si>
  <si>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</si>
  <si>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</si>
  <si>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</si>
  <si>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</si>
  <si>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</si>
  <si>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colina</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</si>
  <si>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</si>
  <si>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</si>
  <si>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</si>
  <si>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</si>
  <si>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</si>
  <si>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</si>
  <si>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</si>
  <si>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</si>
  <si>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</si>
  <si>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</si>
  <si>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</si>
  <si>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san antonio</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</si>
  <si>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</si>
  <si>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</si>
  <si>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</si>
  <si>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</si>
  <si>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</si>
  <si>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</si>
  <si>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</si>
  <si>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</si>
  <si>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</si>
  <si>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</si>
  <si>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las condes</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</si>
  <si>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</si>
  <si>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</si>
  <si>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</si>
  <si>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</si>
  <si>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</si>
  <si>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</si>
  <si>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</si>
  <si>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</si>
  <si>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</si>
  <si>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lautaro</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</si>
  <si>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</si>
  <si>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</si>
  <si>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</si>
  <si>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</si>
  <si>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</si>
  <si>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</si>
  <si>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Viña del Mar</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</si>
  <si>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</si>
  <si>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</si>
  <si>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</si>
  <si>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san miguel</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</si>
  <si>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</si>
  <si>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</si>
  <si>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</si>
  <si>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</si>
  <si>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</si>
  <si>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</si>
  <si>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</si>
  <si>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</si>
  <si>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</si>
  <si>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</si>
  <si>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</si>
  <si>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</si>
  <si>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</si>
  <si>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</si>
  <si>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</si>
  <si>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</si>
  <si>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</si>
  <si>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</si>
  <si>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</si>
  <si>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</si>
  <si>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</si>
  <si>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</si>
  <si>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</si>
  <si>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</si>
  <si>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</si>
  <si>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arica</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</si>
  <si>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</si>
  <si>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</si>
  <si>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</si>
  <si>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</si>
  <si>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</si>
  <si>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</si>
  <si>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</si>
  <si>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</si>
  <si>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</si>
  <si>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</si>
  <si>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</si>
  <si>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</si>
  <si>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</si>
  <si>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</si>
  <si>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</si>
  <si>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</si>
  <si>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</si>
  <si>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</si>
  <si>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</si>
  <si>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</si>
  <si>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</si>
  <si>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</si>
  <si>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</si>
  <si>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</si>
  <si>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renca</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</si>
  <si>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</si>
  <si>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</si>
  <si>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</si>
  <si>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</si>
  <si>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</si>
  <si>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</si>
  <si>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</si>
  <si>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</si>
  <si>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</si>
  <si>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</si>
  <si>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</si>
  <si>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</si>
  <si>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</si>
  <si>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</si>
  <si>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</si>
  <si>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</si>
  <si>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</si>
  <si>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</si>
  <si>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</si>
  <si>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</si>
  <si>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</si>
  <si>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</si>
  <si>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</si>
  <si>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</si>
  <si>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</si>
  <si>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</si>
  <si>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</si>
  <si>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</si>
  <si>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</si>
  <si>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 xml:space="preserve">chillan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</si>
  <si>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</si>
  <si>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</si>
  <si>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</si>
  <si>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</si>
  <si>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huasco</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</si>
  <si>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</si>
  <si>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</si>
  <si>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</si>
  <si>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</si>
  <si>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</si>
  <si>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</si>
  <si>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</si>
  <si>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</si>
  <si>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</si>
  <si>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</si>
  <si>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</si>
  <si>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</si>
  <si>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</si>
  <si>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</si>
  <si>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</si>
  <si>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</si>
  <si>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</si>
  <si>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</si>
  <si>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 xml:space="preserve">Presidente: Luis Antonio Ruíz Sumaret, 
Directora Ejecutiva: Yerka Aguilera Olivares, 
</t>
  </si>
  <si>
    <t>chillán</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</si>
  <si>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</si>
  <si>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</si>
  <si>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</si>
  <si>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</si>
  <si>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</si>
  <si>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</si>
  <si>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</si>
  <si>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</si>
  <si>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</si>
  <si>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</si>
  <si>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</si>
  <si>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concepcion</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</si>
  <si>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</si>
  <si>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</si>
  <si>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</si>
  <si>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</si>
  <si>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</si>
  <si>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</si>
  <si>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</si>
  <si>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</si>
  <si>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</si>
  <si>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</si>
  <si>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</si>
  <si>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iquique</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</si>
  <si>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</si>
  <si>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</si>
  <si>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</si>
  <si>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</si>
  <si>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</si>
  <si>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</si>
  <si>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</si>
  <si>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</si>
  <si>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valpariso</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</si>
  <si>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</si>
  <si>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</si>
  <si>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</si>
  <si>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</si>
  <si>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</si>
  <si>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</si>
  <si>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</si>
  <si>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talca</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</si>
  <si>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</si>
  <si>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</si>
  <si>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</si>
  <si>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</si>
  <si>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</si>
  <si>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vicuña</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</si>
  <si>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</si>
  <si>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</si>
  <si>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</si>
  <si>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</si>
  <si>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Temuco.</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</si>
  <si>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</si>
  <si>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</si>
  <si>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</si>
  <si>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</si>
  <si>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</si>
  <si>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</si>
  <si>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</si>
  <si>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</si>
  <si>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</si>
  <si>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</si>
  <si>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</si>
  <si>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</si>
  <si>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</si>
  <si>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</si>
  <si>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</si>
  <si>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</si>
  <si>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</si>
  <si>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</si>
  <si>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</si>
  <si>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Metropolitana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</si>
  <si>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</si>
  <si>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</si>
  <si>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</si>
  <si>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</si>
  <si>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</si>
  <si>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</si>
  <si>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</si>
  <si>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</si>
  <si>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</si>
  <si>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</si>
  <si>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</si>
  <si>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</si>
  <si>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</si>
  <si>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</si>
  <si>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</si>
  <si>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</si>
  <si>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</si>
  <si>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</si>
  <si>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</si>
  <si>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</si>
  <si>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</si>
  <si>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</si>
  <si>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los angeles </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</si>
  <si>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</si>
  <si>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</si>
  <si>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</si>
  <si>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</si>
  <si>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</si>
  <si>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</si>
  <si>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lo barnechea</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</si>
  <si>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</si>
  <si>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</si>
  <si>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</si>
  <si>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</si>
  <si>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</si>
  <si>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</si>
  <si>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</si>
  <si>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</si>
  <si>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</si>
  <si>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</si>
  <si>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san pedro</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</si>
  <si>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</si>
  <si>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</si>
  <si>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</si>
  <si>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</si>
  <si>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</si>
  <si>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</si>
  <si>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</si>
  <si>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</si>
  <si>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</si>
  <si>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</si>
  <si>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</si>
  <si>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</si>
  <si>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</si>
  <si>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</si>
  <si>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</si>
  <si>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</si>
  <si>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talcahuano</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</si>
  <si>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</si>
  <si>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</si>
  <si>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</si>
  <si>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</si>
  <si>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</si>
  <si>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</si>
  <si>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</si>
  <si>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</si>
  <si>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</si>
  <si>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</si>
  <si>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</si>
  <si>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</si>
  <si>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</si>
  <si>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</si>
  <si>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</si>
  <si>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</si>
  <si>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</si>
  <si>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</si>
  <si>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</si>
  <si>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</si>
  <si>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</si>
  <si>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</si>
  <si>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quisco</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</si>
  <si>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</si>
  <si>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</si>
  <si>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</si>
  <si>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</si>
  <si>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</si>
  <si>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</si>
  <si>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</si>
  <si>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</si>
  <si>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</si>
  <si>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</si>
  <si>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</si>
  <si>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</si>
  <si>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</si>
  <si>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</si>
  <si>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</si>
  <si>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</si>
  <si>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</si>
  <si>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</si>
  <si>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</si>
  <si>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</si>
  <si>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</si>
  <si>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</si>
  <si>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</si>
  <si>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</si>
  <si>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</si>
  <si>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</si>
  <si>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</si>
  <si>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</si>
  <si>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</si>
  <si>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</si>
  <si>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</si>
  <si>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</si>
  <si>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</si>
  <si>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</si>
  <si>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</si>
  <si>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</si>
  <si>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</si>
  <si>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</si>
  <si>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</si>
  <si>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</si>
  <si>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</si>
  <si>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</si>
  <si>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</si>
  <si>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</si>
  <si>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</si>
  <si>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maipú</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</si>
  <si>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</si>
  <si>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</si>
  <si>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</si>
  <si>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</si>
  <si>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</si>
  <si>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</si>
  <si>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</si>
  <si>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</si>
  <si>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</si>
  <si>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</si>
  <si>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</si>
  <si>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</si>
  <si>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</si>
  <si>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</si>
  <si>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</si>
  <si>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</si>
  <si>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</si>
  <si>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</si>
  <si>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</si>
  <si>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</si>
  <si>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</si>
  <si>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</si>
  <si>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</si>
  <si>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</si>
  <si>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</si>
  <si>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</si>
  <si>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</si>
  <si>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</si>
  <si>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</si>
  <si>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</si>
  <si>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</si>
  <si>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</si>
  <si>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Valparaíso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</si>
  <si>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</si>
  <si>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</si>
  <si>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</si>
  <si>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</si>
  <si>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</si>
  <si>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</si>
  <si>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</si>
  <si>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</si>
  <si>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</si>
  <si>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</si>
  <si>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</si>
  <si>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</si>
  <si>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</si>
  <si>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</si>
  <si>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</si>
  <si>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</si>
  <si>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</si>
  <si>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</si>
  <si>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</si>
  <si>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</si>
  <si>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</si>
  <si>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</si>
  <si>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</si>
  <si>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</si>
  <si>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</si>
  <si>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</si>
  <si>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</si>
  <si>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</si>
  <si>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</si>
  <si>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</si>
  <si>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</si>
  <si>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</si>
  <si>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</si>
  <si>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</si>
  <si>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</si>
  <si>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</si>
  <si>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</si>
  <si>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calama</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</si>
  <si>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</si>
  <si>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</si>
  <si>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</si>
  <si>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</si>
  <si>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</si>
  <si>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</si>
  <si>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</si>
  <si>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</si>
  <si>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</si>
  <si>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</si>
  <si>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</si>
  <si>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</si>
  <si>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</si>
  <si>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</si>
  <si>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</si>
  <si>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</si>
  <si>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</si>
  <si>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</si>
  <si>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</si>
  <si>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</si>
  <si>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</si>
  <si>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</si>
  <si>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</si>
  <si>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</si>
  <si>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</si>
  <si>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</si>
  <si>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</si>
  <si>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</si>
  <si>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</si>
  <si>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</si>
  <si>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</si>
  <si>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</si>
  <si>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</si>
  <si>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</si>
  <si>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</si>
  <si>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</si>
  <si>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</si>
  <si>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</si>
  <si>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</si>
  <si>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</si>
  <si>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</si>
  <si>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</si>
  <si>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</si>
  <si>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</si>
  <si>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</si>
  <si>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</si>
  <si>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</si>
  <si>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</si>
  <si>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</si>
  <si>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</si>
  <si>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</si>
  <si>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</si>
  <si>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</si>
  <si>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</si>
  <si>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</si>
  <si>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</si>
  <si>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linares</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</si>
  <si>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</si>
  <si>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</si>
  <si>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Linares.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</si>
  <si>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</si>
  <si>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</si>
  <si>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</si>
  <si>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</si>
  <si>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</si>
  <si>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</si>
  <si>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</si>
  <si>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</si>
  <si>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</si>
  <si>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</si>
  <si>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</si>
  <si>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</si>
  <si>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</si>
  <si>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</si>
  <si>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santiago centro</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</si>
  <si>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</si>
  <si>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</si>
  <si>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</si>
  <si>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</si>
  <si>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</si>
  <si>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</si>
  <si>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</si>
  <si>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</si>
  <si>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</si>
  <si>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</si>
  <si>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</si>
  <si>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</si>
  <si>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</si>
  <si>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</si>
  <si>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</si>
  <si>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</si>
  <si>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 xml:space="preserve"> Pelarco</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</si>
  <si>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</si>
  <si>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</si>
  <si>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</si>
  <si>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</si>
  <si>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</si>
  <si>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</si>
  <si>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</si>
  <si>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</si>
  <si>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</si>
  <si>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</si>
  <si>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</si>
  <si>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 La Pintana</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</si>
  <si>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</si>
  <si>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</si>
  <si>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</si>
  <si>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</si>
  <si>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</si>
  <si>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</si>
  <si>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</si>
  <si>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</si>
  <si>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</si>
  <si>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</si>
  <si>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</si>
  <si>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</si>
  <si>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</si>
  <si>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</si>
  <si>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</si>
  <si>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</si>
  <si>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</si>
  <si>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</si>
  <si>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</si>
  <si>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</si>
  <si>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</si>
  <si>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</si>
  <si>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</si>
  <si>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</si>
  <si>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</si>
  <si>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</si>
  <si>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</si>
  <si>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</si>
  <si>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</si>
  <si>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</si>
  <si>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</si>
  <si>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</si>
  <si>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</si>
  <si>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</si>
  <si>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</si>
  <si>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</si>
  <si>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</si>
  <si>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</si>
  <si>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</si>
  <si>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</si>
  <si>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</si>
  <si>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</si>
  <si>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</si>
  <si>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</si>
  <si>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</si>
  <si>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</si>
  <si>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</si>
  <si>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</si>
  <si>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</si>
  <si>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 xml:space="preserve"> Melipilla</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</si>
  <si>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</si>
  <si>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</si>
  <si>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</si>
  <si>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</si>
  <si>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</si>
  <si>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</si>
  <si>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</si>
  <si>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</si>
  <si>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</si>
  <si>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</si>
  <si>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</si>
  <si>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</si>
  <si>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</si>
  <si>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</si>
  <si>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</si>
  <si>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</si>
  <si>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</si>
  <si>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</si>
  <si>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</si>
  <si>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</si>
  <si>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</si>
  <si>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</si>
  <si>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</si>
  <si>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</si>
  <si>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</si>
  <si>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</si>
  <si>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</si>
  <si>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</si>
  <si>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</si>
  <si>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</si>
  <si>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</si>
  <si>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</si>
  <si>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</si>
  <si>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</si>
  <si>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</si>
  <si>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</si>
  <si>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</si>
  <si>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</si>
  <si>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</si>
  <si>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</si>
  <si>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</si>
  <si>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</si>
  <si>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</si>
  <si>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</si>
  <si>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</si>
  <si>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</si>
  <si>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</si>
  <si>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</si>
  <si>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</si>
  <si>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</si>
  <si>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</si>
  <si>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</si>
  <si>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</si>
  <si>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</si>
  <si>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</si>
  <si>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</si>
  <si>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</si>
  <si>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</si>
  <si>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</si>
  <si>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</si>
  <si>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</si>
  <si>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</si>
  <si>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</si>
  <si>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</si>
  <si>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</si>
  <si>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</si>
  <si>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</si>
  <si>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</si>
  <si>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</si>
  <si>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</si>
  <si>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</si>
  <si>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</si>
  <si>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</si>
  <si>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</si>
  <si>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</si>
  <si>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</si>
  <si>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</si>
  <si>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</si>
  <si>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 xml:space="preserve"> Santiago</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</si>
  <si>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</si>
  <si>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</si>
  <si>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</si>
  <si>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</si>
  <si>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</si>
  <si>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</si>
  <si>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</si>
  <si>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</si>
  <si>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</si>
  <si>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</si>
  <si>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</si>
  <si>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</si>
  <si>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</si>
  <si>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</si>
  <si>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</si>
  <si>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</si>
  <si>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</si>
  <si>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</si>
  <si>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</si>
  <si>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</si>
  <si>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</si>
  <si>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</si>
  <si>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</si>
  <si>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</si>
  <si>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</si>
  <si>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</si>
  <si>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</si>
  <si>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</si>
  <si>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</si>
  <si>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</si>
  <si>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</si>
  <si>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</si>
  <si>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</si>
  <si>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</si>
  <si>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</si>
  <si>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</si>
  <si>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</si>
  <si>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</si>
  <si>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</si>
  <si>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</si>
  <si>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</si>
  <si>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</si>
  <si>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</si>
  <si>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</si>
  <si>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</si>
  <si>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</si>
  <si>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</si>
  <si>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</si>
  <si>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</si>
  <si>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</si>
  <si>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</si>
  <si>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</si>
  <si>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</si>
  <si>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</si>
  <si>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</si>
  <si>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</si>
  <si>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</si>
  <si>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</si>
  <si>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</si>
  <si>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Melipilla,</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</si>
  <si>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</si>
  <si>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</si>
  <si>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</si>
  <si>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</si>
  <si>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</si>
  <si>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</si>
  <si>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</si>
  <si>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</si>
  <si>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</si>
  <si>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</si>
  <si>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</si>
  <si>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</si>
  <si>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</si>
  <si>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</si>
  <si>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</si>
  <si>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 xml:space="preserve"> Punta Arenas</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</si>
  <si>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</si>
  <si>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</si>
  <si>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</si>
  <si>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</si>
  <si>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</si>
  <si>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</si>
  <si>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</si>
  <si>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</si>
  <si>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</si>
  <si>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</si>
  <si>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</si>
  <si>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</si>
  <si>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</si>
  <si>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</si>
  <si>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</si>
  <si>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</si>
  <si>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</si>
  <si>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</si>
  <si>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</si>
  <si>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</si>
  <si>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</si>
  <si>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</si>
  <si>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</si>
  <si>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</si>
  <si>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</si>
  <si>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</si>
  <si>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</si>
  <si>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</si>
  <si>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</si>
  <si>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</si>
  <si>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</si>
  <si>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</si>
  <si>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</si>
  <si>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</si>
  <si>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</si>
  <si>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</si>
  <si>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</si>
  <si>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</si>
  <si>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</si>
  <si>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</si>
  <si>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</si>
  <si>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</si>
  <si>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</si>
  <si>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</si>
  <si>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</si>
  <si>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</si>
  <si>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</si>
  <si>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</si>
  <si>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</si>
  <si>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</si>
  <si>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</si>
  <si>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</si>
  <si>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</si>
  <si>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</si>
  <si>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</si>
  <si>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</si>
  <si>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</si>
  <si>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</si>
  <si>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</si>
  <si>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</si>
  <si>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</si>
  <si>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</si>
  <si>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</si>
  <si>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</si>
  <si>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</si>
  <si>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</si>
  <si>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</si>
  <si>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</si>
  <si>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</si>
  <si>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</si>
  <si>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</si>
  <si>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</si>
  <si>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</si>
  <si>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</si>
  <si>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</si>
  <si>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</si>
  <si>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</si>
  <si>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</si>
  <si>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</si>
  <si>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</si>
  <si>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</si>
  <si>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</si>
  <si>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</si>
  <si>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</si>
  <si>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</si>
  <si>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</si>
  <si>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</si>
  <si>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</si>
  <si>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</si>
  <si>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</si>
  <si>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</si>
  <si>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</si>
  <si>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</si>
  <si>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</si>
  <si>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</si>
  <si>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</si>
  <si>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</si>
  <si>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</si>
  <si>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</si>
  <si>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</si>
  <si>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</si>
  <si>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</si>
  <si>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Salamanca</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</si>
  <si>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</si>
  <si>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</si>
  <si>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</si>
  <si>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</si>
  <si>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</si>
  <si>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</si>
  <si>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 Biobío.</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</si>
  <si>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</si>
  <si>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</si>
  <si>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</si>
  <si>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</si>
  <si>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</si>
  <si>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</si>
  <si>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</si>
  <si>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</si>
  <si>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</si>
  <si>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</si>
  <si>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</si>
  <si>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</si>
  <si>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</si>
  <si>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</si>
  <si>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</si>
  <si>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</si>
  <si>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</si>
  <si>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</si>
  <si>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</si>
  <si>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</si>
  <si>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</si>
  <si>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</si>
  <si>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</si>
  <si>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</si>
  <si>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 Ñuñoa</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</si>
  <si>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</si>
  <si>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</si>
  <si>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</si>
  <si>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</si>
  <si>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</si>
  <si>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</si>
  <si>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</si>
  <si>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</si>
  <si>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</si>
  <si>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</si>
  <si>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</si>
  <si>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</si>
  <si>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</si>
  <si>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</si>
  <si>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</si>
  <si>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</si>
  <si>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</si>
  <si>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</si>
  <si>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</si>
  <si>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</si>
  <si>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</si>
  <si>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Santiago Centro, La Serena</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</si>
  <si>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</si>
  <si>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</si>
  <si>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</si>
  <si>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</si>
  <si>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</si>
  <si>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</si>
  <si>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</si>
  <si>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</si>
  <si>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</si>
  <si>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</si>
  <si>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</si>
  <si>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</si>
  <si>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 San Bernardo</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</si>
  <si>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</si>
  <si>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</si>
  <si>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</si>
  <si>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xml:space="preserve">DIRECTORIO:
Presidente: Flavia Patricia Fiabane Salas,  
Vicepresidente: María Liliana Karina Vaccaro Carrizo, 
Tesorero: Pablo AlejandroVenegas Cancino, 
Secretaria: Marcela Tchimino Nahmías, 
Directores:
Luis Eduardo González Fiegehen, 
Beatrice Avalos Davidson, 
</t>
  </si>
  <si>
    <t>06 de mayo de 2011 hasta el 06 de mayo de 2012.(Conforme a los estatutos, se entiende prorrogado hasta la celebración de la próxima asamblea ordinaria)</t>
  </si>
  <si>
    <t xml:space="preserve">Mandato General:
Presidenta: Flavia Patricia Fiabane Salas,  
Directora Ejecutiva: María Loreto Egaña Baraona, 
</t>
  </si>
  <si>
    <t>: piie@academia.cl</t>
  </si>
  <si>
    <t xml:space="preserve">Dalmacia N° 1267, comuna de Providencia, Región  Metropolitana
</t>
  </si>
  <si>
    <t>F: 2096644,</t>
  </si>
  <si>
    <t>Se acompaña Certificado Financiero de la Institución correspondiente al 2011, aprobado por el Subdepartamento de Supervisión Financiera Nacional.</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</si>
  <si>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</si>
  <si>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</si>
  <si>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</si>
  <si>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</si>
  <si>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</si>
  <si>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</si>
  <si>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</si>
  <si>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</si>
  <si>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</si>
  <si>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</si>
  <si>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</si>
  <si>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</si>
  <si>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</si>
  <si>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</si>
  <si>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</si>
  <si>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</si>
  <si>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</si>
  <si>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</si>
  <si>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</si>
  <si>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</si>
  <si>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</si>
  <si>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</si>
  <si>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</si>
  <si>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</si>
  <si>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</si>
  <si>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</si>
  <si>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</si>
  <si>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</si>
  <si>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</si>
  <si>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</si>
  <si>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Copiapo</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</si>
  <si>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</si>
  <si>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</si>
  <si>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</si>
  <si>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</si>
  <si>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</si>
  <si>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</si>
  <si>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</si>
  <si>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</si>
  <si>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</si>
  <si>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</si>
  <si>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</si>
  <si>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</si>
  <si>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</si>
  <si>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</si>
  <si>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</si>
  <si>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</si>
  <si>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</si>
  <si>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</si>
  <si>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</si>
  <si>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</si>
  <si>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</si>
  <si>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</si>
  <si>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</si>
  <si>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</si>
  <si>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</si>
  <si>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</si>
  <si>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</si>
  <si>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</si>
  <si>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</si>
  <si>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</si>
  <si>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</si>
  <si>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</si>
  <si>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</si>
  <si>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</si>
  <si>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</si>
  <si>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</si>
  <si>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</si>
  <si>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</si>
  <si>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</si>
  <si>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</si>
  <si>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</si>
  <si>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</si>
  <si>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</si>
  <si>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</si>
  <si>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</si>
  <si>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</si>
  <si>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</si>
  <si>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</si>
  <si>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</si>
  <si>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</si>
  <si>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</si>
  <si>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</si>
  <si>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</si>
  <si>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</si>
  <si>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</si>
  <si>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</si>
  <si>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</si>
  <si>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</si>
  <si>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</si>
  <si>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</si>
  <si>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</si>
  <si>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</si>
  <si>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</si>
  <si>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</si>
  <si>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</si>
  <si>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</si>
  <si>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</si>
  <si>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</si>
  <si>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</si>
  <si>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</si>
  <si>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</si>
  <si>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</si>
  <si>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</si>
  <si>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</si>
  <si>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</si>
  <si>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</si>
  <si>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</si>
  <si>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</si>
  <si>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</si>
  <si>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</si>
  <si>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</si>
  <si>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</si>
  <si>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</si>
  <si>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</si>
  <si>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</si>
  <si>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</si>
  <si>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</si>
  <si>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</si>
  <si>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</si>
  <si>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</si>
  <si>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</si>
  <si>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</si>
  <si>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</si>
  <si>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</si>
  <si>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</si>
  <si>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</si>
  <si>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</si>
  <si>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</si>
  <si>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</si>
  <si>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</si>
  <si>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</si>
  <si>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</si>
  <si>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</si>
  <si>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</si>
  <si>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</si>
  <si>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</si>
  <si>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</si>
  <si>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</si>
  <si>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</si>
  <si>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</si>
  <si>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</si>
  <si>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</si>
  <si>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 Curicó</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</si>
  <si>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</si>
  <si>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</si>
  <si>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</si>
  <si>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</si>
  <si>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</si>
  <si>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</si>
  <si>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</si>
  <si>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</si>
  <si>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 xml:space="preserve"> Temuco</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</si>
  <si>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</si>
  <si>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</si>
  <si>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</si>
  <si>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</si>
  <si>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</si>
  <si>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</si>
  <si>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</si>
  <si>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</si>
  <si>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</si>
  <si>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</si>
  <si>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</si>
  <si>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</si>
  <si>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</si>
  <si>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</si>
  <si>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</si>
  <si>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</si>
  <si>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</si>
  <si>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</si>
  <si>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</si>
  <si>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</si>
  <si>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</si>
  <si>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</si>
  <si>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</si>
  <si>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Rancagua.</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</si>
  <si>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</si>
  <si>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</si>
  <si>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</si>
  <si>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</si>
  <si>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</si>
  <si>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</si>
  <si>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</si>
  <si>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</si>
  <si>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</si>
  <si>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</si>
  <si>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Santiago.</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</si>
  <si>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</si>
  <si>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</si>
  <si>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</si>
  <si>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</si>
  <si>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</si>
  <si>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</si>
  <si>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</si>
  <si>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</si>
  <si>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</si>
  <si>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</si>
  <si>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</si>
  <si>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</si>
  <si>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</si>
  <si>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</si>
  <si>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</si>
  <si>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</si>
  <si>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</si>
  <si>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</si>
  <si>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</si>
  <si>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</si>
  <si>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</si>
  <si>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</si>
  <si>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</si>
  <si>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</si>
  <si>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</si>
  <si>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</si>
  <si>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</si>
  <si>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</si>
  <si>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</si>
  <si>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</si>
  <si>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</si>
  <si>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</si>
  <si>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</si>
  <si>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</si>
  <si>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</si>
  <si>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</si>
  <si>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</si>
  <si>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</si>
  <si>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</si>
  <si>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</si>
  <si>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</si>
  <si>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</si>
  <si>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</si>
  <si>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</si>
  <si>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</si>
  <si>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</si>
  <si>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</si>
  <si>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</si>
  <si>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</si>
  <si>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</si>
  <si>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</si>
  <si>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</si>
  <si>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</si>
  <si>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</si>
  <si>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</si>
  <si>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</si>
  <si>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</si>
  <si>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</si>
  <si>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</si>
  <si>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</si>
  <si>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</si>
  <si>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</si>
  <si>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</si>
  <si>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</si>
  <si>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</si>
  <si>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</si>
  <si>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</si>
  <si>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</si>
  <si>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Providencia.</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</si>
  <si>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</si>
  <si>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</si>
  <si>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</si>
  <si>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</si>
  <si>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</si>
  <si>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</si>
  <si>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</si>
  <si>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</si>
  <si>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</si>
  <si>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</si>
  <si>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</si>
  <si>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</si>
  <si>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</si>
  <si>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</si>
  <si>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</si>
  <si>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</si>
  <si>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</si>
  <si>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</si>
  <si>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</si>
  <si>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</si>
  <si>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Hualpen</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</si>
  <si>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</si>
  <si>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</si>
  <si>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3 años.</t>
  </si>
  <si>
    <t xml:space="preserve">Paseo Pdte. Errázuriz Echaurren N° 2631, 5° piso, comuna de Providencia, Santiago, Región Metropolitana.
</t>
  </si>
  <si>
    <t>228737900 - 228737980</t>
  </si>
  <si>
    <t>http://www.ciudaddelnino.cl</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</si>
  <si>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</si>
  <si>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</si>
  <si>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</si>
  <si>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</si>
  <si>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</si>
  <si>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</si>
  <si>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</si>
  <si>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</si>
  <si>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</si>
  <si>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</si>
  <si>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</si>
  <si>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</si>
  <si>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</si>
  <si>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</si>
  <si>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</si>
  <si>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</si>
  <si>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</si>
  <si>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</si>
  <si>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</si>
  <si>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</si>
  <si>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</si>
  <si>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</si>
  <si>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</si>
  <si>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</si>
  <si>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</si>
  <si>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</si>
  <si>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</si>
  <si>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</si>
  <si>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</si>
  <si>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Curacaví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</si>
  <si>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</si>
  <si>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</si>
  <si>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</si>
  <si>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</si>
  <si>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</si>
  <si>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</si>
  <si>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</si>
  <si>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</si>
  <si>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</si>
  <si>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</si>
  <si>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</si>
  <si>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</si>
  <si>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</si>
  <si>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</si>
  <si>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</si>
  <si>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</si>
  <si>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</si>
  <si>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</si>
  <si>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</si>
  <si>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</si>
  <si>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</si>
  <si>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</si>
  <si>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</si>
  <si>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</si>
  <si>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</si>
  <si>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</si>
  <si>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</si>
  <si>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</si>
  <si>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</si>
  <si>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</si>
  <si>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</si>
  <si>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</si>
  <si>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</si>
  <si>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</si>
  <si>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</si>
  <si>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</si>
  <si>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</si>
  <si>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</si>
  <si>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</si>
  <si>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</si>
  <si>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</si>
  <si>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</si>
  <si>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 xml:space="preserve"> Huechuraba</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</si>
  <si>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</si>
  <si>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</si>
  <si>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</si>
  <si>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</si>
  <si>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</si>
  <si>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</si>
  <si>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</si>
  <si>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</si>
  <si>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</si>
  <si>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 xml:space="preserve"> Puente Alto</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</si>
  <si>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</si>
  <si>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</si>
  <si>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</si>
  <si>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</si>
  <si>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</si>
  <si>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</si>
  <si>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</si>
  <si>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</si>
  <si>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</si>
  <si>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</si>
  <si>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</si>
  <si>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</si>
  <si>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</si>
  <si>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</si>
  <si>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Peñalolen</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</si>
  <si>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</si>
  <si>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</si>
  <si>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</si>
  <si>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</si>
  <si>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</si>
  <si>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</si>
  <si>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</si>
  <si>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</si>
  <si>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</si>
  <si>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</si>
  <si>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Quinta Norma</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</si>
  <si>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</si>
  <si>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</si>
  <si>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</si>
  <si>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</si>
  <si>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</si>
  <si>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</si>
  <si>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</si>
  <si>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</si>
  <si>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</si>
  <si>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</si>
  <si>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</si>
  <si>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</si>
  <si>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</si>
  <si>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</si>
  <si>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</si>
  <si>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</si>
  <si>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</si>
  <si>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</si>
  <si>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</si>
  <si>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</si>
  <si>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</si>
  <si>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</si>
  <si>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</si>
  <si>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</si>
  <si>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</si>
  <si>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</si>
  <si>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</si>
  <si>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</si>
  <si>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</si>
  <si>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</si>
  <si>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</si>
  <si>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</si>
  <si>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</si>
  <si>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</si>
  <si>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</si>
  <si>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</si>
  <si>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</si>
  <si>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</si>
  <si>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</si>
  <si>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</si>
  <si>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</si>
  <si>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</si>
  <si>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</si>
  <si>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</si>
  <si>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</si>
  <si>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</si>
  <si>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</si>
  <si>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</si>
  <si>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</si>
  <si>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</si>
  <si>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</si>
  <si>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</si>
  <si>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</si>
  <si>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</si>
  <si>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</si>
  <si>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</si>
  <si>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</si>
  <si>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</si>
  <si>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</si>
  <si>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</si>
  <si>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</si>
  <si>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</si>
  <si>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</si>
  <si>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</si>
  <si>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</si>
  <si>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 xml:space="preserve">Certificado Folio Nº 500159927021, de 11 de agosto de 2017, emitido por el SRCeI. 
</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</si>
  <si>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</si>
  <si>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 xml:space="preserve">Presidente: Sergio Javier Ossa Correa                   
Vicepresidente: María del Pilar Monge Zegers     
Tesorero: Sergio José Ossa Monge                      
Secretario: José Javier Ossa Monge                       
</t>
  </si>
  <si>
    <t>Los Directores tienen carácter vitalicio</t>
  </si>
  <si>
    <t>3 de noviembre de 2005</t>
  </si>
  <si>
    <t xml:space="preserve">Sergio Javier Ossa Correa                                 
María del Pilar Monge Zegers                                 
Pueden actuar, separada e indistintamente para representar a la institución en determinados actos y contratos y para hacer presentaciones ante distintas autoridades administrativas (por ejemplo presentar y firmar los proyectos).
</t>
  </si>
  <si>
    <t xml:space="preserve">Avenida  Luis Pasteur Nº 6.600, comuna de Vitacura, Región Metropolitana.
</t>
  </si>
  <si>
    <t xml:space="preserve">Teléfono: 953 80 01  </t>
  </si>
  <si>
    <t xml:space="preserve">Certificado de Antecedentes Financieros, correspondiente al año 2016 aprobados por el Subdepartamento de Supervisión Financiera Nacional.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</si>
  <si>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</si>
  <si>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</si>
  <si>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</si>
  <si>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</si>
  <si>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</si>
  <si>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</si>
  <si>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</si>
  <si>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</si>
  <si>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</si>
  <si>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</si>
  <si>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</si>
  <si>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</si>
  <si>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 xml:space="preserve">Presidente: 
Rodrigo Alejandro Cortés Godoy
Vice Presidente:
Claudia Marcela Espinoza Carramiñana
Secretario:
Alejandra Olga Nielsen Molina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</si>
  <si>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</si>
  <si>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</si>
  <si>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</si>
  <si>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</si>
  <si>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</si>
  <si>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</si>
  <si>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</si>
  <si>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</si>
  <si>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</si>
  <si>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</si>
  <si>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</si>
  <si>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Renca,</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</si>
  <si>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</si>
  <si>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</si>
  <si>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</si>
  <si>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</si>
  <si>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</si>
  <si>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</si>
  <si>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</si>
  <si>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</si>
  <si>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</si>
  <si>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</si>
  <si>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</si>
  <si>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</si>
  <si>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</si>
  <si>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</si>
  <si>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</si>
  <si>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</si>
  <si>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</si>
  <si>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</si>
  <si>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</si>
  <si>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</si>
  <si>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</si>
  <si>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</si>
  <si>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</si>
  <si>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</si>
  <si>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</si>
  <si>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</si>
  <si>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</si>
  <si>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</si>
  <si>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</si>
  <si>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</si>
  <si>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</si>
  <si>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</si>
  <si>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</si>
  <si>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</si>
  <si>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</si>
  <si>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</si>
  <si>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</si>
  <si>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 xml:space="preserve">Viña del Mar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</si>
  <si>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</si>
  <si>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</si>
  <si>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</si>
  <si>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</si>
  <si>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</si>
  <si>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</si>
  <si>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</si>
  <si>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</si>
  <si>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</si>
  <si>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</si>
  <si>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</si>
  <si>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</si>
  <si>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</si>
  <si>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</si>
  <si>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</si>
  <si>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</si>
  <si>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</si>
  <si>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</si>
  <si>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Santiago,</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</si>
  <si>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</si>
  <si>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</si>
  <si>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</si>
  <si>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</si>
  <si>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</si>
  <si>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</si>
  <si>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</si>
  <si>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</si>
  <si>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</si>
  <si>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</si>
  <si>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</si>
  <si>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</si>
  <si>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</si>
  <si>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</si>
  <si>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</si>
  <si>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</si>
  <si>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</si>
  <si>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</si>
  <si>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</si>
  <si>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</si>
  <si>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</si>
  <si>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</si>
  <si>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la Reina</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</si>
  <si>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</si>
  <si>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</si>
  <si>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</si>
  <si>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</si>
  <si>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</si>
  <si>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</si>
  <si>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</si>
  <si>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</si>
  <si>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</si>
  <si>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</si>
  <si>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</si>
  <si>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 xml:space="preserve"> La Florida</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</si>
  <si>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</si>
  <si>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</si>
  <si>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</si>
  <si>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</si>
  <si>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</si>
  <si>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</si>
  <si>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</si>
  <si>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</si>
  <si>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</si>
  <si>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</si>
  <si>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</si>
  <si>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</si>
  <si>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</si>
  <si>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</si>
  <si>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</si>
  <si>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</si>
  <si>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</si>
  <si>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</si>
  <si>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</si>
  <si>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</si>
  <si>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</si>
  <si>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</si>
  <si>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</si>
  <si>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</si>
  <si>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</si>
  <si>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</si>
  <si>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</si>
  <si>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</si>
  <si>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</si>
  <si>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</si>
  <si>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</si>
  <si>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</si>
  <si>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</si>
  <si>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</si>
  <si>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</si>
  <si>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</si>
  <si>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</si>
  <si>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</si>
  <si>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</si>
  <si>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</si>
  <si>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</si>
  <si>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</si>
  <si>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</si>
  <si>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</si>
  <si>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</si>
  <si>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</si>
  <si>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</si>
  <si>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</si>
  <si>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</si>
  <si>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</si>
  <si>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</si>
  <si>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</si>
  <si>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</si>
  <si>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</si>
  <si>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</si>
  <si>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</si>
  <si>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</si>
  <si>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</si>
  <si>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</si>
  <si>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</si>
  <si>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</si>
  <si>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</si>
  <si>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</si>
  <si>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</si>
  <si>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</si>
  <si>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</si>
  <si>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</si>
  <si>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</si>
  <si>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</si>
  <si>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</si>
  <si>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</si>
  <si>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</si>
  <si>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</si>
  <si>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</si>
  <si>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</si>
  <si>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</si>
  <si>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Quinta de Tilcoco</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</si>
  <si>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</si>
  <si>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</si>
  <si>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</si>
  <si>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</si>
  <si>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</si>
  <si>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</si>
  <si>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</si>
  <si>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</si>
  <si>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</si>
  <si>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</si>
  <si>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</si>
  <si>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</si>
  <si>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</si>
  <si>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</si>
  <si>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</si>
  <si>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</si>
  <si>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</si>
  <si>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</si>
  <si>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</si>
  <si>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</si>
  <si>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</si>
  <si>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</si>
  <si>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</si>
  <si>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</si>
  <si>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</si>
  <si>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</si>
  <si>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</si>
  <si>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</si>
  <si>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</si>
  <si>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</si>
  <si>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</si>
  <si>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</si>
  <si>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</si>
  <si>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</si>
  <si>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</si>
  <si>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</si>
  <si>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</si>
  <si>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</si>
  <si>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</si>
  <si>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</si>
  <si>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</si>
  <si>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</si>
  <si>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</si>
  <si>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</si>
  <si>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</si>
  <si>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 xml:space="preserve">Santiago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</si>
  <si>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</si>
  <si>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</si>
  <si>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</si>
  <si>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</si>
  <si>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</si>
  <si>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</si>
  <si>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</si>
  <si>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</si>
  <si>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</si>
  <si>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</si>
  <si>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</si>
  <si>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</si>
  <si>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</si>
  <si>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</si>
  <si>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</si>
  <si>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</si>
  <si>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</si>
  <si>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</si>
  <si>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</si>
  <si>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</si>
  <si>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</si>
  <si>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</si>
  <si>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</si>
  <si>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</si>
  <si>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</si>
  <si>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</si>
  <si>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</si>
  <si>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</si>
  <si>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</si>
  <si>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</si>
  <si>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</si>
  <si>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</si>
  <si>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Isla de Pascua</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</si>
  <si>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</si>
  <si>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</si>
  <si>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</si>
  <si>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</si>
  <si>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</si>
  <si>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</si>
  <si>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</si>
  <si>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</si>
  <si>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</si>
  <si>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</si>
  <si>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</si>
  <si>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</si>
  <si>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</si>
  <si>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</si>
  <si>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</si>
  <si>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</si>
  <si>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</si>
  <si>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</si>
  <si>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</si>
  <si>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</si>
  <si>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</si>
  <si>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</si>
  <si>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</si>
  <si>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</si>
  <si>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</si>
  <si>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</si>
  <si>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</si>
  <si>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</si>
  <si>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</si>
  <si>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</si>
  <si>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</si>
  <si>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</si>
  <si>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</si>
  <si>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Los Andres</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</si>
  <si>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</si>
  <si>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</si>
  <si>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</si>
  <si>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</si>
  <si>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</si>
  <si>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</si>
  <si>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</si>
  <si>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</si>
  <si>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</si>
  <si>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</si>
  <si>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</si>
  <si>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</si>
  <si>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</si>
  <si>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</si>
  <si>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</si>
  <si>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</si>
  <si>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</si>
  <si>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</si>
  <si>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</si>
  <si>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</si>
  <si>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</si>
  <si>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</si>
  <si>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</si>
  <si>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</si>
  <si>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</si>
  <si>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</si>
  <si>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</si>
  <si>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</si>
  <si>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</si>
  <si>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</si>
  <si>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</si>
  <si>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</si>
  <si>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</si>
  <si>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 xml:space="preserve"> Vitacura</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</si>
  <si>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</si>
  <si>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</si>
  <si>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</si>
  <si>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</si>
  <si>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</si>
  <si>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</si>
  <si>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</si>
  <si>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</si>
  <si>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</si>
  <si>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</si>
  <si>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</si>
  <si>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</si>
  <si>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</si>
  <si>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</si>
  <si>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</si>
  <si>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</si>
  <si>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</si>
  <si>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</si>
  <si>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</si>
  <si>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</si>
  <si>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 xml:space="preserve"> Peñaflor</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</si>
  <si>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</si>
  <si>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</si>
  <si>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</si>
  <si>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 Providencia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</si>
  <si>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</si>
  <si>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</si>
  <si>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</si>
  <si>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</si>
  <si>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</si>
  <si>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</si>
  <si>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</si>
  <si>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</si>
  <si>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Santiago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</si>
  <si>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</si>
  <si>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</si>
  <si>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</si>
  <si>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</si>
  <si>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</si>
  <si>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</si>
  <si>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</si>
  <si>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</si>
  <si>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</si>
  <si>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</si>
  <si>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 xml:space="preserve"> Iquique</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</si>
  <si>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</si>
  <si>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</si>
  <si>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</si>
  <si>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</si>
  <si>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Chillan</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</si>
  <si>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</si>
  <si>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</si>
  <si>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</si>
  <si>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</si>
  <si>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</si>
  <si>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</si>
  <si>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</si>
  <si>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</si>
  <si>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</si>
  <si>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</si>
  <si>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</si>
  <si>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</si>
  <si>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</si>
  <si>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</si>
  <si>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</si>
  <si>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</si>
  <si>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</si>
  <si>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La Pintana.</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</si>
  <si>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</si>
  <si>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</si>
  <si>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</si>
  <si>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</si>
  <si>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</si>
  <si>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</si>
  <si>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</si>
  <si>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</si>
  <si>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</si>
  <si>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</si>
  <si>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</si>
  <si>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</si>
  <si>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</si>
  <si>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</si>
  <si>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</si>
  <si>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</si>
  <si>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</si>
  <si>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</si>
  <si>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</si>
  <si>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</si>
  <si>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</si>
  <si>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</si>
  <si>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</si>
  <si>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comuna de Santiago</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</si>
  <si>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</si>
  <si>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</si>
  <si>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</si>
  <si>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</si>
  <si>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</si>
  <si>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</si>
  <si>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</si>
  <si>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</si>
  <si>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</si>
  <si>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</si>
  <si>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</si>
  <si>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</si>
  <si>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</si>
  <si>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</si>
  <si>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</si>
  <si>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</si>
  <si>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</si>
  <si>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</si>
  <si>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</si>
  <si>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</si>
  <si>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</si>
  <si>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</si>
  <si>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</si>
  <si>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</si>
  <si>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</si>
  <si>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</si>
  <si>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</si>
  <si>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</si>
  <si>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</si>
  <si>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</si>
  <si>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</si>
  <si>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</si>
  <si>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</si>
  <si>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</si>
  <si>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</si>
  <si>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</si>
  <si>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</si>
  <si>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</si>
  <si>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</si>
  <si>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</si>
  <si>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</si>
  <si>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</si>
  <si>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</si>
  <si>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</si>
  <si>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</si>
  <si>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</si>
  <si>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</si>
  <si>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</si>
  <si>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</si>
  <si>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</si>
  <si>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</si>
  <si>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</si>
  <si>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</si>
  <si>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</si>
  <si>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</si>
  <si>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</si>
  <si>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</si>
  <si>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</si>
  <si>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</si>
  <si>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</si>
  <si>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</si>
  <si>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</si>
  <si>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</si>
  <si>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</si>
  <si>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</si>
  <si>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</si>
  <si>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</si>
  <si>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</si>
  <si>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</si>
  <si>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</si>
  <si>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</si>
  <si>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</si>
  <si>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</si>
  <si>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</si>
  <si>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</si>
  <si>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</si>
  <si>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</si>
  <si>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</si>
  <si>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</si>
  <si>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</si>
  <si>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</si>
  <si>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</si>
  <si>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</si>
  <si>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</si>
  <si>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</si>
  <si>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</si>
  <si>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</si>
  <si>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</si>
  <si>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</si>
  <si>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</si>
  <si>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</si>
  <si>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</si>
  <si>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</si>
  <si>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</si>
  <si>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</si>
  <si>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</si>
  <si>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</si>
  <si>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</si>
  <si>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</si>
  <si>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</si>
  <si>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</si>
  <si>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</si>
  <si>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Puente Alto,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</si>
  <si>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</si>
  <si>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</si>
  <si>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</si>
  <si>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</si>
  <si>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</si>
  <si>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</si>
  <si>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</si>
  <si>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</si>
  <si>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</si>
  <si>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</si>
  <si>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</si>
  <si>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</si>
  <si>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</si>
  <si>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 xml:space="preserve">Providencia
</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</si>
  <si>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</si>
  <si>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</si>
  <si>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</si>
  <si>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</si>
  <si>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</si>
  <si>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</si>
  <si>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</si>
  <si>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</si>
  <si>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</si>
  <si>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</si>
  <si>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 xml:space="preserve"> Maipú</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</si>
  <si>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</si>
  <si>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</si>
  <si>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</si>
  <si>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</si>
  <si>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</si>
  <si>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</si>
  <si>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</si>
  <si>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</si>
  <si>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</si>
  <si>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 xml:space="preserve">Santiago Centro. </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</si>
  <si>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</si>
  <si>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</si>
  <si>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</si>
  <si>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</si>
  <si>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</si>
  <si>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</si>
  <si>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 xml:space="preserve">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</si>
  <si>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</si>
  <si>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</si>
  <si>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</si>
  <si>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</si>
  <si>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</si>
  <si>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</si>
  <si>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</si>
  <si>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</si>
  <si>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</si>
  <si>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</si>
  <si>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</si>
  <si>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</si>
  <si>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</si>
  <si>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</si>
  <si>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</si>
  <si>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</si>
  <si>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</si>
  <si>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</si>
  <si>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</si>
  <si>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</si>
  <si>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</si>
  <si>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</si>
  <si>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</si>
  <si>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</si>
  <si>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</si>
  <si>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</si>
  <si>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</si>
  <si>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</si>
  <si>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</si>
  <si>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</si>
  <si>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</si>
  <si>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</si>
  <si>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 xml:space="preserve"> Puerto Montt,</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</si>
  <si>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</si>
  <si>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</si>
  <si>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</si>
  <si>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</si>
  <si>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</si>
  <si>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</si>
  <si>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</si>
  <si>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</si>
  <si>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</si>
  <si>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</si>
  <si>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</si>
  <si>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</si>
  <si>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</si>
  <si>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</si>
  <si>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</si>
  <si>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</si>
  <si>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</si>
  <si>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</si>
  <si>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</si>
  <si>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</si>
  <si>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</si>
  <si>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</si>
  <si>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</si>
  <si>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</si>
  <si>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</si>
  <si>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</si>
  <si>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</si>
  <si>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</si>
  <si>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</si>
  <si>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</si>
  <si>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</si>
  <si>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</si>
  <si>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</si>
  <si>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</si>
  <si>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</si>
  <si>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Cabo de Hornos</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</si>
  <si>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</si>
  <si>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</si>
  <si>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</si>
  <si>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</si>
  <si>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</si>
  <si>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</si>
  <si>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</si>
  <si>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</si>
  <si>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</si>
  <si>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</si>
  <si>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</si>
  <si>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</si>
  <si>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</si>
  <si>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</si>
  <si>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</si>
  <si>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</si>
  <si>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</si>
  <si>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</si>
  <si>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</si>
  <si>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</si>
  <si>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</si>
  <si>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</si>
  <si>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</si>
  <si>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</si>
  <si>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</si>
  <si>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 Valparaíso</t>
  </si>
  <si>
    <t xml:space="preserve"> Isla de Pascua</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</si>
  <si>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</si>
  <si>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</si>
  <si>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</si>
  <si>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</si>
  <si>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</si>
  <si>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</si>
  <si>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</si>
  <si>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</si>
  <si>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</si>
  <si>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</si>
  <si>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</si>
  <si>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</si>
  <si>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</si>
  <si>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</si>
  <si>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</si>
  <si>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</si>
  <si>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</si>
  <si>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</si>
  <si>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</si>
  <si>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</si>
  <si>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</si>
  <si>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 xml:space="preserve">Hogar de Menores Dame Tu Mano </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</si>
  <si>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</si>
  <si>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</si>
  <si>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</si>
  <si>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</si>
  <si>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</si>
  <si>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</si>
  <si>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</si>
  <si>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</si>
  <si>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</si>
  <si>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</si>
  <si>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</si>
  <si>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</si>
  <si>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</si>
  <si>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</si>
  <si>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</si>
  <si>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</si>
  <si>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</si>
  <si>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</si>
  <si>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</si>
  <si>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</si>
  <si>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</si>
  <si>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</si>
  <si>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</si>
  <si>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</si>
  <si>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</si>
  <si>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</si>
  <si>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</si>
  <si>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</si>
  <si>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 xml:space="preserve"> Alhué</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</si>
  <si>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</si>
  <si>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</si>
  <si>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</si>
  <si>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</si>
  <si>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</si>
  <si>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</si>
  <si>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</si>
  <si>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Alto del Carmen</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</si>
  <si>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</si>
  <si>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</si>
  <si>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</si>
  <si>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</si>
  <si>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</si>
  <si>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</si>
  <si>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</si>
  <si>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</si>
  <si>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</si>
  <si>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</si>
  <si>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</si>
  <si>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</si>
  <si>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</si>
  <si>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</si>
  <si>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</si>
  <si>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</si>
  <si>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</si>
  <si>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</si>
  <si>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</si>
  <si>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</si>
  <si>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</si>
  <si>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</si>
  <si>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</si>
  <si>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
I. Municipalidad de  Andacollo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</si>
  <si>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</si>
  <si>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</si>
  <si>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</si>
  <si>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</si>
  <si>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</si>
  <si>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</si>
  <si>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</si>
  <si>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</si>
  <si>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</si>
  <si>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</si>
  <si>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</si>
  <si>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</si>
  <si>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</si>
  <si>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Arauco</t>
  </si>
  <si>
    <t xml:space="preserve">
I. Municipalidad de Arica
</t>
  </si>
  <si>
    <t xml:space="preserve">Gerardo Alfredo Espíndola Rojas, </t>
  </si>
  <si>
    <t xml:space="preserve">Sotomayor 415, comuna de Arica, Región de Arica Parinacota.
</t>
  </si>
  <si>
    <t xml:space="preserve">Fono: 206270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</si>
  <si>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</si>
  <si>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</si>
  <si>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</si>
  <si>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</si>
  <si>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</si>
  <si>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</si>
  <si>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</si>
  <si>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</si>
  <si>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Bulnes</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</si>
  <si>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</si>
  <si>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</si>
  <si>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</si>
  <si>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</si>
  <si>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</si>
  <si>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</si>
  <si>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</si>
  <si>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</si>
  <si>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</si>
  <si>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Hornos</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</si>
  <si>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</si>
  <si>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</si>
  <si>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</si>
  <si>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</si>
  <si>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</si>
  <si>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</si>
  <si>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</si>
  <si>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</si>
  <si>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</si>
  <si>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</si>
  <si>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Correo electrónico: didecocalbuco@entelchile.net</t>
  </si>
  <si>
    <t xml:space="preserve">Federico Errázuriz Nº 210, Calbuco, Décima Región
</t>
  </si>
  <si>
    <t>Fono: 065- 2460701</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</si>
  <si>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</si>
  <si>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</si>
  <si>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</si>
  <si>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</si>
  <si>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</si>
  <si>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</si>
  <si>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</si>
  <si>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</si>
  <si>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</si>
  <si>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</si>
  <si>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Calera de Tango</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</si>
  <si>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</si>
  <si>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</si>
  <si>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</si>
  <si>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</si>
  <si>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</si>
  <si>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</si>
  <si>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 xml:space="preserve"> Canela</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</si>
  <si>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</si>
  <si>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</si>
  <si>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</si>
  <si>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</si>
  <si>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</si>
  <si>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</si>
  <si>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</si>
  <si>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</si>
  <si>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</si>
  <si>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</si>
  <si>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</si>
  <si>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</si>
  <si>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</si>
  <si>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</si>
  <si>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</si>
  <si>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</si>
  <si>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</si>
  <si>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</si>
  <si>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</si>
  <si>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</si>
  <si>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</si>
  <si>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</si>
  <si>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</si>
  <si>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 Cauquenes</t>
  </si>
  <si>
    <t xml:space="preserve">
I. Municipalidad de  Catemu
</t>
  </si>
  <si>
    <t xml:space="preserve">Calle Borjas García Huidobro Nº 025, comuna de Catemu,  provincia de Valparaíso, Quinta Región.
</t>
  </si>
  <si>
    <t xml:space="preserve"> Catemu</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</si>
  <si>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</si>
  <si>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</si>
  <si>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</si>
  <si>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</si>
  <si>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</si>
  <si>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</si>
  <si>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</si>
  <si>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</si>
  <si>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</si>
  <si>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</si>
  <si>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</si>
  <si>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</si>
  <si>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</si>
  <si>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</si>
  <si>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 Chépica</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</si>
  <si>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</si>
  <si>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</si>
  <si>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</si>
  <si>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</si>
  <si>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</si>
  <si>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</si>
  <si>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</si>
  <si>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</si>
  <si>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</si>
  <si>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</si>
  <si>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</si>
  <si>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</si>
  <si>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</si>
  <si>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</si>
  <si>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</si>
  <si>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</si>
  <si>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</si>
  <si>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</si>
  <si>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</si>
  <si>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</si>
  <si>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</si>
  <si>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</si>
  <si>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</si>
  <si>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</si>
  <si>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</si>
  <si>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</si>
  <si>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Luis Huirilef Barra, 
</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</si>
  <si>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</si>
  <si>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</si>
  <si>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</si>
  <si>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</si>
  <si>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</si>
  <si>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</si>
  <si>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</si>
  <si>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</si>
  <si>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</si>
  <si>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</si>
  <si>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</si>
  <si>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</si>
  <si>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</si>
  <si>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</si>
  <si>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Cochrane</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</si>
  <si>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</si>
  <si>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</si>
  <si>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</si>
  <si>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</si>
  <si>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</si>
  <si>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</si>
  <si>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</si>
  <si>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</si>
  <si>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</si>
  <si>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</si>
  <si>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</si>
  <si>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</si>
  <si>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</si>
  <si>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</si>
  <si>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</si>
  <si>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</si>
  <si>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</si>
  <si>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</si>
  <si>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</si>
  <si>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</si>
  <si>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</si>
  <si>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</si>
  <si>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</si>
  <si>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</si>
  <si>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</si>
  <si>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</si>
  <si>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</si>
  <si>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</si>
  <si>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</si>
  <si>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 Concón</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</si>
  <si>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</si>
  <si>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</si>
  <si>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</si>
  <si>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</si>
  <si>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</si>
  <si>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</si>
  <si>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</si>
  <si>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</si>
  <si>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</si>
  <si>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</si>
  <si>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</si>
  <si>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</si>
  <si>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</si>
  <si>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</si>
  <si>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</si>
  <si>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</si>
  <si>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</si>
  <si>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</si>
  <si>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</si>
  <si>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</si>
  <si>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</si>
  <si>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</si>
  <si>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</si>
  <si>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</si>
  <si>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</si>
  <si>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</si>
  <si>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</si>
  <si>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</si>
  <si>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</si>
  <si>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</si>
  <si>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</si>
  <si>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</si>
  <si>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</si>
  <si>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</si>
  <si>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</si>
  <si>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</si>
  <si>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</si>
  <si>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</si>
  <si>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</si>
  <si>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</si>
  <si>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</si>
  <si>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</si>
  <si>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</si>
  <si>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</si>
  <si>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</si>
  <si>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</si>
  <si>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Curacaví</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</si>
  <si>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</si>
  <si>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</si>
  <si>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</si>
  <si>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</si>
  <si>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</si>
  <si>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</si>
  <si>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</si>
  <si>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</si>
  <si>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</si>
  <si>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</si>
  <si>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</si>
  <si>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Diego de Almagro</t>
  </si>
  <si>
    <t xml:space="preserve">RICARDO BORIS ACUÑA GONZÁLEZ
</t>
  </si>
  <si>
    <t xml:space="preserve">Avenida Estación N° 344, Comuna de Doñihue
</t>
  </si>
  <si>
    <t>Doñihue</t>
  </si>
  <si>
    <t xml:space="preserve">
I. Municipalidad de El Bosque
</t>
  </si>
  <si>
    <t xml:space="preserve">Alejandro Guzmán Nº735, comuna de El Bosque.
</t>
  </si>
  <si>
    <t>El Bosque.</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</si>
  <si>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</si>
  <si>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</si>
  <si>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</si>
  <si>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</si>
  <si>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</si>
  <si>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</si>
  <si>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</si>
  <si>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</si>
  <si>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</si>
  <si>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</si>
  <si>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</si>
  <si>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</si>
  <si>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</si>
  <si>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</si>
  <si>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El Quisco</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</si>
  <si>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</si>
  <si>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</si>
  <si>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</si>
  <si>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</si>
  <si>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</si>
  <si>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</si>
  <si>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</si>
  <si>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</si>
  <si>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</si>
  <si>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</si>
  <si>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</si>
  <si>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</si>
  <si>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</si>
  <si>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</si>
  <si>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</si>
  <si>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</si>
  <si>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</si>
  <si>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</si>
  <si>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</si>
  <si>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</si>
  <si>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</si>
  <si>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</si>
  <si>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</si>
  <si>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</si>
  <si>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</si>
  <si>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</si>
  <si>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</si>
  <si>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</si>
  <si>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</si>
  <si>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</si>
  <si>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</si>
  <si>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</si>
  <si>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</si>
  <si>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</si>
  <si>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</si>
  <si>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</si>
  <si>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</si>
  <si>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Gorbea</t>
  </si>
  <si>
    <t xml:space="preserve">
I. Municipalidad de Graneros 
</t>
  </si>
  <si>
    <t xml:space="preserve">Claudio Rafael Segovia Cofré </t>
  </si>
  <si>
    <t>Plaza de Armas S/Nº, Graneros, Sexta Región.</t>
  </si>
  <si>
    <t xml:space="preserve"> Graneros</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</si>
  <si>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</si>
  <si>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</si>
  <si>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</si>
  <si>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</si>
  <si>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</si>
  <si>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</si>
  <si>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</si>
  <si>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</si>
  <si>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</si>
  <si>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</si>
  <si>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</si>
  <si>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</si>
  <si>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</si>
  <si>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</si>
  <si>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</si>
  <si>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</si>
  <si>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</si>
  <si>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</si>
  <si>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</si>
  <si>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</si>
  <si>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</si>
  <si>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Huasco</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</si>
  <si>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</si>
  <si>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</si>
  <si>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</si>
  <si>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</si>
  <si>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</si>
  <si>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</si>
  <si>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</si>
  <si>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</si>
  <si>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Illapel</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</si>
  <si>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</si>
  <si>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</si>
  <si>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</si>
  <si>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</si>
  <si>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</si>
  <si>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</si>
  <si>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</si>
  <si>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</si>
  <si>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</si>
  <si>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Isla de Maipo</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</si>
  <si>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</si>
  <si>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</si>
  <si>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</si>
  <si>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</si>
  <si>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</si>
  <si>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</si>
  <si>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</si>
  <si>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La Calera</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</si>
  <si>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</si>
  <si>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</si>
  <si>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</si>
  <si>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</si>
  <si>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</si>
  <si>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</si>
  <si>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</si>
  <si>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</si>
  <si>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</si>
  <si>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</si>
  <si>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</si>
  <si>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</si>
  <si>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</si>
  <si>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</si>
  <si>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</si>
  <si>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Lanco</t>
  </si>
  <si>
    <t xml:space="preserve">
I. Municipalidad de Las Condes
</t>
  </si>
  <si>
    <t>comunicaciones@lascondes.cl</t>
  </si>
  <si>
    <t xml:space="preserve">Avda. Apoquindo Nº 3400, comuna de Las Condes, Región Metropolitana.
</t>
  </si>
  <si>
    <t>Fonos: 9507008 – 9507009</t>
  </si>
  <si>
    <t>Las Condes,</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</si>
  <si>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</si>
  <si>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</si>
  <si>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</si>
  <si>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</si>
  <si>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</si>
  <si>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</si>
  <si>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</si>
  <si>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</si>
  <si>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</si>
  <si>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</si>
  <si>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</si>
  <si>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</si>
  <si>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</si>
  <si>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La Higuera.</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</si>
  <si>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</si>
  <si>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</si>
  <si>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</si>
  <si>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</si>
  <si>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</si>
  <si>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</si>
  <si>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</si>
  <si>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</si>
  <si>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</si>
  <si>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La Reina.</t>
  </si>
  <si>
    <t xml:space="preserve">
I. Municipalidad de La Serena.
</t>
  </si>
  <si>
    <t xml:space="preserve">Roberto Elías Jacob Jure, </t>
  </si>
  <si>
    <t>Arturo Prat Nº 451, comuna de La Serena, Cuarta Región.</t>
  </si>
  <si>
    <t xml:space="preserve">Arturo Prat  N° 680, comuna de La Unión, Décima Región.
</t>
  </si>
  <si>
    <t>Fonos (64) 322441- 322445</t>
  </si>
  <si>
    <t xml:space="preserve"> La Unión</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</si>
  <si>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</si>
  <si>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</si>
  <si>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</si>
  <si>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</si>
  <si>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</si>
  <si>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Lago Verde</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</si>
  <si>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</si>
  <si>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</si>
  <si>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</si>
  <si>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</si>
  <si>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</si>
  <si>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</si>
  <si>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 Lebu</t>
  </si>
  <si>
    <t xml:space="preserve">Oscar Marcelo Fernández Vilos 
</t>
  </si>
  <si>
    <t xml:space="preserve">Juan Esteban Montero N°25, comuna de Licantén,  provincia de Curicó, Séptima Región.
</t>
  </si>
  <si>
    <t xml:space="preserve"> Licantén</t>
  </si>
  <si>
    <t xml:space="preserve">
I. Municipalidad de Limache
</t>
  </si>
  <si>
    <t xml:space="preserve">Daniel Morales Espíndola, </t>
  </si>
  <si>
    <t xml:space="preserve">Avenida Palmira Romano N° 340. Limache
</t>
  </si>
  <si>
    <t xml:space="preserve">Fono: 03-297200
</t>
  </si>
  <si>
    <t xml:space="preserve"> Limache</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</si>
  <si>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</si>
  <si>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</si>
  <si>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</si>
  <si>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</si>
  <si>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</si>
  <si>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</si>
  <si>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</si>
  <si>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</si>
  <si>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</si>
  <si>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</si>
  <si>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</si>
  <si>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Llanquihue,</t>
  </si>
  <si>
    <t xml:space="preserve">
I. Municipalidad de Lo Barnechea
</t>
  </si>
  <si>
    <t xml:space="preserve">Avenida Las Condes Nº14.891, comuna de Lo Barnechea. Región Metropolitana.
</t>
  </si>
  <si>
    <t xml:space="preserve"> Lo Barnechea</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</si>
  <si>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</si>
  <si>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</si>
  <si>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</si>
  <si>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</si>
  <si>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</si>
  <si>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</si>
  <si>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</si>
  <si>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</si>
  <si>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</si>
  <si>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</si>
  <si>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</si>
  <si>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</si>
  <si>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</si>
  <si>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</si>
  <si>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</si>
  <si>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</si>
  <si>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</si>
  <si>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</si>
  <si>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</si>
  <si>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Los Ángele</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</si>
  <si>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</si>
  <si>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</si>
  <si>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</si>
  <si>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</si>
  <si>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</si>
  <si>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</si>
  <si>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</si>
  <si>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</si>
  <si>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</si>
  <si>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</si>
  <si>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</si>
  <si>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</si>
  <si>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</si>
  <si>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</si>
  <si>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</si>
  <si>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</si>
  <si>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</si>
  <si>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</si>
  <si>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</si>
  <si>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</si>
  <si>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</si>
  <si>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</si>
  <si>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</si>
  <si>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</si>
  <si>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 xml:space="preserve">Gonzalo Eugenio Montoya Riquelme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</si>
  <si>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</si>
  <si>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</si>
  <si>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</si>
  <si>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</si>
  <si>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</si>
  <si>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</si>
  <si>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</si>
  <si>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</si>
  <si>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</si>
  <si>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</si>
  <si>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</si>
  <si>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</si>
  <si>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</si>
  <si>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</si>
  <si>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</si>
  <si>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</si>
  <si>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</si>
  <si>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</si>
  <si>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</si>
  <si>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</si>
  <si>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Mariquina.</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</si>
  <si>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</si>
  <si>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</si>
  <si>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</si>
  <si>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</si>
  <si>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</si>
  <si>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 xml:space="preserve"> Maule</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</si>
  <si>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</si>
  <si>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</si>
  <si>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</si>
  <si>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</si>
  <si>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</si>
  <si>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</si>
  <si>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</si>
  <si>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</si>
  <si>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Mejillones,</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</si>
  <si>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</si>
  <si>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</si>
  <si>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</si>
  <si>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</si>
  <si>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</si>
  <si>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</si>
  <si>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</si>
  <si>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</si>
  <si>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</si>
  <si>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</si>
  <si>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</si>
  <si>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</si>
  <si>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</si>
  <si>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</si>
  <si>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</si>
  <si>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</si>
  <si>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 Mostazal</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</si>
  <si>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</si>
  <si>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</si>
  <si>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</si>
  <si>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</si>
  <si>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</si>
  <si>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</si>
  <si>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</si>
  <si>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</si>
  <si>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</si>
  <si>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</si>
  <si>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</si>
  <si>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</si>
  <si>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</si>
  <si>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</si>
  <si>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</si>
  <si>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</si>
  <si>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</si>
  <si>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 xml:space="preserve"> Nueva Imperial,</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</si>
  <si>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</si>
  <si>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</si>
  <si>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</si>
  <si>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</si>
  <si>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</si>
  <si>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</si>
  <si>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</si>
  <si>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</si>
  <si>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</si>
  <si>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</si>
  <si>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</si>
  <si>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</si>
  <si>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</si>
  <si>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</si>
  <si>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</si>
  <si>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</si>
  <si>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</si>
  <si>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</si>
  <si>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</si>
  <si>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</si>
  <si>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</si>
  <si>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</si>
  <si>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</si>
  <si>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</si>
  <si>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</si>
  <si>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</si>
  <si>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Padre Las Casas</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</si>
  <si>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</si>
  <si>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</si>
  <si>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</si>
  <si>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</si>
  <si>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</si>
  <si>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Ramona Reyes Painequeo,</t>
  </si>
  <si>
    <t xml:space="preserve"> web@munipaillaco.cl</t>
  </si>
  <si>
    <t xml:space="preserve">Vicuña Mackenna N° 340, Comuna de Paillaco.
</t>
  </si>
  <si>
    <t xml:space="preserve">Fonos: 63-2426700 / 670101.
</t>
  </si>
  <si>
    <t>Paillaco.</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</si>
  <si>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</si>
  <si>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</si>
  <si>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</si>
  <si>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</si>
  <si>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</si>
  <si>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</si>
  <si>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</si>
  <si>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</si>
  <si>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</si>
  <si>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Palmilla</t>
  </si>
  <si>
    <t xml:space="preserve">
I. Municipalidad de Panguipulli
</t>
  </si>
  <si>
    <t>Calle Bernardo O¨Higgins Nº 793, comuna de Valdivia, Región de Los Ríos.</t>
  </si>
  <si>
    <t xml:space="preserve"> Valdivia</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</si>
  <si>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</si>
  <si>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</si>
  <si>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</si>
  <si>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</si>
  <si>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</si>
  <si>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</si>
  <si>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</si>
  <si>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</si>
  <si>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</si>
  <si>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</si>
  <si>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</si>
  <si>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</si>
  <si>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</si>
  <si>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</si>
  <si>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 Penco</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</si>
  <si>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</si>
  <si>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</si>
  <si>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</si>
  <si>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</si>
  <si>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</si>
  <si>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</si>
  <si>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</si>
  <si>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</si>
  <si>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</si>
  <si>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</si>
  <si>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</si>
  <si>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</si>
  <si>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lmunoz@perquenco.cl</t>
  </si>
  <si>
    <t xml:space="preserve">Calle Esmeralda Nº 470, comuna de Perquenco. Región de la Araucanía. 
</t>
  </si>
  <si>
    <t>Teléfono: 45-531026</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</si>
  <si>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</si>
  <si>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</si>
  <si>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</si>
  <si>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</si>
  <si>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</si>
  <si>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</si>
  <si>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</si>
  <si>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</si>
  <si>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</si>
  <si>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</si>
  <si>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</si>
  <si>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</si>
  <si>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</si>
  <si>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</si>
  <si>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</si>
  <si>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</si>
  <si>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Rubén Cerón González,</t>
  </si>
  <si>
    <t xml:space="preserve"> ventanillaunica@pichidegua.cl</t>
  </si>
  <si>
    <t xml:space="preserve">Avda. Independencia Nº525
</t>
  </si>
  <si>
    <t>Fono: (072) 2299600 / 2299601</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</si>
  <si>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</si>
  <si>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</si>
  <si>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</si>
  <si>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</si>
  <si>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</si>
  <si>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</si>
  <si>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</si>
  <si>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</si>
  <si>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</si>
  <si>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</si>
  <si>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 xml:space="preserve"> Placilla</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</si>
  <si>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</si>
  <si>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</si>
  <si>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</si>
  <si>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</si>
  <si>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</si>
  <si>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</si>
  <si>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</si>
  <si>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</si>
  <si>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</si>
  <si>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</si>
  <si>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</si>
  <si>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</si>
  <si>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</si>
  <si>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</si>
  <si>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</si>
  <si>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</si>
  <si>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Primavera.</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</si>
  <si>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</si>
  <si>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</si>
  <si>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</si>
  <si>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</si>
  <si>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</si>
  <si>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 xml:space="preserve">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</si>
  <si>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</si>
  <si>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</si>
  <si>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</si>
  <si>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</si>
  <si>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 xml:space="preserve">
I. Municipalidad de Pudahuel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</si>
  <si>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</si>
  <si>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</si>
  <si>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</si>
  <si>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</si>
  <si>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</si>
  <si>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</si>
  <si>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</si>
  <si>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</si>
  <si>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</si>
  <si>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</si>
  <si>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</si>
  <si>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</si>
  <si>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</si>
  <si>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</si>
  <si>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</si>
  <si>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</si>
  <si>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</si>
  <si>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</si>
  <si>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</si>
  <si>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</si>
  <si>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</si>
  <si>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</si>
  <si>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</si>
  <si>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</si>
  <si>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</si>
  <si>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</si>
  <si>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</si>
  <si>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</si>
  <si>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</si>
  <si>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</si>
  <si>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Punta Arenas,</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</si>
  <si>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</si>
  <si>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</si>
  <si>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</si>
  <si>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</si>
  <si>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</si>
  <si>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</si>
  <si>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</si>
  <si>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Purranque.</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</si>
  <si>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</si>
  <si>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</si>
  <si>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</si>
  <si>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</si>
  <si>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</si>
  <si>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</si>
  <si>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</si>
  <si>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</si>
  <si>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</si>
  <si>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</si>
  <si>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</si>
  <si>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</si>
  <si>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</si>
  <si>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</si>
  <si>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</si>
  <si>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</si>
  <si>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</si>
  <si>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Quillón</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</si>
  <si>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</si>
  <si>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</si>
  <si>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</si>
  <si>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</si>
  <si>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</si>
  <si>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</si>
  <si>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</si>
  <si>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</si>
  <si>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</si>
  <si>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</si>
  <si>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</si>
  <si>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</si>
  <si>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</si>
  <si>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Carmen Gloria Fernández Valenzuela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</si>
  <si>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</si>
  <si>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</si>
  <si>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</si>
  <si>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</si>
  <si>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</si>
  <si>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</si>
  <si>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</si>
  <si>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</si>
  <si>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</si>
  <si>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</si>
  <si>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</si>
  <si>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</si>
  <si>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</si>
  <si>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</si>
  <si>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</si>
  <si>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</si>
  <si>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</si>
  <si>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</si>
  <si>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</si>
  <si>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Recoleta,</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</si>
  <si>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</si>
  <si>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</si>
  <si>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</si>
  <si>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</si>
  <si>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</si>
  <si>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Renaico</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</si>
  <si>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</si>
  <si>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</si>
  <si>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</si>
  <si>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</si>
  <si>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</si>
  <si>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</si>
  <si>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</si>
  <si>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</si>
  <si>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</si>
  <si>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</si>
  <si>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</si>
  <si>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</si>
  <si>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
I. Municipalidad de  Requinoa
</t>
  </si>
  <si>
    <t xml:space="preserve">Calle Comercio N°121, comuna de Requinoa,  provincia de Cachapoal, Sexta Región.
</t>
  </si>
  <si>
    <t>Teléfono Nº85958315</t>
  </si>
  <si>
    <t xml:space="preserve"> Requinoa</t>
  </si>
  <si>
    <t>Rodrigo Alberto Ramírez Parra</t>
  </si>
  <si>
    <t>Errázuriz Nº 240, comuna de Retiro, VII Región.</t>
  </si>
  <si>
    <t>Retiro</t>
  </si>
  <si>
    <t xml:space="preserve">Marcelo Orlando Santana Vargas
</t>
  </si>
  <si>
    <t xml:space="preserve">Carlos Soza Nº161 Puerto Ibáñez, Comuna de rio Ibáñez, Región de Aysén, </t>
  </si>
  <si>
    <t>rio Ibáñez</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</si>
  <si>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</si>
  <si>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</si>
  <si>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</si>
  <si>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</si>
  <si>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</si>
  <si>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Rinconada</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</si>
  <si>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</si>
  <si>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</si>
  <si>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</si>
  <si>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</si>
  <si>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</si>
  <si>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</si>
  <si>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</si>
  <si>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</si>
  <si>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</si>
  <si>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</si>
  <si>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</si>
  <si>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</si>
  <si>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</si>
  <si>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</si>
  <si>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</si>
  <si>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</si>
  <si>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Salamanca.</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</si>
  <si>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</si>
  <si>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</si>
  <si>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</si>
  <si>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</si>
  <si>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</si>
  <si>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</si>
  <si>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</si>
  <si>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</si>
  <si>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</si>
  <si>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</si>
  <si>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</si>
  <si>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</si>
  <si>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</si>
  <si>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</si>
  <si>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</si>
  <si>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</si>
  <si>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</si>
  <si>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</si>
  <si>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</si>
  <si>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</si>
  <si>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</si>
  <si>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</si>
  <si>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</si>
  <si>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</si>
  <si>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</si>
  <si>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</si>
  <si>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</si>
  <si>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</si>
  <si>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</si>
  <si>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</si>
  <si>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</si>
  <si>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</si>
  <si>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</si>
  <si>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</si>
  <si>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</si>
  <si>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</si>
  <si>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</si>
  <si>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</si>
  <si>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</si>
  <si>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</si>
  <si>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</si>
  <si>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</si>
  <si>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</si>
  <si>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</si>
  <si>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San Juan de La Costa</t>
  </si>
  <si>
    <t>I. Municipalidad de San Miguel</t>
  </si>
  <si>
    <t xml:space="preserve">Luis Humberto Sanhueza Bravo, 
</t>
  </si>
  <si>
    <t xml:space="preserve">Gran Avenida José Miguel Carrera N° 3418, comuna de San Miguel, Región Metropolitana.
</t>
  </si>
  <si>
    <t>San Miguel</t>
  </si>
  <si>
    <t xml:space="preserve"> San Nicolás</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</si>
  <si>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</si>
  <si>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</si>
  <si>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</si>
  <si>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</si>
  <si>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</si>
  <si>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</si>
  <si>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</si>
  <si>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</si>
  <si>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</si>
  <si>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</si>
  <si>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San Pedro de Atacama</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</si>
  <si>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</si>
  <si>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</si>
  <si>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</si>
  <si>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San Pedro de la Paz</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</si>
  <si>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</si>
  <si>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</si>
  <si>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</si>
  <si>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</si>
  <si>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</si>
  <si>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</si>
  <si>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</si>
  <si>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Santa Bárbara</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</si>
  <si>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</si>
  <si>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</si>
  <si>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</si>
  <si>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</si>
  <si>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</si>
  <si>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</si>
  <si>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</si>
  <si>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</si>
  <si>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</si>
  <si>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</si>
  <si>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</si>
  <si>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</si>
  <si>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</si>
  <si>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</si>
  <si>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</si>
  <si>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</si>
  <si>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</si>
  <si>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</si>
  <si>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 San Vicente de Tagua Tagua</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</si>
  <si>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</si>
  <si>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</si>
  <si>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</si>
  <si>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</si>
  <si>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</si>
  <si>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 xml:space="preserve"> Sierra Gorda</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</si>
  <si>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</si>
  <si>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</si>
  <si>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</si>
  <si>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</si>
  <si>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</si>
  <si>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</si>
  <si>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</si>
  <si>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 xml:space="preserve"> Talca</t>
  </si>
  <si>
    <t>I. Municipalidad de Talcahuano</t>
  </si>
  <si>
    <t xml:space="preserve">Henry Campos Coa,                 </t>
  </si>
  <si>
    <t>Sargento Aldea Nº250, Talcahuano, Octava Región.</t>
  </si>
  <si>
    <t xml:space="preserve"> Talcahuano</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</si>
  <si>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</si>
  <si>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</si>
  <si>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</si>
  <si>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</si>
  <si>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</si>
  <si>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</si>
  <si>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Temuco,</t>
  </si>
  <si>
    <t xml:space="preserve">
I. Municipalidad de Teno
</t>
  </si>
  <si>
    <t xml:space="preserve">Sandra Eugenia del Carmen Valenzuela Pérez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</si>
  <si>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</si>
  <si>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</si>
  <si>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</si>
  <si>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</si>
  <si>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</si>
  <si>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</si>
  <si>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</si>
  <si>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</si>
  <si>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</si>
  <si>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</si>
  <si>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</si>
  <si>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</si>
  <si>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</si>
  <si>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</si>
  <si>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</si>
  <si>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</si>
  <si>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</si>
  <si>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</si>
  <si>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 Tocopilla</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</si>
  <si>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</si>
  <si>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</si>
  <si>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</si>
  <si>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</si>
  <si>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</si>
  <si>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</si>
  <si>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</si>
  <si>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</si>
  <si>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</si>
  <si>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</si>
  <si>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</si>
  <si>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Traiguén</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</si>
  <si>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</si>
  <si>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</si>
  <si>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</si>
  <si>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</si>
  <si>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</si>
  <si>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 xml:space="preserve">Jorge Enrique Castro Múñoz, </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</si>
  <si>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</si>
  <si>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</si>
  <si>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</si>
  <si>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</si>
  <si>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</si>
  <si>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</si>
  <si>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</si>
  <si>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</si>
  <si>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</si>
  <si>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</si>
  <si>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</si>
  <si>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</si>
  <si>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</si>
  <si>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</si>
  <si>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</si>
  <si>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</si>
  <si>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</si>
  <si>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</si>
  <si>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</si>
  <si>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</si>
  <si>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</si>
  <si>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Vilcún,</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</si>
  <si>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</si>
  <si>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</si>
  <si>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</si>
  <si>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</si>
  <si>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</si>
  <si>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</si>
  <si>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</si>
  <si>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</si>
  <si>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Yungay</t>
  </si>
  <si>
    <t xml:space="preserve">
I. Municipalidad de Zapallar
</t>
  </si>
  <si>
    <t>Nicolás Cox Urrejola</t>
  </si>
  <si>
    <t xml:space="preserve">Germán Riesco Nº 399,  comuna de Zapallar, Región de Valparaíso.
</t>
  </si>
  <si>
    <t>Fono (33) 741040- 742000</t>
  </si>
  <si>
    <t xml:space="preserve"> Zapallar</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</si>
  <si>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</si>
  <si>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</si>
  <si>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</si>
  <si>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</si>
  <si>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</si>
  <si>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</si>
  <si>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</si>
  <si>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</si>
  <si>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</si>
  <si>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</si>
  <si>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</si>
  <si>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</si>
  <si>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</si>
  <si>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</si>
  <si>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</si>
  <si>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</si>
  <si>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</si>
  <si>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</si>
  <si>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</si>
  <si>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 Osorno</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</si>
  <si>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</si>
  <si>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</si>
  <si>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</si>
  <si>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</si>
  <si>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</si>
  <si>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</si>
  <si>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</si>
  <si>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</si>
  <si>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</si>
  <si>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</si>
  <si>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</si>
  <si>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</si>
  <si>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</si>
  <si>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</si>
  <si>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</si>
  <si>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</si>
  <si>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</si>
  <si>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</si>
  <si>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</si>
  <si>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 Estación Central</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</si>
  <si>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</si>
  <si>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</si>
  <si>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</si>
  <si>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</si>
  <si>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</si>
  <si>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</si>
  <si>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</si>
  <si>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</si>
  <si>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</si>
  <si>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</si>
  <si>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la Florida</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</si>
  <si>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</si>
  <si>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</si>
  <si>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</si>
  <si>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</si>
  <si>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</si>
  <si>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</si>
  <si>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</si>
  <si>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</si>
  <si>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</si>
  <si>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</si>
  <si>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</si>
  <si>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</si>
  <si>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</si>
  <si>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</si>
  <si>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</si>
  <si>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</si>
  <si>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</si>
  <si>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</si>
  <si>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</si>
  <si>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</si>
  <si>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</si>
  <si>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</si>
  <si>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De 31 de octubre de 2008 a 31 de octubre de 2010</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</si>
  <si>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</si>
  <si>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</si>
  <si>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</si>
  <si>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</si>
  <si>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</si>
  <si>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</si>
  <si>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</si>
  <si>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</si>
  <si>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</si>
  <si>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</si>
  <si>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</si>
  <si>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</si>
  <si>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</si>
  <si>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</si>
  <si>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</si>
  <si>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</si>
  <si>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</si>
  <si>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</si>
  <si>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</si>
  <si>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</si>
  <si>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</si>
  <si>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</si>
  <si>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</si>
  <si>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</si>
  <si>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</si>
  <si>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</si>
  <si>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</si>
  <si>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</si>
  <si>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Raúl Eugenio Figueroa Salas  
(Subsecretario de Educación)
</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</si>
  <si>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</si>
  <si>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</si>
  <si>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</si>
  <si>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</si>
  <si>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</si>
  <si>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</si>
  <si>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</si>
  <si>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</si>
  <si>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</si>
  <si>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</si>
  <si>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</si>
  <si>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</si>
  <si>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</si>
  <si>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</si>
  <si>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 Puerto Montt</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</si>
  <si>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</si>
  <si>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</si>
  <si>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</si>
  <si>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</si>
  <si>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</si>
  <si>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</si>
  <si>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</si>
  <si>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</si>
  <si>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</si>
  <si>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</si>
  <si>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</si>
  <si>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</si>
  <si>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</si>
  <si>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</si>
  <si>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</si>
  <si>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</si>
  <si>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</si>
  <si>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</si>
  <si>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</si>
  <si>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</si>
  <si>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</si>
  <si>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</si>
  <si>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</si>
  <si>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</si>
  <si>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 La Cisterna</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</si>
  <si>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</si>
  <si>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</si>
  <si>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</si>
  <si>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</si>
  <si>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</si>
  <si>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</si>
  <si>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</si>
  <si>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</si>
  <si>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</si>
  <si>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 xml:space="preserve"> Los Andes</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</si>
  <si>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</si>
  <si>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</si>
  <si>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</si>
  <si>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</si>
  <si>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</si>
  <si>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</si>
  <si>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</si>
  <si>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</si>
  <si>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</si>
  <si>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</si>
  <si>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</si>
  <si>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Queilén</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</si>
  <si>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</si>
  <si>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</si>
  <si>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</si>
  <si>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</si>
  <si>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</si>
  <si>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</si>
  <si>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</si>
  <si>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</si>
  <si>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</si>
  <si>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</si>
  <si>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</si>
  <si>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</si>
  <si>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</si>
  <si>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</si>
  <si>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</si>
  <si>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</si>
  <si>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</si>
  <si>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</si>
  <si>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</si>
  <si>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</si>
  <si>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</si>
  <si>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</si>
  <si>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</si>
  <si>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</si>
  <si>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</si>
  <si>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</si>
  <si>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</si>
  <si>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</si>
  <si>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</si>
  <si>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</si>
  <si>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</si>
  <si>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</si>
  <si>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</si>
  <si>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</si>
  <si>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</si>
  <si>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</si>
  <si>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</si>
  <si>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</si>
  <si>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</si>
  <si>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</si>
  <si>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</si>
  <si>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</si>
  <si>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</si>
  <si>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</si>
  <si>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</si>
  <si>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</si>
  <si>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</si>
  <si>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</si>
  <si>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</si>
  <si>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</si>
  <si>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</si>
  <si>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</si>
  <si>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</si>
  <si>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</si>
  <si>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</si>
  <si>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</si>
  <si>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</si>
  <si>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</si>
  <si>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</si>
  <si>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</si>
  <si>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</si>
  <si>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</si>
  <si>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</si>
  <si>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</si>
  <si>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</si>
  <si>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</si>
  <si>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</si>
  <si>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</si>
  <si>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</si>
  <si>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</si>
  <si>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Viña del Ma</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</si>
  <si>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</si>
  <si>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</si>
  <si>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</si>
  <si>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</si>
  <si>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</si>
  <si>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</si>
  <si>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</si>
  <si>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</si>
  <si>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De 27 de junio de 2018 a 27 de junio de 2021.
</t>
  </si>
  <si>
    <t xml:space="preserve">Bernarda Malgüe Pavez,           
Poder Coordinadora Institucional: Vanessa Evelyn Vidal Malgüe,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</si>
  <si>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</si>
  <si>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</si>
  <si>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</si>
  <si>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</si>
  <si>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</si>
  <si>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</si>
  <si>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</si>
  <si>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</si>
  <si>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</si>
  <si>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Limache.</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</si>
  <si>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</si>
  <si>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</si>
  <si>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</si>
  <si>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</si>
  <si>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</si>
  <si>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</si>
  <si>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</si>
  <si>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</si>
  <si>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</si>
  <si>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</si>
  <si>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</si>
  <si>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</si>
  <si>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</si>
  <si>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</si>
  <si>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</si>
  <si>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Santiago Centro</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</si>
  <si>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</si>
  <si>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</si>
  <si>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</si>
  <si>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</si>
  <si>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</si>
  <si>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</si>
  <si>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</si>
  <si>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</si>
  <si>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</si>
  <si>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</si>
  <si>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</si>
  <si>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</si>
  <si>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</si>
  <si>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</si>
  <si>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</si>
  <si>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</si>
  <si>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</si>
  <si>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</si>
  <si>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</si>
  <si>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</si>
  <si>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</si>
  <si>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</si>
  <si>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</si>
  <si>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</si>
  <si>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</si>
  <si>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</si>
  <si>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</si>
  <si>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</si>
  <si>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</si>
  <si>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</si>
  <si>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</si>
  <si>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</si>
  <si>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</si>
  <si>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</si>
  <si>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Ricardo Marcelo Goiri Borie                                    RUT: 7.603.377-3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</si>
  <si>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</si>
  <si>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</si>
  <si>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</si>
  <si>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</si>
  <si>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</si>
  <si>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</si>
  <si>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</si>
  <si>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</si>
  <si>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</si>
  <si>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</si>
  <si>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</si>
  <si>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</si>
  <si>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</si>
  <si>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</si>
  <si>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</si>
  <si>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</si>
  <si>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</si>
  <si>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</si>
  <si>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</si>
  <si>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</si>
  <si>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</si>
  <si>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</si>
  <si>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</si>
  <si>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San Bernardo.</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</si>
  <si>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</si>
  <si>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</si>
  <si>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</si>
  <si>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</si>
  <si>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</si>
  <si>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</si>
  <si>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</si>
  <si>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</si>
  <si>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 xml:space="preserve"> Renca</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</si>
  <si>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</si>
  <si>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</si>
  <si>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</si>
  <si>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</si>
  <si>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</si>
  <si>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</si>
  <si>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</si>
  <si>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</si>
  <si>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</si>
  <si>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</si>
  <si>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</si>
  <si>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</si>
  <si>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</si>
  <si>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</si>
  <si>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</si>
  <si>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</si>
  <si>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</si>
  <si>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</si>
  <si>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Quinta Región. R</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</si>
  <si>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</si>
  <si>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</si>
  <si>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</si>
  <si>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</si>
  <si>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</si>
  <si>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</si>
  <si>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</si>
  <si>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</si>
  <si>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</si>
  <si>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</si>
  <si>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</si>
  <si>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</si>
  <si>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</si>
  <si>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</si>
  <si>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</si>
  <si>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</si>
  <si>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</si>
  <si>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</si>
  <si>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</si>
  <si>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</si>
  <si>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</si>
  <si>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</si>
  <si>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</si>
  <si>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</si>
  <si>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</si>
  <si>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</si>
  <si>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</si>
  <si>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</si>
  <si>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</si>
  <si>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</si>
  <si>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</si>
  <si>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</si>
  <si>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</si>
  <si>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</si>
  <si>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</si>
  <si>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</si>
  <si>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</si>
  <si>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</si>
  <si>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</si>
  <si>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</si>
  <si>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</si>
  <si>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</si>
  <si>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</si>
  <si>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</si>
  <si>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</si>
  <si>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</si>
  <si>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</si>
  <si>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</si>
  <si>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</si>
  <si>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</si>
  <si>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</si>
  <si>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</si>
  <si>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</si>
  <si>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</si>
  <si>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</si>
  <si>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</si>
  <si>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</si>
  <si>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</si>
  <si>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</si>
  <si>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</si>
  <si>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 xml:space="preserv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</si>
  <si>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</si>
  <si>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</si>
  <si>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</si>
  <si>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</si>
  <si>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</si>
  <si>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</si>
  <si>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</si>
  <si>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</si>
  <si>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</si>
  <si>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</si>
  <si>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</si>
  <si>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</si>
  <si>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</si>
  <si>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</si>
  <si>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</si>
  <si>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</si>
  <si>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</si>
  <si>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</si>
  <si>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</si>
  <si>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</si>
  <si>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</si>
  <si>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</si>
  <si>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</si>
  <si>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</si>
  <si>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</si>
  <si>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</si>
  <si>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</si>
  <si>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</si>
  <si>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</si>
  <si>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</si>
  <si>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</si>
  <si>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</si>
  <si>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</si>
  <si>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</si>
  <si>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</si>
  <si>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</si>
  <si>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</si>
  <si>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</si>
  <si>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</si>
  <si>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</si>
  <si>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</si>
  <si>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</si>
  <si>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</si>
  <si>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</si>
  <si>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</si>
  <si>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</si>
  <si>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</si>
  <si>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</si>
  <si>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</si>
  <si>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</si>
  <si>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</si>
  <si>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</si>
  <si>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</si>
  <si>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</si>
  <si>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</si>
  <si>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</si>
  <si>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Casablanca.</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</si>
  <si>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</si>
  <si>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</si>
  <si>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</si>
  <si>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</si>
  <si>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</si>
  <si>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</si>
  <si>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I. de Pascua</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</si>
  <si>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</si>
  <si>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</si>
  <si>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</si>
  <si>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</si>
  <si>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</si>
  <si>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</si>
  <si>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</si>
  <si>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</si>
  <si>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</si>
  <si>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</si>
  <si>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</si>
  <si>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</si>
  <si>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</si>
  <si>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</si>
  <si>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</si>
  <si>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</si>
  <si>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</si>
  <si>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</si>
  <si>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</si>
  <si>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</si>
  <si>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</si>
  <si>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</si>
  <si>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</si>
  <si>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</si>
  <si>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</si>
  <si>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</si>
  <si>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</si>
  <si>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</si>
  <si>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</si>
  <si>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</si>
  <si>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</si>
  <si>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</si>
  <si>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Calama.</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</si>
  <si>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</si>
  <si>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</si>
  <si>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</si>
  <si>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</si>
  <si>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</si>
  <si>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</si>
  <si>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</si>
  <si>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</si>
  <si>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</si>
  <si>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</si>
  <si>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</si>
  <si>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</si>
  <si>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</si>
  <si>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</si>
  <si>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</si>
  <si>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</si>
  <si>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 Chaitén</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</si>
  <si>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</si>
  <si>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</si>
  <si>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</si>
  <si>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</si>
  <si>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</si>
  <si>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</si>
  <si>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</si>
  <si>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</si>
  <si>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</si>
  <si>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</si>
  <si>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</si>
  <si>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</si>
  <si>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</si>
  <si>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</si>
  <si>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</si>
  <si>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</si>
  <si>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</si>
  <si>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</si>
  <si>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</si>
  <si>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</si>
  <si>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</si>
  <si>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</si>
  <si>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</si>
  <si>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</si>
  <si>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</si>
  <si>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</si>
  <si>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</si>
  <si>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</si>
  <si>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</si>
  <si>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</si>
  <si>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</si>
  <si>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</si>
  <si>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</si>
  <si>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 xml:space="preserve"> Concepción</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</si>
  <si>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</si>
  <si>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</si>
  <si>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</si>
  <si>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</si>
  <si>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</si>
  <si>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</si>
  <si>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</si>
  <si>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</si>
  <si>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</si>
  <si>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</si>
  <si>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</si>
  <si>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</si>
  <si>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</si>
  <si>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</si>
  <si>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</si>
  <si>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</si>
  <si>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</si>
  <si>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</si>
  <si>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</si>
  <si>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</si>
  <si>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</si>
  <si>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</si>
  <si>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</si>
  <si>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</si>
  <si>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</si>
  <si>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</si>
  <si>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</si>
  <si>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</si>
  <si>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</si>
  <si>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</si>
  <si>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</si>
  <si>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</si>
  <si>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</si>
  <si>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</si>
  <si>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</si>
  <si>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</si>
  <si>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</si>
  <si>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</si>
  <si>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</si>
  <si>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</si>
  <si>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</si>
  <si>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</si>
  <si>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</si>
  <si>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</si>
  <si>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</si>
  <si>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</si>
  <si>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</si>
  <si>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</si>
  <si>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</si>
  <si>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</si>
  <si>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</si>
  <si>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</si>
  <si>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</si>
  <si>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</si>
  <si>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</si>
  <si>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</si>
  <si>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</si>
  <si>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Ñuñoa,</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</si>
  <si>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</si>
  <si>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</si>
  <si>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</si>
  <si>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</si>
  <si>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</si>
  <si>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</si>
  <si>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</si>
  <si>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</si>
  <si>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</si>
  <si>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</si>
  <si>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</si>
  <si>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</si>
  <si>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</si>
  <si>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</si>
  <si>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</si>
  <si>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</si>
  <si>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</si>
  <si>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</si>
  <si>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</si>
  <si>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</si>
  <si>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</si>
  <si>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</si>
  <si>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</si>
  <si>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</si>
  <si>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</si>
  <si>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</si>
  <si>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</si>
  <si>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</si>
  <si>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</si>
  <si>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</si>
  <si>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</si>
  <si>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</si>
  <si>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</si>
  <si>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</si>
  <si>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 xml:space="preserve"> Lo Prado </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</si>
  <si>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</si>
  <si>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</si>
  <si>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</si>
  <si>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Buin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</si>
  <si>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</si>
  <si>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</si>
  <si>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</si>
  <si>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</si>
  <si>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</si>
  <si>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</si>
  <si>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</si>
  <si>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</si>
  <si>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</si>
  <si>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</si>
  <si>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</si>
  <si>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</si>
  <si>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</si>
  <si>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</si>
  <si>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</si>
  <si>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</si>
  <si>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</si>
  <si>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</si>
  <si>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</si>
  <si>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</si>
  <si>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</si>
  <si>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</si>
  <si>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 xml:space="preserve"> San Joaquín</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</si>
  <si>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</si>
  <si>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</si>
  <si>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</si>
  <si>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</si>
  <si>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</si>
  <si>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</si>
  <si>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</si>
  <si>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</si>
  <si>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</si>
  <si>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</si>
  <si>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</si>
  <si>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</si>
  <si>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</si>
  <si>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</si>
  <si>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</si>
  <si>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</si>
  <si>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</si>
  <si>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</si>
  <si>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</si>
  <si>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</si>
  <si>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</si>
  <si>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</si>
  <si>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</si>
  <si>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</si>
  <si>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</si>
  <si>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</si>
  <si>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</si>
  <si>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</si>
  <si>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</si>
  <si>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Copiapó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</si>
  <si>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</si>
  <si>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</si>
  <si>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</si>
  <si>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</si>
  <si>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</si>
  <si>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</si>
  <si>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 xml:space="preserve">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</si>
  <si>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</si>
  <si>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</si>
  <si>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</si>
  <si>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</si>
  <si>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</si>
  <si>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Las Condes.</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</si>
  <si>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</si>
  <si>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</si>
  <si>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</si>
  <si>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</si>
  <si>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</si>
  <si>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</si>
  <si>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</si>
  <si>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</si>
  <si>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</si>
  <si>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</si>
  <si>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</si>
  <si>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</si>
  <si>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</si>
  <si>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</si>
  <si>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</si>
  <si>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</si>
  <si>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</si>
  <si>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</si>
  <si>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</si>
  <si>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</si>
  <si>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</si>
  <si>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Los Angeles</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</si>
  <si>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</si>
  <si>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</si>
  <si>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</si>
  <si>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</si>
  <si>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</si>
  <si>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</si>
  <si>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</si>
  <si>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</si>
  <si>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</si>
  <si>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</si>
  <si>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</si>
  <si>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</si>
  <si>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</si>
  <si>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</si>
  <si>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</si>
  <si>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</si>
  <si>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</si>
  <si>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</si>
  <si>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</si>
  <si>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</si>
  <si>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</si>
  <si>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</si>
  <si>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 Lo Espejo</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</si>
  <si>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</si>
  <si>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</si>
  <si>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</si>
  <si>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</si>
  <si>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</si>
  <si>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</si>
  <si>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</si>
  <si>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</si>
  <si>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</si>
  <si>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</si>
  <si>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</si>
  <si>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</si>
  <si>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</si>
  <si>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</si>
  <si>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</si>
  <si>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</si>
  <si>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</si>
  <si>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</si>
  <si>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</si>
  <si>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</si>
  <si>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</si>
  <si>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</si>
  <si>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</si>
  <si>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</si>
  <si>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</si>
  <si>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</si>
  <si>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</si>
  <si>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</si>
  <si>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</si>
  <si>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</si>
  <si>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</si>
  <si>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</si>
  <si>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</si>
  <si>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</si>
  <si>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</si>
  <si>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</si>
  <si>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</si>
  <si>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</si>
  <si>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</si>
  <si>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</si>
  <si>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</si>
  <si>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Tesorera: Loreto Monserrat Espinoza Aguirre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</si>
  <si>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</si>
  <si>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</si>
  <si>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</si>
  <si>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</si>
  <si>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</si>
  <si>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</si>
  <si>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</si>
  <si>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</si>
  <si>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</si>
  <si>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</si>
  <si>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</si>
  <si>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</si>
  <si>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</si>
  <si>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</si>
  <si>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</si>
  <si>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</si>
  <si>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</si>
  <si>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</si>
  <si>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</si>
  <si>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</si>
  <si>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</si>
  <si>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</si>
  <si>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</si>
  <si>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</si>
  <si>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</si>
  <si>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</si>
  <si>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</si>
  <si>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</si>
  <si>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</si>
  <si>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</si>
  <si>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</si>
  <si>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</si>
  <si>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</si>
  <si>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</si>
  <si>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</si>
  <si>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</si>
  <si>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</si>
  <si>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</si>
  <si>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</si>
  <si>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</si>
  <si>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</si>
  <si>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</si>
  <si>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</si>
  <si>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</si>
  <si>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</si>
  <si>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</si>
  <si>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</si>
  <si>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</si>
  <si>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</si>
  <si>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</si>
  <si>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</si>
  <si>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</si>
  <si>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</si>
  <si>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</si>
  <si>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Ñuñoa, San Joaquín</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</si>
  <si>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</si>
  <si>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</si>
  <si>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</si>
  <si>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</si>
  <si>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</si>
  <si>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</si>
  <si>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</si>
  <si>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</si>
  <si>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</si>
  <si>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Hualaihué.</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</si>
  <si>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</si>
  <si>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</si>
  <si>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</si>
  <si>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</si>
  <si>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</si>
  <si>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</si>
  <si>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</si>
  <si>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</si>
  <si>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</si>
  <si>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</si>
  <si>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</si>
  <si>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</si>
  <si>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</si>
  <si>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</si>
  <si>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</si>
  <si>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</si>
  <si>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</si>
  <si>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</si>
  <si>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</si>
  <si>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</si>
  <si>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</si>
  <si>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</si>
  <si>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</si>
  <si>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</si>
  <si>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</si>
  <si>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</si>
  <si>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</si>
  <si>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</si>
  <si>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</si>
  <si>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</si>
  <si>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</si>
  <si>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</si>
  <si>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</si>
  <si>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</si>
  <si>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</si>
  <si>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</si>
  <si>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</si>
  <si>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</si>
  <si>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</si>
  <si>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</si>
  <si>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</si>
  <si>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</si>
  <si>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</si>
  <si>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</si>
  <si>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</si>
  <si>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</si>
  <si>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</si>
  <si>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</si>
  <si>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</si>
  <si>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</si>
  <si>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</si>
  <si>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</si>
  <si>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</si>
  <si>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</si>
  <si>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</si>
  <si>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</si>
  <si>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</si>
  <si>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</si>
  <si>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</si>
  <si>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</si>
  <si>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</si>
  <si>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</si>
  <si>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</si>
  <si>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</si>
  <si>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</si>
  <si>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</si>
  <si>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</si>
  <si>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</si>
  <si>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</si>
  <si>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</si>
  <si>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</si>
  <si>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</si>
  <si>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</si>
  <si>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</si>
  <si>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</si>
  <si>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</si>
  <si>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</si>
  <si>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</si>
  <si>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</si>
  <si>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</si>
  <si>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</si>
  <si>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</si>
  <si>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</si>
  <si>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</si>
  <si>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</si>
  <si>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</si>
  <si>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</si>
  <si>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</si>
  <si>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</si>
  <si>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</si>
  <si>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</si>
  <si>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</si>
  <si>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</si>
  <si>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</si>
  <si>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</si>
  <si>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</si>
  <si>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</si>
  <si>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</si>
  <si>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</si>
  <si>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</si>
  <si>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</si>
  <si>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</si>
  <si>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</si>
  <si>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</si>
  <si>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</si>
  <si>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</si>
  <si>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</si>
  <si>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</si>
  <si>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</si>
  <si>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</si>
  <si>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</si>
  <si>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</si>
  <si>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</si>
  <si>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</si>
  <si>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</si>
  <si>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</si>
  <si>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</si>
  <si>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</si>
  <si>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 xml:space="preserve"> San Ramón</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</si>
  <si>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</si>
  <si>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</si>
  <si>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</si>
  <si>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</si>
  <si>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</si>
  <si>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</si>
  <si>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</si>
  <si>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</si>
  <si>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</si>
  <si>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</si>
  <si>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</si>
  <si>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</si>
  <si>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</si>
  <si>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</si>
  <si>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</si>
  <si>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</si>
  <si>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</si>
  <si>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</si>
  <si>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Barrio Puerto de Valparaíso</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</si>
  <si>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</si>
  <si>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</si>
  <si>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</si>
  <si>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</si>
  <si>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</si>
  <si>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</si>
  <si>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</si>
  <si>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</si>
  <si>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</si>
  <si>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</si>
  <si>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</si>
  <si>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</si>
  <si>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</si>
  <si>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</si>
  <si>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</si>
  <si>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</si>
  <si>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</si>
  <si>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</si>
  <si>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</si>
  <si>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</si>
  <si>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</si>
  <si>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</si>
  <si>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</si>
  <si>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</si>
  <si>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</si>
  <si>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</si>
  <si>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</si>
  <si>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</si>
  <si>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</si>
  <si>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</si>
  <si>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</si>
  <si>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</si>
  <si>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</si>
  <si>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</si>
  <si>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</si>
  <si>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</si>
  <si>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</si>
  <si>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</si>
  <si>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</si>
  <si>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</si>
  <si>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</si>
  <si>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</si>
  <si>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</si>
  <si>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</si>
  <si>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</si>
  <si>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</si>
  <si>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</si>
  <si>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</si>
  <si>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</si>
  <si>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</si>
  <si>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</si>
  <si>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</si>
  <si>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</si>
  <si>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</si>
  <si>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</si>
  <si>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</si>
  <si>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</si>
  <si>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</si>
  <si>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</si>
  <si>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</si>
  <si>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</si>
  <si>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</si>
  <si>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</si>
  <si>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</si>
  <si>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</si>
  <si>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</si>
  <si>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</si>
  <si>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</si>
  <si>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</si>
  <si>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</si>
  <si>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</si>
  <si>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</si>
  <si>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</si>
  <si>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</si>
  <si>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</si>
  <si>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</si>
  <si>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</si>
  <si>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</si>
  <si>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</si>
  <si>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</si>
  <si>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</si>
  <si>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</si>
  <si>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</si>
  <si>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</si>
  <si>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</si>
  <si>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</si>
  <si>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</si>
  <si>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</si>
  <si>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</si>
  <si>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</si>
  <si>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</si>
  <si>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</si>
  <si>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</si>
  <si>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</si>
  <si>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</si>
  <si>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</si>
  <si>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</si>
  <si>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</si>
  <si>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</si>
  <si>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</si>
  <si>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</si>
  <si>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 xml:space="preserve"> Loncoche</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</si>
  <si>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</si>
  <si>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</si>
  <si>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</si>
  <si>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</si>
  <si>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</si>
  <si>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</si>
  <si>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</si>
  <si>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</si>
  <si>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</si>
  <si>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Lomas de San Andres</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</si>
  <si>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</si>
  <si>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</si>
  <si>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</si>
  <si>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</si>
  <si>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</si>
  <si>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</si>
  <si>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Presidenta: Magdalena Toro Montecino x
Vice presidente: Pablo Ríos Toro          
Secretaria: Marcela Yañez Ruiz            
Tesorera: Carla Ríos Toro                    
Directoras:
Ximena  Ferrada Blank                        
Berta Blank Oyaneder                         
</t>
  </si>
  <si>
    <t xml:space="preserve"> ongproyecta@yahoo.es</t>
  </si>
  <si>
    <t xml:space="preserve"> Angol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</si>
  <si>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</si>
  <si>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</si>
  <si>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</si>
  <si>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</si>
  <si>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</si>
  <si>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</si>
  <si>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</si>
  <si>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</si>
  <si>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</si>
  <si>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</si>
  <si>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</si>
  <si>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</si>
  <si>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</si>
  <si>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</si>
  <si>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</si>
  <si>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</si>
  <si>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</si>
  <si>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</si>
  <si>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</si>
  <si>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</si>
  <si>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</si>
  <si>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</si>
  <si>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</si>
  <si>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</si>
  <si>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</si>
  <si>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</si>
  <si>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</si>
  <si>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</si>
  <si>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</si>
  <si>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</si>
  <si>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</si>
  <si>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</si>
  <si>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</si>
  <si>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</si>
  <si>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</si>
  <si>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</si>
  <si>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</si>
  <si>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</si>
  <si>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</si>
  <si>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</si>
  <si>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</si>
  <si>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</si>
  <si>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</si>
  <si>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</si>
  <si>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</si>
  <si>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</si>
  <si>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</si>
  <si>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</si>
  <si>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</si>
  <si>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</si>
  <si>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</si>
  <si>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</si>
  <si>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</si>
  <si>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</si>
  <si>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Coronel,</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</si>
  <si>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</si>
  <si>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</si>
  <si>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</si>
  <si>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</si>
  <si>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</si>
  <si>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</si>
  <si>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</si>
  <si>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</si>
  <si>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</si>
  <si>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</si>
  <si>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</si>
  <si>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</si>
  <si>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</si>
  <si>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</si>
  <si>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</si>
  <si>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</si>
  <si>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</si>
  <si>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</si>
  <si>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</si>
  <si>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</si>
  <si>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</si>
  <si>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</si>
  <si>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</si>
  <si>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</si>
  <si>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</si>
  <si>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</si>
  <si>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</si>
  <si>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</si>
  <si>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</si>
  <si>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</si>
  <si>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</si>
  <si>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</si>
  <si>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</si>
  <si>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</si>
  <si>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</si>
  <si>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</si>
  <si>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</si>
  <si>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</si>
  <si>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</si>
  <si>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</si>
  <si>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</si>
  <si>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</si>
  <si>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</si>
  <si>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</si>
  <si>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</si>
  <si>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</si>
  <si>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</si>
  <si>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</si>
  <si>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</si>
  <si>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</si>
  <si>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</si>
  <si>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</si>
  <si>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</si>
  <si>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</si>
  <si>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</si>
  <si>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</si>
  <si>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</si>
  <si>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</si>
  <si>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</si>
  <si>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</si>
  <si>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</si>
  <si>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</si>
  <si>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</si>
  <si>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</si>
  <si>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</si>
  <si>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</si>
  <si>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</si>
  <si>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</si>
  <si>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</si>
  <si>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</si>
  <si>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</si>
  <si>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</si>
  <si>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</si>
  <si>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</si>
  <si>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</si>
  <si>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</si>
  <si>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</si>
  <si>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</si>
  <si>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</si>
  <si>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</si>
  <si>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</si>
  <si>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</si>
  <si>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</si>
  <si>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Pudahuel,</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</si>
  <si>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</si>
  <si>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</si>
  <si>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</si>
  <si>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</si>
  <si>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</si>
  <si>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</si>
  <si>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</si>
  <si>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</si>
  <si>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</si>
  <si>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</si>
  <si>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</si>
  <si>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</si>
  <si>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</si>
  <si>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</si>
  <si>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</si>
  <si>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</si>
  <si>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</si>
  <si>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</si>
  <si>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</si>
  <si>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</si>
  <si>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</si>
  <si>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O.N.G. JUNTOS CREANDO FUTURO (O.N.G.  J.C.F.S.B)</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</si>
  <si>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</si>
  <si>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</si>
  <si>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</si>
  <si>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</si>
  <si>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Santa Barbara</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</si>
  <si>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</si>
  <si>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</si>
  <si>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</si>
  <si>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</si>
  <si>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</si>
  <si>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</si>
  <si>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 xml:space="preserve"> Viña del Mar</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</si>
  <si>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</si>
  <si>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</si>
  <si>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</si>
  <si>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</si>
  <si>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</si>
  <si>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</si>
  <si>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</si>
  <si>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 xml:space="preserve">Providencia. </t>
  </si>
  <si>
    <t>Antecedentes financieros correspondientes al año 2016, aprobados por el Subdepartamento de Supervisión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</si>
  <si>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 Nº de inscripción 188036. </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</si>
  <si>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</si>
  <si>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</si>
  <si>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</si>
  <si>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</si>
  <si>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</si>
  <si>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</si>
  <si>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 xml:space="preserve">Rengo Nº 68, comuna de Concepción.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</si>
  <si>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</si>
  <si>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</si>
  <si>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</si>
  <si>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</si>
  <si>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</si>
  <si>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</si>
  <si>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</si>
  <si>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</si>
  <si>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</si>
  <si>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</si>
  <si>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</si>
  <si>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</si>
  <si>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</si>
  <si>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</si>
  <si>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</si>
  <si>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</si>
  <si>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</si>
  <si>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</si>
  <si>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</si>
  <si>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</si>
  <si>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</si>
  <si>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</si>
  <si>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</si>
  <si>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</si>
  <si>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</si>
  <si>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</si>
  <si>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</si>
  <si>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</si>
  <si>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</si>
  <si>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</si>
  <si>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</si>
  <si>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</si>
  <si>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</si>
  <si>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</si>
  <si>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</si>
  <si>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</si>
  <si>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</si>
  <si>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</si>
  <si>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Puerto Montt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</si>
  <si>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</si>
  <si>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</si>
  <si>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</si>
  <si>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</si>
  <si>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</si>
  <si>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</si>
  <si>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</si>
  <si>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</si>
  <si>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</si>
  <si>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</si>
  <si>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</si>
  <si>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</si>
  <si>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</si>
  <si>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</si>
  <si>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</si>
  <si>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</si>
  <si>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</si>
  <si>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</si>
  <si>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</si>
  <si>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</si>
  <si>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</si>
  <si>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</si>
  <si>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</si>
  <si>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</si>
  <si>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</si>
  <si>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</si>
  <si>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</si>
  <si>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 xml:space="preserve">Presidente: Andrés Antonio Parra Sandoval             Vicepresidente: Rogelio Francisco Galindo Veloso  
Secretario: Dante Germán Gebauer Muño                
Tesorero: José Edgardo Astete Cereceda                   
Directora: Irma Ines Inzunza Pacheco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</si>
  <si>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</si>
  <si>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</si>
  <si>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</si>
  <si>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</si>
  <si>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</si>
  <si>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</si>
  <si>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</si>
  <si>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</si>
  <si>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</si>
  <si>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</si>
  <si>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</si>
  <si>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</si>
  <si>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</si>
  <si>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</si>
  <si>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Quilpue</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</si>
  <si>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</si>
  <si>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</si>
  <si>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</si>
  <si>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</si>
  <si>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</si>
  <si>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</si>
  <si>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</si>
  <si>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</si>
  <si>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</si>
  <si>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</si>
  <si>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</si>
  <si>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</si>
  <si>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</si>
  <si>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</si>
  <si>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</si>
  <si>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</si>
  <si>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</si>
  <si>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</si>
  <si>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</si>
  <si>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</si>
  <si>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</si>
  <si>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Prelatura de Illapel (Obispado de Illapel)  </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</si>
  <si>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</si>
  <si>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</si>
  <si>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</si>
  <si>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</si>
  <si>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</si>
  <si>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</si>
  <si>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</si>
  <si>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</si>
  <si>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</si>
  <si>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</si>
  <si>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</si>
  <si>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</si>
  <si>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</si>
  <si>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</si>
  <si>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</si>
  <si>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</si>
  <si>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</si>
  <si>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 xml:space="preserve">
Obispado de Valdivia  
</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</si>
  <si>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</si>
  <si>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</si>
  <si>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</si>
  <si>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</si>
  <si>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</si>
  <si>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</si>
  <si>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</si>
  <si>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</si>
  <si>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</si>
  <si>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</si>
  <si>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</si>
  <si>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</si>
  <si>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</si>
  <si>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</si>
  <si>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</si>
  <si>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</si>
  <si>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</si>
  <si>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</si>
  <si>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</si>
  <si>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</si>
  <si>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 xml:space="preserve">Se acompaña certificado financiero correspondiente al año 2016, aprobado por el Subdepartamento de Supervisión Nacional. </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</si>
  <si>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</si>
  <si>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</si>
  <si>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</si>
  <si>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</si>
  <si>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</si>
  <si>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</si>
  <si>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</si>
  <si>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</si>
  <si>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</si>
  <si>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</si>
  <si>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</si>
  <si>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</si>
  <si>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</si>
  <si>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</si>
  <si>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</si>
  <si>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</si>
  <si>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</si>
  <si>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</si>
  <si>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</si>
  <si>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</si>
  <si>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</si>
  <si>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</si>
  <si>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</si>
  <si>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</si>
  <si>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</si>
  <si>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</si>
  <si>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</si>
  <si>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</si>
  <si>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</si>
  <si>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</si>
  <si>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</si>
  <si>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</si>
  <si>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</si>
  <si>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</si>
  <si>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comuna de Queilén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</si>
  <si>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</si>
  <si>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</si>
  <si>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</si>
  <si>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</si>
  <si>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</si>
  <si>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</si>
  <si>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</si>
  <si>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</si>
  <si>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</si>
  <si>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 xml:space="preserve"> Puerto Octay</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</si>
  <si>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</si>
  <si>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</si>
  <si>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</si>
  <si>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</si>
  <si>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</si>
  <si>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</si>
  <si>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Parroquia Cristo Salvador, de Puerto Montt. </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</si>
  <si>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</si>
  <si>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</si>
  <si>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</si>
  <si>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</si>
  <si>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</si>
  <si>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Parroquia  San Buenaventura de Angol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</si>
  <si>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</si>
  <si>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</si>
  <si>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</si>
  <si>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</si>
  <si>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</si>
  <si>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</si>
  <si>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</si>
  <si>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</si>
  <si>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</si>
  <si>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</si>
  <si>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</si>
  <si>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</si>
  <si>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</si>
  <si>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</si>
  <si>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</si>
  <si>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</si>
  <si>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</si>
  <si>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</si>
  <si>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</si>
  <si>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</si>
  <si>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</si>
  <si>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</si>
  <si>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</si>
  <si>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</si>
  <si>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</si>
  <si>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Viña del Mar.</t>
  </si>
  <si>
    <t>Se acompañan certificado financiero año 2007, aprobado por la Unidad de Auditoría Interna.</t>
  </si>
  <si>
    <t xml:space="preserve">Parroquia San Rosendo </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</si>
  <si>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</si>
  <si>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</si>
  <si>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</si>
  <si>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</si>
  <si>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</si>
  <si>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</si>
  <si>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</si>
  <si>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</si>
  <si>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</si>
  <si>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 xml:space="preserve"> La Florida.</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</si>
  <si>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</si>
  <si>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</si>
  <si>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</si>
  <si>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</si>
  <si>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</si>
  <si>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</si>
  <si>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</si>
  <si>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</si>
  <si>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</si>
  <si>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</si>
  <si>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</si>
  <si>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</si>
  <si>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</si>
  <si>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 Rancagua</t>
  </si>
  <si>
    <t xml:space="preserve">Servicio de Salud Magallanes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</si>
  <si>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</si>
  <si>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</si>
  <si>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</si>
  <si>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</si>
  <si>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</si>
  <si>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</si>
  <si>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</si>
  <si>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</si>
  <si>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</si>
  <si>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comuna de Puente Alto</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</si>
  <si>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</si>
  <si>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</si>
  <si>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</si>
  <si>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</si>
  <si>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Valdivia.</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</si>
  <si>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</si>
  <si>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</si>
  <si>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</si>
  <si>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</si>
  <si>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</si>
  <si>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</si>
  <si>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</si>
  <si>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</si>
  <si>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</si>
  <si>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</si>
  <si>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</si>
  <si>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</si>
  <si>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</si>
  <si>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</si>
  <si>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</si>
  <si>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</si>
  <si>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</si>
  <si>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</si>
  <si>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</si>
  <si>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</si>
  <si>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</si>
  <si>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</si>
  <si>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</si>
  <si>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</si>
  <si>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</si>
  <si>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</si>
  <si>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</si>
  <si>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</si>
  <si>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</si>
  <si>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</si>
  <si>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</si>
  <si>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</si>
  <si>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</si>
  <si>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</si>
  <si>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</si>
  <si>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</si>
  <si>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</si>
  <si>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</si>
  <si>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</si>
  <si>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</si>
  <si>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</si>
  <si>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</si>
  <si>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</si>
  <si>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</si>
  <si>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</si>
  <si>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</si>
  <si>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</si>
  <si>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</si>
  <si>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</si>
  <si>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</si>
  <si>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</si>
  <si>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</si>
  <si>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</si>
  <si>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</si>
  <si>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</si>
  <si>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</si>
  <si>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</si>
  <si>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</si>
  <si>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</si>
  <si>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</si>
  <si>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</si>
  <si>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</si>
  <si>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</si>
  <si>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</si>
  <si>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</si>
  <si>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</si>
  <si>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</si>
  <si>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</si>
  <si>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</si>
  <si>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</si>
  <si>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</si>
  <si>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</si>
  <si>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</si>
  <si>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</si>
  <si>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</si>
  <si>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</si>
  <si>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</si>
  <si>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</si>
  <si>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</si>
  <si>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</si>
  <si>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</si>
  <si>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</si>
  <si>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</si>
  <si>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</si>
  <si>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</si>
  <si>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</si>
  <si>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</si>
  <si>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</si>
  <si>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</si>
  <si>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</si>
  <si>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</si>
  <si>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</si>
  <si>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Estación Central.</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</si>
  <si>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</si>
  <si>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</si>
  <si>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</si>
  <si>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</si>
  <si>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</si>
  <si>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</si>
  <si>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</si>
  <si>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</si>
  <si>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</si>
  <si>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</si>
  <si>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</si>
  <si>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</si>
  <si>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</si>
  <si>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</si>
  <si>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</si>
  <si>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</si>
  <si>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</si>
  <si>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</si>
  <si>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</si>
  <si>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</si>
  <si>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</si>
  <si>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</si>
  <si>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</si>
  <si>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</si>
  <si>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</si>
  <si>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</si>
  <si>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</si>
  <si>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</si>
  <si>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</si>
  <si>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</si>
  <si>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</si>
  <si>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</si>
  <si>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</si>
  <si>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</si>
  <si>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</si>
  <si>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</si>
  <si>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La Cisterna.</t>
  </si>
  <si>
    <t>Puerto Aysén</t>
  </si>
  <si>
    <t>Claudio Sepúlveda Miranda,</t>
  </si>
  <si>
    <t xml:space="preserve">Bernardo O´Higgins S/N°, Mafil.
</t>
  </si>
  <si>
    <t>Mafil.</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</si>
  <si>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</si>
  <si>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</si>
  <si>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</si>
  <si>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</si>
  <si>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</si>
  <si>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</si>
  <si>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</si>
  <si>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</si>
  <si>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</si>
  <si>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</si>
  <si>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</si>
  <si>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</si>
  <si>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</si>
  <si>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</si>
  <si>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</si>
  <si>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</si>
  <si>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</si>
  <si>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</si>
  <si>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</si>
  <si>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</si>
  <si>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</si>
  <si>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</si>
  <si>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</si>
  <si>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</si>
  <si>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</si>
  <si>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</si>
  <si>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</si>
  <si>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</si>
  <si>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</si>
  <si>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</si>
  <si>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 xml:space="preserve"> Las Condes
</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</si>
  <si>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</si>
  <si>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</si>
  <si>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</si>
  <si>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</si>
  <si>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</si>
  <si>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</si>
  <si>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</si>
  <si>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</si>
  <si>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</si>
  <si>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</si>
  <si>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</si>
  <si>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</si>
  <si>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</si>
  <si>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 xml:space="preserve"> Villarrica</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</si>
  <si>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</si>
  <si>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</si>
  <si>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</si>
  <si>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</si>
  <si>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</si>
  <si>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</si>
  <si>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</si>
  <si>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</si>
  <si>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</si>
  <si>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</si>
  <si>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</si>
  <si>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</si>
  <si>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</si>
  <si>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</si>
  <si>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</si>
  <si>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</si>
  <si>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</si>
  <si>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</si>
  <si>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</si>
  <si>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</si>
  <si>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</si>
  <si>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</si>
  <si>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</si>
  <si>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</si>
  <si>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</si>
  <si>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</si>
  <si>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</si>
  <si>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</si>
  <si>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</si>
  <si>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</si>
  <si>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</si>
  <si>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</si>
  <si>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</si>
  <si>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</si>
  <si>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</si>
  <si>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</si>
  <si>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</si>
  <si>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</si>
  <si>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</si>
  <si>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</si>
  <si>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</si>
  <si>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</si>
  <si>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</si>
  <si>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</si>
  <si>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</si>
  <si>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</si>
  <si>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</si>
  <si>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</si>
  <si>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</si>
  <si>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</si>
  <si>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</si>
  <si>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</si>
  <si>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</si>
  <si>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</si>
  <si>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</si>
  <si>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</si>
  <si>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</si>
  <si>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XIIII</t>
  </si>
  <si>
    <t xml:space="preserve">Ninhue </t>
  </si>
  <si>
    <t xml:space="preserve">Freire Nº 188, comuna de Ñiquén.
</t>
  </si>
  <si>
    <t xml:space="preserve">Los Carrera Nº 429, comuna y ciudad de Osorno,  
</t>
  </si>
  <si>
    <t xml:space="preserve"> La Serena</t>
  </si>
  <si>
    <t>San felipe</t>
  </si>
  <si>
    <t xml:space="preserve"> Indepedencia</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</si>
  <si>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</si>
  <si>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</si>
  <si>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</si>
  <si>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</si>
  <si>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</si>
  <si>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</si>
  <si>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</si>
  <si>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</si>
  <si>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</si>
  <si>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</si>
  <si>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</si>
  <si>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</si>
  <si>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</si>
  <si>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</si>
  <si>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 xml:space="preserve">Peñañolén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</si>
  <si>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</si>
  <si>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</si>
  <si>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</si>
  <si>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</si>
  <si>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</si>
  <si>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</si>
  <si>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</si>
  <si>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</si>
  <si>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</si>
  <si>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</si>
  <si>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</si>
  <si>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</si>
  <si>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</si>
  <si>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</si>
  <si>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</si>
  <si>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</si>
  <si>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</si>
  <si>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</si>
  <si>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</si>
  <si>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</si>
  <si>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</si>
  <si>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</si>
  <si>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</si>
  <si>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</si>
  <si>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</si>
  <si>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</si>
  <si>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</si>
  <si>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</si>
  <si>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</si>
  <si>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</si>
  <si>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</si>
  <si>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</si>
  <si>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</si>
  <si>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</si>
  <si>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</si>
  <si>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</si>
  <si>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</si>
  <si>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</si>
  <si>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</si>
  <si>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</si>
  <si>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</si>
  <si>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</si>
  <si>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</si>
  <si>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</si>
  <si>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</si>
  <si>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</si>
  <si>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</si>
  <si>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</si>
  <si>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</si>
  <si>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</si>
  <si>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</si>
  <si>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</si>
  <si>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</si>
  <si>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</si>
  <si>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</si>
  <si>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</si>
  <si>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</si>
  <si>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</si>
  <si>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</si>
  <si>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</si>
  <si>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</si>
  <si>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</si>
  <si>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</si>
  <si>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</si>
  <si>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</si>
  <si>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</si>
  <si>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</si>
  <si>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</si>
  <si>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</si>
  <si>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</si>
  <si>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</si>
  <si>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</si>
  <si>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</si>
  <si>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</si>
  <si>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</si>
  <si>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</si>
  <si>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</si>
  <si>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</si>
  <si>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</si>
  <si>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</si>
  <si>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</si>
  <si>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 xml:space="preserve">Presidente: Rodrigo Riquelme Lepez
Directora Ejecutiva: Sandra Castro Salazar, </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</si>
  <si>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</si>
  <si>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</si>
  <si>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</si>
  <si>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</si>
  <si>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</si>
  <si>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</si>
  <si>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</si>
  <si>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</si>
  <si>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</si>
  <si>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</si>
  <si>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</si>
  <si>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</si>
  <si>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</si>
  <si>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</si>
  <si>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</si>
  <si>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</si>
  <si>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</si>
  <si>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</si>
  <si>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</si>
  <si>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</si>
  <si>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</si>
  <si>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</si>
  <si>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</si>
  <si>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</si>
  <si>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</si>
  <si>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</si>
  <si>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</si>
  <si>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</si>
  <si>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</si>
  <si>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</si>
  <si>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</si>
  <si>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</si>
  <si>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</si>
  <si>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</si>
  <si>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</si>
  <si>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</si>
  <si>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</si>
  <si>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</si>
  <si>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</si>
  <si>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</si>
  <si>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</si>
  <si>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</si>
  <si>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</si>
  <si>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</si>
  <si>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 xml:space="preserve">Presidenta:   Bernarda Malgüe Pavez                               
Secretaria:    Rebeca Gómez García
Tesorero: Juan Agustín Valenzuela Sarmiento     
Cargos suplentes: 
1° Director:  Olga Cárcamo Solis de Ovando
2° Director: Raúl Romero Santis
</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</si>
  <si>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</si>
  <si>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</si>
  <si>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</si>
  <si>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</si>
  <si>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</si>
  <si>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</si>
  <si>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</si>
  <si>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</si>
  <si>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</si>
  <si>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</si>
  <si>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</si>
  <si>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</si>
  <si>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</si>
  <si>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</si>
  <si>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</si>
  <si>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</si>
  <si>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</si>
  <si>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</si>
  <si>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</si>
  <si>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 xml:space="preserve">Huechuraba </t>
  </si>
  <si>
    <t>fundacionhabitos@gmail.com</t>
  </si>
  <si>
    <t>21 de marzo de 2019 a 21 de marzo de 2022</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</si>
  <si>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</si>
  <si>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</si>
  <si>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</si>
  <si>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</si>
  <si>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</si>
  <si>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</si>
  <si>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</si>
  <si>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</si>
  <si>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</si>
  <si>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</si>
  <si>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</si>
  <si>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</si>
  <si>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</si>
  <si>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</si>
  <si>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</si>
  <si>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</si>
  <si>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</si>
  <si>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</si>
  <si>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</si>
  <si>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</si>
  <si>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</si>
  <si>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</si>
  <si>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</si>
  <si>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</si>
  <si>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</si>
  <si>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</si>
  <si>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</si>
  <si>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</si>
  <si>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</si>
  <si>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</si>
  <si>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</si>
  <si>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</si>
  <si>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</si>
  <si>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</si>
  <si>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</si>
  <si>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</si>
  <si>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</si>
  <si>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</si>
  <si>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</si>
  <si>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</si>
  <si>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</si>
  <si>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</si>
  <si>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</si>
  <si>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</si>
  <si>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</si>
  <si>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</si>
  <si>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</si>
  <si>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</si>
  <si>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</si>
  <si>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</si>
  <si>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</si>
  <si>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Se acompaña Certificado de Antecedentes Financieros, correspondientes al año 2018, aprobados por el Subdepartamento de Supervisión Financiera Nacional</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</si>
  <si>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</si>
  <si>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</si>
  <si>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</si>
  <si>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</si>
  <si>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</si>
  <si>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</si>
  <si>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</si>
  <si>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</si>
  <si>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</si>
  <si>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</si>
  <si>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</si>
  <si>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</si>
  <si>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</si>
  <si>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</si>
  <si>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</si>
  <si>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</si>
  <si>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</si>
  <si>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</si>
  <si>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</si>
  <si>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</si>
  <si>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</si>
  <si>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</si>
  <si>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</si>
  <si>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</si>
  <si>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</si>
  <si>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</si>
  <si>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</si>
  <si>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</si>
  <si>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</si>
  <si>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</si>
  <si>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</si>
  <si>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</si>
  <si>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</si>
  <si>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</si>
  <si>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</si>
  <si>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</si>
  <si>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</si>
  <si>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</si>
  <si>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</si>
  <si>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</si>
  <si>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</si>
  <si>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</si>
  <si>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</si>
  <si>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</si>
  <si>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</si>
  <si>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</si>
  <si>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</si>
  <si>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</si>
  <si>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</si>
  <si>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</si>
  <si>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</si>
  <si>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</si>
  <si>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</si>
  <si>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</si>
  <si>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</si>
  <si>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</si>
  <si>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</si>
  <si>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</si>
  <si>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</si>
  <si>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</si>
  <si>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</si>
  <si>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</si>
  <si>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</si>
  <si>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</si>
  <si>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</si>
  <si>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</si>
  <si>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</si>
  <si>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</si>
  <si>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</si>
  <si>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</si>
  <si>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</si>
  <si>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</si>
  <si>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</si>
  <si>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</si>
  <si>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</si>
  <si>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</si>
  <si>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</si>
  <si>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</si>
  <si>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</si>
  <si>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</si>
  <si>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</si>
  <si>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Durarán 2 años en sus cargos, renovándose por mitades cada año.</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</si>
  <si>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</si>
  <si>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</si>
  <si>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</si>
  <si>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</si>
  <si>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</si>
  <si>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</si>
  <si>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</si>
  <si>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</si>
  <si>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</si>
  <si>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</si>
  <si>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</si>
  <si>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</si>
  <si>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</si>
  <si>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</si>
  <si>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</si>
  <si>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</si>
  <si>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</si>
  <si>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</si>
  <si>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</si>
  <si>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</si>
  <si>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</si>
  <si>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</si>
  <si>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</si>
  <si>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</si>
  <si>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</si>
  <si>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</si>
  <si>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</si>
  <si>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</si>
  <si>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</si>
  <si>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</si>
  <si>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</si>
  <si>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</si>
  <si>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</si>
  <si>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</si>
  <si>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</si>
  <si>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</si>
  <si>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</si>
  <si>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</si>
  <si>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</si>
  <si>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</si>
  <si>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</si>
  <si>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 xml:space="preserve">Presidente: Rodrigo Riquelme Lepez
Secretaria: María Rodríguez Tastests 
Tesorera: Claudia Abusleme Ramos 
</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</si>
  <si>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</si>
  <si>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</si>
  <si>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</si>
  <si>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</si>
  <si>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</si>
  <si>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</si>
  <si>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</si>
  <si>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</si>
  <si>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</si>
  <si>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</si>
  <si>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</si>
  <si>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</si>
  <si>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</si>
  <si>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</si>
  <si>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</si>
  <si>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</si>
  <si>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</si>
  <si>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</si>
  <si>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</si>
  <si>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</si>
  <si>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</si>
  <si>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</si>
  <si>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</si>
  <si>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</si>
  <si>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</si>
  <si>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</si>
  <si>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</si>
  <si>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</si>
  <si>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</si>
  <si>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</si>
  <si>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</si>
  <si>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</si>
  <si>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</si>
  <si>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</si>
  <si>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</si>
  <si>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</si>
  <si>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</si>
  <si>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</si>
  <si>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</si>
  <si>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</si>
  <si>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</si>
  <si>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</si>
  <si>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</si>
  <si>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</si>
  <si>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</si>
  <si>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</si>
  <si>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</si>
  <si>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</si>
  <si>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</si>
  <si>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</si>
  <si>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</si>
  <si>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</si>
  <si>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</si>
  <si>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</si>
  <si>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</si>
  <si>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</si>
  <si>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</si>
  <si>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</si>
  <si>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</si>
  <si>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</si>
  <si>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</si>
  <si>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</si>
  <si>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</si>
  <si>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</si>
  <si>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</si>
  <si>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</si>
  <si>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</si>
  <si>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</si>
  <si>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</si>
  <si>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</si>
  <si>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</si>
  <si>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</si>
  <si>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</si>
  <si>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</si>
  <si>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</si>
  <si>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t>
  </si>
  <si>
    <t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</si>
  <si>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</si>
  <si>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</si>
  <si>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</si>
  <si>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</si>
  <si>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</si>
  <si>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</si>
  <si>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</si>
  <si>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</si>
  <si>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</si>
  <si>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</si>
  <si>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</si>
  <si>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</si>
  <si>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</si>
  <si>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</si>
  <si>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</si>
  <si>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</si>
  <si>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</si>
  <si>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</si>
  <si>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ORGANIZACIÓN NO GUBERNAMENTAL PARA EL DESARROLLO DE LA EDUCACIÓN CRATEDUC – ONG CRATEDUC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</si>
  <si>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</si>
  <si>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</si>
  <si>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</si>
  <si>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TRANSFERENCIAS A INSTITUCIONES COLABORADORAS AÑO 2020 - LEY Nº19.862</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</si>
  <si>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</si>
  <si>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</si>
  <si>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</si>
  <si>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</si>
  <si>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</si>
  <si>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</si>
  <si>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Organización No Gubernamental de Desarrollo Paihuén </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</si>
  <si>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</si>
  <si>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</si>
  <si>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</si>
  <si>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</si>
  <si>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</si>
  <si>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</si>
  <si>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</si>
  <si>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</si>
  <si>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</si>
  <si>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</si>
  <si>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</si>
  <si>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</si>
  <si>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</si>
  <si>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</si>
  <si>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</si>
  <si>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</si>
  <si>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</si>
  <si>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</si>
  <si>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</si>
  <si>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</si>
  <si>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</si>
  <si>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</si>
  <si>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</si>
  <si>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</si>
  <si>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</si>
  <si>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</si>
  <si>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</si>
  <si>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</si>
  <si>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</si>
  <si>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</si>
  <si>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</si>
  <si>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</si>
  <si>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</si>
  <si>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</si>
  <si>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</si>
  <si>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</si>
  <si>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</si>
  <si>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</si>
  <si>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</si>
  <si>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</si>
  <si>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</si>
  <si>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</si>
  <si>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</si>
  <si>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</si>
  <si>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</si>
  <si>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</si>
  <si>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</si>
  <si>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</si>
  <si>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</si>
  <si>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</si>
  <si>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</si>
  <si>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</si>
  <si>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</si>
  <si>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</si>
  <si>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</si>
  <si>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</si>
  <si>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</si>
  <si>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</si>
  <si>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</si>
  <si>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</si>
  <si>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</si>
  <si>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</si>
  <si>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</si>
  <si>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</si>
  <si>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</si>
  <si>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</si>
  <si>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</si>
  <si>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</si>
  <si>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</si>
  <si>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</si>
  <si>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</si>
  <si>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</si>
  <si>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</si>
  <si>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</si>
  <si>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</si>
  <si>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</si>
  <si>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</si>
  <si>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</si>
  <si>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</si>
  <si>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</si>
  <si>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</si>
  <si>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</si>
  <si>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</si>
  <si>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</si>
  <si>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</si>
  <si>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</si>
  <si>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</si>
  <si>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</si>
  <si>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</si>
  <si>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</si>
  <si>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 xml:space="preserve">Rancagua </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</si>
  <si>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</si>
  <si>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</si>
  <si>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</si>
  <si>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</si>
  <si>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</si>
  <si>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</si>
  <si>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</si>
  <si>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</si>
  <si>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</si>
  <si>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</si>
  <si>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 xml:space="preserve">Arica </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</si>
  <si>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</si>
  <si>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</si>
  <si>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</si>
  <si>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</si>
  <si>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</si>
  <si>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</si>
  <si>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</si>
  <si>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</si>
  <si>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</si>
  <si>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</si>
  <si>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</si>
  <si>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</si>
  <si>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</si>
  <si>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</si>
  <si>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</si>
  <si>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</si>
  <si>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</si>
  <si>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</si>
  <si>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</si>
  <si>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</si>
  <si>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</si>
  <si>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</si>
  <si>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</si>
  <si>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</si>
  <si>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</si>
  <si>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</si>
  <si>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</si>
  <si>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</si>
  <si>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</si>
  <si>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</si>
  <si>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</si>
  <si>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</si>
  <si>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</si>
  <si>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</si>
  <si>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</si>
  <si>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</si>
  <si>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</si>
  <si>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De 23 de mayo de 2020 al 23 de mayo de 2022.</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</si>
  <si>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</si>
  <si>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</si>
  <si>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</si>
  <si>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</si>
  <si>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</si>
  <si>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</si>
  <si>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</si>
  <si>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</si>
  <si>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</si>
  <si>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</si>
  <si>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</si>
  <si>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</si>
  <si>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</si>
  <si>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</si>
  <si>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</si>
  <si>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</si>
  <si>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</si>
  <si>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</si>
  <si>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</si>
  <si>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</si>
  <si>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</si>
  <si>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</si>
  <si>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</si>
  <si>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</si>
  <si>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</si>
  <si>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</si>
  <si>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</si>
  <si>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</si>
  <si>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</si>
  <si>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</si>
  <si>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</si>
  <si>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</si>
  <si>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</si>
  <si>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</si>
  <si>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</si>
  <si>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</si>
  <si>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</si>
  <si>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</si>
  <si>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</si>
  <si>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</si>
  <si>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</si>
  <si>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</si>
  <si>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</si>
  <si>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</si>
  <si>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</si>
  <si>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</si>
  <si>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</si>
  <si>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</si>
  <si>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</si>
  <si>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</si>
  <si>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</si>
  <si>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</si>
  <si>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</si>
  <si>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</si>
  <si>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</si>
  <si>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</si>
  <si>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</si>
  <si>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</si>
  <si>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</si>
  <si>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</si>
  <si>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</si>
  <si>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</si>
  <si>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</si>
  <si>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</si>
  <si>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</si>
  <si>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El 09 de marzo de 2019, según Certificado de Directorio de Persona Jurídica Sin Fines de Lucro, Folio N° 500340924676, emitido por el Servicio de Registro Civil de Identificación, de fecha 17 de agosto de 2020.</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</si>
  <si>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</si>
  <si>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</si>
  <si>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</si>
  <si>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</si>
  <si>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</si>
  <si>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</si>
  <si>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</si>
  <si>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</si>
  <si>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</si>
  <si>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</si>
  <si>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</si>
  <si>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</si>
  <si>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</si>
  <si>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</si>
  <si>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</si>
  <si>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</si>
  <si>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</si>
  <si>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</si>
  <si>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</si>
  <si>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</si>
  <si>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</si>
  <si>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</si>
  <si>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</si>
  <si>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</si>
  <si>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</si>
  <si>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</si>
  <si>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</si>
  <si>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</si>
  <si>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</si>
  <si>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</si>
  <si>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</si>
  <si>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</si>
  <si>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</si>
  <si>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</si>
  <si>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</si>
  <si>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</si>
  <si>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</si>
  <si>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</si>
  <si>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</si>
  <si>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 xml:space="preserve">Certificado de Vigencia de Persona Jurídica sin Fines de Lucro, del Servicio de Registro Civil e Identificación, Folio Nº 500161080316, otorgado el 11 de agosto de 2020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</si>
  <si>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</si>
  <si>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</si>
  <si>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</si>
  <si>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</si>
  <si>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</si>
  <si>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</si>
  <si>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</si>
  <si>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</si>
  <si>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</si>
  <si>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</si>
  <si>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</si>
  <si>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</si>
  <si>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</si>
  <si>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</si>
  <si>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</si>
  <si>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Certificado de Vigencia Nº 06/1656, de 26 de junio del 2020, de la Unidad de Registro Institucional de la Subsecretaria de Educación Superior.</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</si>
  <si>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</si>
  <si>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</si>
  <si>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</si>
  <si>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</si>
  <si>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</si>
  <si>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</si>
  <si>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</si>
  <si>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</si>
  <si>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</si>
  <si>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</si>
  <si>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</si>
  <si>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</si>
  <si>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</si>
  <si>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</si>
  <si>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Se acompañan antecedentes financieros correspondientes al año 2019, aprobados por el Departamento de Administración y Finanzas del SENAME.</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</si>
  <si>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</si>
  <si>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</si>
  <si>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</si>
  <si>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Fundación de Beneficencia de los Sagrados Corazones  SSCC</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</si>
  <si>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</si>
  <si>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</si>
  <si>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</si>
  <si>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</si>
  <si>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</si>
  <si>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</si>
  <si>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</si>
  <si>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</si>
  <si>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</si>
  <si>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</si>
  <si>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</si>
  <si>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</si>
  <si>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</si>
  <si>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</si>
  <si>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</si>
  <si>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</si>
  <si>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</si>
  <si>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</si>
  <si>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</si>
  <si>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</si>
  <si>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</si>
  <si>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</si>
  <si>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</si>
  <si>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</si>
  <si>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</si>
  <si>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</si>
  <si>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</si>
  <si>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</si>
  <si>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</si>
  <si>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</si>
  <si>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</si>
  <si>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</si>
  <si>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</si>
  <si>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</si>
  <si>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</si>
  <si>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</si>
  <si>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</si>
  <si>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</si>
  <si>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</si>
  <si>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</si>
  <si>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</si>
  <si>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</si>
  <si>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</si>
  <si>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</si>
  <si>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</si>
  <si>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</si>
  <si>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</si>
  <si>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</si>
  <si>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</si>
  <si>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</si>
  <si>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</si>
  <si>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</si>
  <si>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</si>
  <si>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</si>
  <si>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</si>
  <si>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Antecedentes financieros correspondientes al año 2019, aprobados por el Sub Departamento de Suprevisión Financiera Nacional. (acompaña certificado firmado ante notario público)</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</si>
  <si>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</si>
  <si>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</si>
  <si>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</si>
  <si>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</si>
  <si>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</si>
  <si>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</si>
  <si>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</si>
  <si>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</si>
  <si>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</si>
  <si>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</si>
  <si>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</si>
  <si>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</si>
  <si>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</si>
  <si>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</si>
  <si>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</si>
  <si>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</si>
  <si>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</si>
  <si>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</si>
  <si>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</si>
  <si>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</si>
  <si>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</si>
  <si>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</si>
  <si>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</si>
  <si>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</si>
  <si>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</si>
  <si>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</si>
  <si>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</si>
  <si>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</si>
  <si>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</si>
  <si>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</si>
  <si>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</si>
  <si>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</si>
  <si>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</si>
  <si>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</si>
  <si>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</si>
  <si>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</si>
  <si>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</si>
  <si>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</si>
  <si>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</si>
  <si>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</si>
  <si>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</si>
  <si>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</si>
  <si>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</si>
  <si>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</si>
  <si>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</si>
  <si>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</si>
  <si>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</si>
  <si>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</si>
  <si>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</si>
  <si>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</si>
  <si>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</si>
  <si>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</si>
  <si>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</si>
  <si>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</si>
  <si>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</si>
  <si>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</si>
  <si>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</si>
  <si>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</si>
  <si>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</si>
  <si>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</si>
  <si>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</si>
  <si>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</si>
  <si>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</si>
  <si>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</si>
  <si>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</si>
  <si>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</si>
  <si>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</si>
  <si>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</si>
  <si>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</si>
  <si>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</si>
  <si>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</si>
  <si>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</si>
  <si>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</si>
  <si>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</si>
  <si>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</si>
  <si>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Certificado Antecedentes financieros año 2019, aprobados por el Sub Departamento de Supervisión Financiera Nacional</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</si>
  <si>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</si>
  <si>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</si>
  <si>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</si>
  <si>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</si>
  <si>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</si>
  <si>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</si>
  <si>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</si>
  <si>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</si>
  <si>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Certificado de Vigencia, Folio Nº 500341764941, de 21 de agosto de 2020, emitido por el Servicio de Registro Civil e Identificación.
</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</si>
  <si>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</si>
  <si>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</si>
  <si>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</si>
  <si>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</si>
  <si>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</si>
  <si>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</si>
  <si>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</si>
  <si>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</si>
  <si>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</si>
  <si>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</si>
  <si>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</si>
  <si>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Certificado de Antecedentes Financieros año 2019, aprobados por el Subdepartamento de Supervisión Financiera Nacional.</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</si>
  <si>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</si>
  <si>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</si>
  <si>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</si>
  <si>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</si>
  <si>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</si>
  <si>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</si>
  <si>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</si>
  <si>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</si>
  <si>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</si>
  <si>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</si>
  <si>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</si>
  <si>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</si>
  <si>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</si>
  <si>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</si>
  <si>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</si>
  <si>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</si>
  <si>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</si>
  <si>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</si>
  <si>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</si>
  <si>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</si>
  <si>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</si>
  <si>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</si>
  <si>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</si>
  <si>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</si>
  <si>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</si>
  <si>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</si>
  <si>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</si>
  <si>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</si>
  <si>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</si>
  <si>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</si>
  <si>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</si>
  <si>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</si>
  <si>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</si>
  <si>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</si>
  <si>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</si>
  <si>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</si>
  <si>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</si>
  <si>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</si>
  <si>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</si>
  <si>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</si>
  <si>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</si>
  <si>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</si>
  <si>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</si>
  <si>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</si>
  <si>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23 DE ABRIL DE 2019 A 23 DE ABRIL DE 2020   Se pidió la documentación donde conste nombramiento de Directorio vigente a la fecha.
</t>
  </si>
  <si>
    <t>Del 04.04.2019. Acompaña Ley N° 21.239, que prorroga mandatos a directores por COVI 19.</t>
  </si>
  <si>
    <t xml:space="preserve">Pbro. Ricardo Andrés Oliva Salazar, 
</t>
  </si>
  <si>
    <t>Presidente: 
Miguel Luis Huerta Ortiz
Secretario: 
Jeanette Mariela Muga Álvarez 
Tesorero: 
Araceli Carrasco Henríquez 
Suplentes: 
1er Director: 
Luz Marina Huerta Ortiz 1
2do Director: 
Teresa Del Carmen Gonzalez Caceres 
3er Director: 
Michelle Jeanette Huerta Muga</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</si>
  <si>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</si>
  <si>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</si>
  <si>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</si>
  <si>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</si>
  <si>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</si>
  <si>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</si>
  <si>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</si>
  <si>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</si>
  <si>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</si>
  <si>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</si>
  <si>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</si>
  <si>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</si>
  <si>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</si>
  <si>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</si>
  <si>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</si>
  <si>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</si>
  <si>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</si>
  <si>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</si>
  <si>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</si>
  <si>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</si>
  <si>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</si>
  <si>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</si>
  <si>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</si>
  <si>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</si>
  <si>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</si>
  <si>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 xml:space="preserve">Presidente: 
Galo Fernández Villaseca
Vicepresidente: 
Mario Molina Guaita, 
Secretario: Luis René Alarcón Escárate
Tesorero: Jorge Ramón Cruz Weston
Consejeros:
Angelica Pilar Ramírez Rodríguez, 
María Alina Quinteros Letelier, 
Juan Fernando Reyes Bravo, 
José Belarmino González Aguilera, 
Raúl Andrés Silva Prado, 
Lorenzo Fermín Figueroa León, 
Víctor Héctor Vilos Núñez, </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</si>
  <si>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</si>
  <si>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</si>
  <si>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</si>
  <si>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</si>
  <si>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</si>
  <si>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</si>
  <si>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</si>
  <si>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</si>
  <si>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</si>
  <si>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</si>
  <si>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</si>
  <si>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</si>
  <si>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</si>
  <si>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</si>
  <si>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</si>
  <si>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</si>
  <si>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</si>
  <si>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</si>
  <si>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</si>
  <si>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81735100K</t>
  </si>
  <si>
    <t>70004310K</t>
  </si>
  <si>
    <t>75786200K</t>
  </si>
  <si>
    <t>72363900K</t>
  </si>
  <si>
    <t>65095565K</t>
  </si>
  <si>
    <t>65114762K</t>
  </si>
  <si>
    <t>65111456K</t>
  </si>
  <si>
    <t>75979270K</t>
  </si>
  <si>
    <t>72499900K</t>
  </si>
  <si>
    <t>65087837K</t>
  </si>
  <si>
    <t>65951110k</t>
  </si>
  <si>
    <t>65068933K</t>
  </si>
  <si>
    <t>65175495K</t>
  </si>
  <si>
    <t>72493000K</t>
  </si>
  <si>
    <t>75187300K</t>
  </si>
  <si>
    <t>70015680K</t>
  </si>
  <si>
    <t>70717000K</t>
  </si>
  <si>
    <t>65070018K</t>
  </si>
  <si>
    <t>65160642K</t>
  </si>
  <si>
    <t>65766670K</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</si>
  <si>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</si>
  <si>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</si>
  <si>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</si>
  <si>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</si>
  <si>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</si>
  <si>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</si>
  <si>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</si>
  <si>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</si>
  <si>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</si>
  <si>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</si>
  <si>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</si>
  <si>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</si>
  <si>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</si>
  <si>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</si>
  <si>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</si>
  <si>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</si>
  <si>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</si>
  <si>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</si>
  <si>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69170100K</t>
  </si>
  <si>
    <t>69130700K</t>
  </si>
  <si>
    <t>69071700K</t>
  </si>
  <si>
    <t>69254000K</t>
  </si>
  <si>
    <t>69061300K</t>
  </si>
  <si>
    <t>69060700K</t>
  </si>
  <si>
    <t>69072300K</t>
  </si>
  <si>
    <t>69081000K</t>
  </si>
  <si>
    <t>69191500K</t>
  </si>
  <si>
    <t>71593700K</t>
  </si>
  <si>
    <t>71877800K</t>
  </si>
  <si>
    <t>65266900K</t>
  </si>
  <si>
    <t>65469480K</t>
  </si>
  <si>
    <t>72282900K</t>
  </si>
  <si>
    <t>65160754K</t>
  </si>
  <si>
    <t>74962700K</t>
  </si>
  <si>
    <t>65009073K</t>
  </si>
  <si>
    <t>65165937K</t>
  </si>
  <si>
    <t>65076983K</t>
  </si>
  <si>
    <t>65069113k</t>
  </si>
  <si>
    <t>72793300K</t>
  </si>
  <si>
    <t>65223920K</t>
  </si>
  <si>
    <t>65114065K</t>
  </si>
  <si>
    <t xml:space="preserve">Se acompaña Certificado de Antecedentes Financieros, correspondientes al año 20010,  autorizado por el Subdepartamento de Supervisión Financiera Nacional.
</t>
  </si>
  <si>
    <t>70643500K</t>
  </si>
  <si>
    <t>80066523K</t>
  </si>
  <si>
    <t>70301500K</t>
  </si>
  <si>
    <t>61607900K</t>
  </si>
  <si>
    <t>73923400K</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</si>
  <si>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</si>
  <si>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</si>
  <si>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</si>
  <si>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</si>
  <si>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</si>
  <si>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</si>
  <si>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</si>
  <si>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</si>
  <si>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CALERA</t>
  </si>
  <si>
    <t>QUILLOTA</t>
  </si>
  <si>
    <t>QUILPUE</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</si>
  <si>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</si>
  <si>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</si>
  <si>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</si>
  <si>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</si>
  <si>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</si>
  <si>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</si>
  <si>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</si>
  <si>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</si>
  <si>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</si>
  <si>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</si>
  <si>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</si>
  <si>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</si>
  <si>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</si>
  <si>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</si>
  <si>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</si>
  <si>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</si>
  <si>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</si>
  <si>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</si>
  <si>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</si>
  <si>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</si>
  <si>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</si>
  <si>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TALAGANTE</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</si>
  <si>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</si>
  <si>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</si>
  <si>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</si>
  <si>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</si>
  <si>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</si>
  <si>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</si>
  <si>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</si>
  <si>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</si>
  <si>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</si>
  <si>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</si>
  <si>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</si>
  <si>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</si>
  <si>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</si>
  <si>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</si>
  <si>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</si>
  <si>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</si>
  <si>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</si>
  <si>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</si>
  <si>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</si>
  <si>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</si>
  <si>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</si>
  <si>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</si>
  <si>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</si>
  <si>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</si>
  <si>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</si>
  <si>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</si>
  <si>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</si>
  <si>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</si>
  <si>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</si>
  <si>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</si>
  <si>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</si>
  <si>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</si>
  <si>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</si>
  <si>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</si>
  <si>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</si>
  <si>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</si>
  <si>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</si>
  <si>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</si>
  <si>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</si>
  <si>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</si>
  <si>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</si>
  <si>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</si>
  <si>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</si>
  <si>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</si>
  <si>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</si>
  <si>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</si>
  <si>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</si>
  <si>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</si>
  <si>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</si>
  <si>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</si>
  <si>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</si>
  <si>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</si>
  <si>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</si>
  <si>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</si>
  <si>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</si>
  <si>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</si>
  <si>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</si>
  <si>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</si>
  <si>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</si>
  <si>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</si>
  <si>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</si>
  <si>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</si>
  <si>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</si>
  <si>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</si>
  <si>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</si>
  <si>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 xml:space="preserve">Peñalolen </t>
  </si>
  <si>
    <t>569 54935716</t>
  </si>
  <si>
    <t>casaenjambrefundacion@gmail.com</t>
  </si>
  <si>
    <t>Certificado de Vigencia de Persona Jurídica sin Fines de Lucro Folio N° 500361379973, de 16 de diciembre de 2020, emitido por el Servicio de Registro Civil e Identificación.</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</si>
  <si>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</si>
  <si>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</si>
  <si>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</si>
  <si>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</si>
  <si>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 xml:space="preserve">Antecedentes financieros correspondientes al año 2019, aprobados por USUFI. </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</si>
  <si>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</si>
  <si>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</si>
  <si>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</si>
  <si>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</si>
  <si>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 xml:space="preserve">Presidente:
Agustín Riesco Guzmán
Vicepresidente:
Rafael Rodríguez Walker
Tesorero:
Trinidad Luengo Montt
Secretario:
Andrés Cabello Violic,
Directora Ejecutiva: 
Soledad Burgos Errázuriz
Directores:
Nicolás Valdivieso Undurraga
</t>
  </si>
  <si>
    <t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</si>
  <si>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</si>
  <si>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</si>
  <si>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</si>
  <si>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</si>
  <si>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</si>
  <si>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</si>
  <si>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</si>
  <si>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</si>
  <si>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</si>
  <si>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</si>
  <si>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</si>
  <si>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</si>
  <si>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</si>
  <si>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</si>
  <si>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</si>
  <si>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</si>
  <si>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</si>
  <si>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</si>
  <si>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</si>
  <si>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</si>
  <si>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</si>
  <si>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</si>
  <si>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</si>
  <si>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</si>
  <si>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</si>
  <si>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</si>
  <si>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</si>
  <si>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</si>
  <si>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</si>
  <si>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CONGREGACION RELIGIOSOS TERCIARIOS CAPUCHINOS</t>
  </si>
  <si>
    <t>CORPORACION GABRIELA MISTRAL</t>
  </si>
  <si>
    <t>CORP. DESARR.SOC.ASOC.CRIST.DE JOVENES</t>
  </si>
  <si>
    <t>PARROQUIA SAGRADO CORAZON DE JESUS DE CORONEL</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</si>
  <si>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</si>
  <si>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</si>
  <si>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</si>
  <si>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</si>
  <si>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</si>
  <si>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</si>
  <si>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</si>
  <si>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</si>
  <si>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</si>
  <si>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</si>
  <si>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</si>
  <si>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</si>
  <si>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SOCIAL NOVO MILLENNIO</t>
  </si>
  <si>
    <t>FUNDACION CRESERES</t>
  </si>
  <si>
    <t>FUNDACION PROYECTO B</t>
  </si>
  <si>
    <t>FUNDACION REINVENTARSE</t>
  </si>
  <si>
    <t>65190112K</t>
  </si>
  <si>
    <t>65192836K</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</si>
  <si>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</si>
  <si>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</si>
  <si>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</si>
  <si>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</si>
  <si>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</si>
  <si>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</si>
  <si>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</si>
  <si>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</si>
  <si>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</si>
  <si>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</si>
  <si>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</si>
  <si>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</si>
  <si>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</si>
  <si>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</si>
  <si>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</si>
  <si>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</si>
  <si>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</si>
  <si>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</si>
  <si>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</si>
  <si>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</si>
  <si>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</si>
  <si>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</si>
  <si>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</si>
  <si>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</si>
  <si>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</si>
  <si>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</si>
  <si>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Informe N°953 de 2018</t>
  </si>
  <si>
    <t xml:space="preserve">Certificado de Vigencia de Persona Jurídica sin Fines de Lucro Folio N° 500382827673, de 14 de abril de 2021, emitido por el Servicio de Registro Civil e Identificación. </t>
  </si>
  <si>
    <t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t>
  </si>
  <si>
    <t xml:space="preserve">desde el 07 de abril de 2021 al 07 de abril del 2023.  </t>
  </si>
  <si>
    <t xml:space="preserve"> 42-2426627 y 42-2426628-    Celular: 978072945</t>
  </si>
  <si>
    <t xml:space="preserve"> Correo electrónico: directorio@corporacionllequen.cl, llequencentral4@gmail.com             yerkaguileracorporacionllequen@gmail.com</t>
  </si>
  <si>
    <t xml:space="preserve">Se acompañan antecedentes financieros correspondientes al año 2020,  aprobados por el Subdepartamento de Supervisión Financiera Nacional. </t>
  </si>
  <si>
    <t>Informe N°1063 de 2019</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</si>
  <si>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</si>
  <si>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</si>
  <si>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Informe N°730 de 2018
Informe N°908 de 2018
Informe N°1059 de 2018
Informe N°1063 de 2019</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</si>
  <si>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</si>
  <si>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</si>
  <si>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Informe N°908 de 2018</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</si>
  <si>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</si>
  <si>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</si>
  <si>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</si>
  <si>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</si>
  <si>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</si>
  <si>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</si>
  <si>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</si>
  <si>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</si>
  <si>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</si>
  <si>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</si>
  <si>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</si>
  <si>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</si>
  <si>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</si>
  <si>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</si>
  <si>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</si>
  <si>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</si>
  <si>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</si>
  <si>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</si>
  <si>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Informe N°1059 de 2018</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</si>
  <si>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</si>
  <si>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</si>
  <si>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</si>
  <si>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</si>
  <si>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</si>
  <si>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</si>
  <si>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</si>
  <si>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Informe N°730 de 2018
Informe N°820 de 2018
Informe N°1063 de 2019
Informe N°908 de 2018</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</si>
  <si>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</si>
  <si>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</si>
  <si>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</si>
  <si>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</si>
  <si>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</si>
  <si>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</si>
  <si>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</si>
  <si>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</si>
  <si>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</si>
  <si>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</si>
  <si>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</si>
  <si>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Informe N°908 de 2018
Informe N°953 de 2018
Informe N°1005 de 2018
Informe N°1059 de 2018
Informe N°1063 de 2019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</si>
  <si>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</si>
  <si>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</si>
  <si>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</si>
  <si>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</si>
  <si>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</si>
  <si>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</si>
  <si>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Informe N°820 de 2018
Informe N°1004 de 2018</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</si>
  <si>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</si>
  <si>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</si>
  <si>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</si>
  <si>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</si>
  <si>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</si>
  <si>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</si>
  <si>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</si>
  <si>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</si>
  <si>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</si>
  <si>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</si>
  <si>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</si>
  <si>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</si>
  <si>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</si>
  <si>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</si>
  <si>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</si>
  <si>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Informe N°953 de 2018
Informe N°1005 de 2018</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</si>
  <si>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</si>
  <si>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</si>
  <si>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</si>
  <si>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</si>
  <si>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</si>
  <si>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</si>
  <si>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</si>
  <si>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</si>
  <si>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</si>
  <si>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</si>
  <si>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</si>
  <si>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</si>
  <si>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</si>
  <si>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</si>
  <si>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</si>
  <si>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</si>
  <si>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</si>
  <si>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</si>
  <si>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</si>
  <si>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</si>
  <si>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</si>
  <si>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</si>
  <si>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</si>
  <si>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Directorio prorrogado por un año, a contar del 27 de febrero de 2021 al 27 de febrero de 2024.</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</si>
  <si>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</si>
  <si>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</si>
  <si>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</si>
  <si>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</si>
  <si>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</si>
  <si>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</si>
  <si>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</si>
  <si>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</si>
  <si>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</si>
  <si>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</si>
  <si>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</si>
  <si>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</si>
  <si>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</si>
  <si>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</si>
  <si>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</si>
  <si>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</si>
  <si>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</si>
  <si>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</si>
  <si>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</si>
  <si>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</si>
  <si>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</si>
  <si>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</si>
  <si>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</si>
  <si>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</si>
  <si>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</si>
  <si>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</si>
  <si>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</si>
  <si>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</si>
  <si>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</si>
  <si>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</si>
  <si>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</si>
  <si>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</si>
  <si>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</si>
  <si>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</si>
  <si>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</si>
  <si>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</si>
  <si>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</si>
  <si>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</si>
  <si>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</si>
  <si>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</si>
  <si>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</si>
  <si>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</si>
  <si>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</si>
  <si>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</si>
  <si>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</si>
  <si>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</si>
  <si>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</si>
  <si>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</si>
  <si>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</si>
  <si>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</si>
  <si>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</si>
  <si>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</si>
  <si>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</si>
  <si>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</si>
  <si>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Informe N°730 de 2018</t>
  </si>
  <si>
    <t>69181100K</t>
  </si>
  <si>
    <t>71.965.100-3</t>
  </si>
  <si>
    <t>70.996.300-7</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</si>
  <si>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</si>
  <si>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</si>
  <si>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</si>
  <si>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</si>
  <si>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</si>
  <si>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</si>
  <si>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</si>
  <si>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69.140.800-0</t>
  </si>
  <si>
    <t xml:space="preserve">Instituto para el Desarrollo Comunitario IDECO Miguel de Pujadas Vergara. 
</t>
  </si>
  <si>
    <t xml:space="preserve">ANTECEDENTES CORRESPONDIENTES AL AÑO 2020, aprobado por el SUB DEPARTAMENTO DE SUPERVISIÓN FINANCIERA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</si>
  <si>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</si>
  <si>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</si>
  <si>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</si>
  <si>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</si>
  <si>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</si>
  <si>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</si>
  <si>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</si>
  <si>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</si>
  <si>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</si>
  <si>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 xml:space="preserve">Asociación Trascender </t>
  </si>
  <si>
    <t>Corporación Agencia Adventista de Desarrollo y Recursos Asistenciales (ADRA-CHILE)</t>
  </si>
  <si>
    <t xml:space="preserve">Certificado de Vigencia de Persona Jurídica sin Fines de Lucro, Folio N°500400878148, emitido con fecha 29 de julio de 2021, por el Servicio de Registro Civil e Identificación. </t>
  </si>
  <si>
    <t xml:space="preserve">Presidente: 
Aldo Arely Muñoz Perrin, 
Tesorero: 
Claudio Andrés Pardo López, 
Prosecretario: 
Carlos Mauricio Muñoz Torres, 
Vocales:
Rodrigo Cárcamo Morales,
Diego Trincado Araya, 
Italo Opazo Muñoz, 
Jaime Alberto Carrillo Fuentes, 
Juan Alberto Fernández Inzunza, 
Secretario General: 
Hernán Sanzana Arriagada, 
Directorio vigente según consta en Certificado de Directorio de Persona Jurídica sin fines de lucro Folio N°500400878103, emitido con fecha 29 de julio de 2021, por el Servicio de Registro Civil e Identificación.
</t>
  </si>
  <si>
    <t xml:space="preserve">Presidente: 
Aldo Arely Muñoz Perrin, 
Mandato General de Administración y Facultades:
Diego Trincado Araya, 
Aarón Baruc Castillo Rodríguez, </t>
  </si>
  <si>
    <t xml:space="preserve">2) 3244 5640 
Móvil: 569-500 67 212 (Secretaría ADRA) </t>
  </si>
  <si>
    <t>Antecedentes financieros correspondientes al año 2020, aprobados por el Subdepartamento de Supervisión Financiera.</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</si>
  <si>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</si>
  <si>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</si>
  <si>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Aldeas Infantiles S.O.S.  -Concepción</t>
  </si>
  <si>
    <t>Aldea de Niños S.O.S. Puerto Varas</t>
  </si>
  <si>
    <t>Aldeas Infantiles S.O.S. Valparaíso</t>
  </si>
  <si>
    <t>Aldeas de Niños S.O.S. de Antofagasta</t>
  </si>
  <si>
    <t xml:space="preserve">Aldeas de Niños S.O.S. </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</si>
  <si>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</si>
  <si>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</si>
  <si>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</si>
  <si>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</si>
  <si>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</si>
  <si>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 xml:space="preserve">Certificado de Vigencia de Persona Jurídica Sin Fines de Lucro Folio N° 500396386348, emitido con fecha 01 de julio de 2021, por el Servicio de Registro Civil e Identificación.
</t>
  </si>
  <si>
    <t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</si>
  <si>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Asociación Cristiana de Jóvenes ACJ de Iquique</t>
  </si>
  <si>
    <t>Asociación Cristiana de Jóvenes de Temuco o YMCA Temuco</t>
  </si>
  <si>
    <t>Asociación Cristiana de Jóvenes de Valparaíso</t>
  </si>
  <si>
    <t>Certificado de vigencia de persona jurídica sin fines de lucro, folio N° 500400647593, emitido por el Servicio de Registro Civil e Identificación, con fecha 28 de julio de 2021.</t>
  </si>
  <si>
    <t xml:space="preserve">Ultimo Directorio que consta escritura pública: Del período 2019-2020. Vigencia Mandato General de Administración y Facultades otorgado a don Rodrigo Cárcamo Morales y don Diego Trincado Araya: 30 de julio de 2021.
</t>
  </si>
  <si>
    <t xml:space="preserve">Certificado de Antecedentes Financieros, correspondientes al año 2020, aprobados por el Subdepartamento de Supervisión Financiera Nacional.                                                                                                                                                                                                                                                                                                                                                                                                                                                                                                                                                                                                                                                                                                                                                                                                                                                                                                                                                                                                                                                                                      
</t>
  </si>
  <si>
    <t>Asociación Protectora de Menores de Arica</t>
  </si>
  <si>
    <t xml:space="preserve">Club de Leones Concepción-Hualpén </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</si>
  <si>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</si>
  <si>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</si>
  <si>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</si>
  <si>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</si>
  <si>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</si>
  <si>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</si>
  <si>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 xml:space="preserve">Congregación  del Amor Misericordioso   </t>
  </si>
  <si>
    <t xml:space="preserve">Congregación  Religiosa de La Sagrada Familia de Urgel </t>
  </si>
  <si>
    <t xml:space="preserve">Congregación del Buen Pastor </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</si>
  <si>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</si>
  <si>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</si>
  <si>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 xml:space="preserve">Congregación  Hermanas Carmelitas Teresas de San José </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</si>
  <si>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</si>
  <si>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</si>
  <si>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</si>
  <si>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</si>
  <si>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</si>
  <si>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</si>
  <si>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</si>
  <si>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 xml:space="preserve">Congregación Hermanas Hospitalarias del Sacratísimo Corazón de Jesús   </t>
  </si>
  <si>
    <t>Congregación Hermanas Maestras de la  Santa Cruz</t>
  </si>
  <si>
    <t>Congregación Hermanas Terciarias Capuchinas de la Sagrada Familia</t>
  </si>
  <si>
    <t xml:space="preserve">Congregación  Instituto Hijas de María Auxiliadora    </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</si>
  <si>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</si>
  <si>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</si>
  <si>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</si>
  <si>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</si>
  <si>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</si>
  <si>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</si>
  <si>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XIII (sede central)</t>
  </si>
  <si>
    <t>cerrillos (sede central)</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</si>
  <si>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</si>
  <si>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</si>
  <si>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</si>
  <si>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</si>
  <si>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 xml:space="preserve">Congregación Pequeñas Hermanas Misioneras de la Caridad-Don Orione </t>
  </si>
  <si>
    <t>Hna. María Eugenia Linco Linco,
Superiora Provincial: Mónica Aurora Izquierdo Yáñez</t>
  </si>
  <si>
    <t>Se acompaña Certificado de Antecedentes Financieros correspondiente al año 2020, aprobados por el Subdepartamento de Supervisión Financiera Nacional.</t>
  </si>
  <si>
    <t xml:space="preserve">Congregación de Religiosas Adoratrices Esclavas del Santísimo Sacramento y de la Caridad. </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</si>
  <si>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</si>
  <si>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</si>
  <si>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 xml:space="preserve">Congregación de las Religiosas Franciscanas Misioneras del Sagrado Corazón  </t>
  </si>
  <si>
    <t>Congregación Religiosas Mercedarias Francesas</t>
  </si>
  <si>
    <t xml:space="preserve">Congregación Religiosas Siervas de María Dolorosa </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</si>
  <si>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</si>
  <si>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</si>
  <si>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</si>
  <si>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</si>
  <si>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</si>
  <si>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Congregación  Salesiana de Chile</t>
  </si>
  <si>
    <t xml:space="preserve">Congregación Siervas de San José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</si>
  <si>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</si>
  <si>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</si>
  <si>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</si>
  <si>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</si>
  <si>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</si>
  <si>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</si>
  <si>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</si>
  <si>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</si>
  <si>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</si>
  <si>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</si>
  <si>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</si>
  <si>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</si>
  <si>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</si>
  <si>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</si>
  <si>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</si>
  <si>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</si>
  <si>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</si>
  <si>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</si>
  <si>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</si>
  <si>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</si>
  <si>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</si>
  <si>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</si>
  <si>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</si>
  <si>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</si>
  <si>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</si>
  <si>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</si>
  <si>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</si>
  <si>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 xml:space="preserve">Se acompaña certificado financiero, correspondiente al año 2020, aprobado por el Subdepartamento de Supervisión Financiera Nacional.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</si>
  <si>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</si>
  <si>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</si>
  <si>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</si>
  <si>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</si>
  <si>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</si>
  <si>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</si>
  <si>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</si>
  <si>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</si>
  <si>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</si>
  <si>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Certificado de antecedentes financieros del año 2020, aprobados por el Subdepartamento de Supervisión Financiera Nacional.</t>
  </si>
  <si>
    <t>Corporación Centro para el Desarrollo de la Araucanía -Trafkin</t>
  </si>
  <si>
    <t>Corporación “Chile Derechos Centro de Estudios y Desarrollo Social”, CHILE DERECHOS o CHIDERE.</t>
  </si>
  <si>
    <t>Certificado de Vigencia de Persona Jurídica Sin Fines de Lucro Folio Nº 500398149755, de fecha 12 de julio de 2021, emitido por el Servicio de Registro Civil e Identificación.</t>
  </si>
  <si>
    <t xml:space="preserve">chilederecho@gmail.com
direccion@chilederechos.cl .     
mepderecho@gmail.com
</t>
  </si>
  <si>
    <t>Se acompaña certificado financiero correspondiente al año 202o, aprobado por el Sub Departamento de Supervisión Financiera Nacional.</t>
  </si>
  <si>
    <t xml:space="preserve">Corporación Chilena de Niños y Adultos Extraviados  ¡Ayúdame! </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</si>
  <si>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</si>
  <si>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</si>
  <si>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</si>
  <si>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</si>
  <si>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</si>
  <si>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</si>
  <si>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</si>
  <si>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</si>
  <si>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</si>
  <si>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</si>
  <si>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Integral para el Adulto Mayor” y/o “Corporación Laureles”.</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</si>
  <si>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</si>
  <si>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</si>
  <si>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</si>
  <si>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</si>
  <si>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</si>
  <si>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</si>
  <si>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Corporación  de Ayuda a la Familia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</si>
  <si>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</si>
  <si>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</si>
  <si>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</si>
  <si>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</si>
  <si>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</si>
  <si>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</si>
  <si>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Corporación de Ayuda a la Infancia Casa Montaña </t>
  </si>
  <si>
    <t xml:space="preserve">Antecedentes financieros correspondientes al año 2020, aprobados por el Subdepartamento de Supervisión Financiera Nacional. </t>
  </si>
  <si>
    <t xml:space="preserve">
 Corporación Centro de Estudios para la Educación, El Riesgo Social y el Derecho
</t>
  </si>
  <si>
    <t xml:space="preserve">Corporación de Beneficencia Andalién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</si>
  <si>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</si>
  <si>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</si>
  <si>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</si>
  <si>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</si>
  <si>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</si>
  <si>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</si>
  <si>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</si>
  <si>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</si>
  <si>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</si>
  <si>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</si>
  <si>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</si>
  <si>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</si>
  <si>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</si>
  <si>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</si>
  <si>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</si>
  <si>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</si>
  <si>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</si>
  <si>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</si>
  <si>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</si>
  <si>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</si>
  <si>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</si>
  <si>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</si>
  <si>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</si>
  <si>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</si>
  <si>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</si>
  <si>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</si>
  <si>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</si>
  <si>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</si>
  <si>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Certificado de vigencia Folio Nº 500401142878, de fecha 30 de julio de 2021, emitido por el Servicio de Registro Civil e Identificación.</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</si>
  <si>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</si>
  <si>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</si>
  <si>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</si>
  <si>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 xml:space="preserve">Se acompaña certificado de antecedentes financieros, correspondiente al año 2020 aprobados por el Sub Departamento de Supervisión Financiera Nacional. </t>
  </si>
  <si>
    <t xml:space="preserve">Corporación de Desarrollo Social y Económico Indígena CODESI </t>
  </si>
  <si>
    <t>Corporación de Desarrollo Social y Educacional Leonardo Da Vinci o CORDES Da Vinci.</t>
  </si>
  <si>
    <t>Corporación de Desarrollo y Acción Social Cristiana Alborada Chile - Corporación Alborada Chile</t>
  </si>
  <si>
    <t xml:space="preserve">
“Corporación de Desarrollo y Acción Social, Cultural y Educacional Arrebol-Chile” o “Corporación Arrebol-Chile” 
</t>
  </si>
  <si>
    <t>Corporación de Desarrollo y Promoción de Niños, Jóvenes y Familias SOFINI.</t>
  </si>
  <si>
    <t xml:space="preserve">Corporación Derechos Iguales </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</si>
  <si>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</si>
  <si>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</si>
  <si>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</si>
  <si>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</si>
  <si>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</si>
  <si>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</si>
  <si>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</si>
  <si>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</si>
  <si>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</si>
  <si>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</si>
  <si>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</si>
  <si>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</si>
  <si>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Estudio, Desarrollo y Capacitación  A Todo Sur.</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</si>
  <si>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</si>
  <si>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</si>
  <si>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</si>
  <si>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</si>
  <si>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Certificado financiero firmado ante notario público correspondiente al año 2020 y balance general consolidado al 31 de diciembre de 2020 aprobados por el Subdepartamento de Supervisión Financiera Nacional.</t>
  </si>
  <si>
    <t>Corporación de Oportunidad y Acción Solidaria OPCIÓN</t>
  </si>
  <si>
    <t xml:space="preserve">Certificado de vigencia, folio Nº 50038906023, de fecha 17 de mayo de 2021, del Servicio de Registro Civil e Identificación.
</t>
  </si>
  <si>
    <t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</si>
  <si>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 xml:space="preserve">Directora Ejecutiva: María Consuelo Contreras Largo
Sub Directora Ejecutiva: Milagros Isabel Neghme Cristi,                                 Podrán actuar conjunta o separadamente.
Presidente: Exequiel González Balbontín, 
Poderes especiales: 
Alejandro Andrés Astorga Arancibia, 
</t>
  </si>
  <si>
    <t>Certificado Financiero, correspondiente al año 2020, arpobado por el Sub Departamento de Supervisión Financiera Nacional.</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</si>
  <si>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</si>
  <si>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</si>
  <si>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</si>
  <si>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</si>
  <si>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</si>
  <si>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</si>
  <si>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</si>
  <si>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</si>
  <si>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</si>
  <si>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</si>
  <si>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</si>
  <si>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</si>
  <si>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</si>
  <si>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</si>
  <si>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</si>
  <si>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</si>
  <si>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Certificado de vigencia, folio N° 500402248383, de 06 de agosto de 2021, emitido por el Servicio de Registro Civil e Identificación.</t>
  </si>
  <si>
    <t>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</si>
  <si>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</si>
  <si>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</si>
  <si>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</si>
  <si>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</si>
  <si>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</si>
  <si>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</si>
  <si>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</si>
  <si>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</si>
  <si>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</si>
  <si>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</si>
  <si>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</si>
  <si>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</si>
  <si>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</si>
  <si>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</si>
  <si>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</si>
  <si>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</si>
  <si>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</si>
  <si>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</si>
  <si>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</si>
  <si>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</si>
  <si>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</si>
  <si>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</si>
  <si>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</si>
  <si>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</si>
  <si>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</si>
  <si>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 xml:space="preserve">Corporación de Investigación y Desarrollo de la Sociedad y las Migraciones Colectivo Sin Fronteras </t>
  </si>
  <si>
    <t>Corporación Futuro Humano</t>
  </si>
  <si>
    <t>Corporación Gabriela Mistral.</t>
  </si>
  <si>
    <t xml:space="preserve">Certificado de Vigencia Folio Nº 500396162528, de fecha 30 de junio de 2021, otorgado por el Servicio de Registro Civil e Identificación.
</t>
  </si>
  <si>
    <t xml:space="preserve">Se acompaña certificado financiero correspondiente al año 2020 aprobada por el  Sub Departamento de Supervisión Financiera Nacional. </t>
  </si>
  <si>
    <t xml:space="preserve">Corporación Hope For Children </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</si>
  <si>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</si>
  <si>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</si>
  <si>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</si>
  <si>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</si>
  <si>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</si>
  <si>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</si>
  <si>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</si>
  <si>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</si>
  <si>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</si>
  <si>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</si>
  <si>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</si>
  <si>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 xml:space="preserve">Corporación de Defensoría Nacional de Derechos Humanos de los Niños, Niñas y Adolescentes con base en género y familia, o Defensoría de los DD.HH. de los Niños. </t>
  </si>
  <si>
    <t>Corporación Juvenil de Atención Infanto-Juvenil La Tribu</t>
  </si>
  <si>
    <t xml:space="preserve">
CORPORACIÓN KUYEN MAPU
</t>
  </si>
  <si>
    <t>Corporación  La Casa del Padre Demetrio</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</si>
  <si>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</si>
  <si>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</si>
  <si>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</si>
  <si>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</si>
  <si>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</si>
  <si>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</si>
  <si>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</si>
  <si>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</si>
  <si>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</si>
  <si>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</si>
  <si>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</si>
  <si>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</si>
  <si>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</si>
  <si>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</si>
  <si>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</si>
  <si>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</si>
  <si>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</si>
  <si>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</si>
  <si>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</si>
  <si>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</si>
  <si>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</si>
  <si>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</si>
  <si>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</si>
  <si>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</si>
  <si>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</si>
  <si>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</si>
  <si>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</si>
  <si>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</si>
  <si>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</si>
  <si>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 xml:space="preserve">Corporación Municipal de Conchalí  de Educación, Salud y Atención de Menores, CORESAM </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</si>
  <si>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</si>
  <si>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</si>
  <si>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</si>
  <si>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</si>
  <si>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</si>
  <si>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</si>
  <si>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 xml:space="preserve">Corporación Municipal de Educación, Salud y Atención de Menores de Puente Alto </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</si>
  <si>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</si>
  <si>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</si>
  <si>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</si>
  <si>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</si>
  <si>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</si>
  <si>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</si>
  <si>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</si>
  <si>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</si>
  <si>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</si>
  <si>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</si>
  <si>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 xml:space="preserve">Corporación Municipal de Quellón para la Educación, Salud y Atención del Menor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</si>
  <si>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</si>
  <si>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</si>
  <si>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</si>
  <si>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</si>
  <si>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Corporación Municipal de Peñalolén Para el Desarrollo Social  CORMUP</t>
  </si>
  <si>
    <t xml:space="preserve">29397000 - 222928745
</t>
  </si>
  <si>
    <t>equipopdcpenalolen@gmail.com</t>
  </si>
  <si>
    <t xml:space="preserve">Corporación Municipal de Punta Arenas para la Educación, Salud y Atención al Menor </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</si>
  <si>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</si>
  <si>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</si>
  <si>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</si>
  <si>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</si>
  <si>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</si>
  <si>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</si>
  <si>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</si>
  <si>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</si>
  <si>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</si>
  <si>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</si>
  <si>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</si>
  <si>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</si>
  <si>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</si>
  <si>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</si>
  <si>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 xml:space="preserve">Corporación para el Desarrollo Económico y Social </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</si>
  <si>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</si>
  <si>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</si>
  <si>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</si>
  <si>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</si>
  <si>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</si>
  <si>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Certificado de Vigencia Folio 500396152244, de fecha 30 de junio de 2021, emitido por el Servicio de Registro Civil e Identificación.</t>
  </si>
  <si>
    <t xml:space="preserve">jflores@catim.cl - ralburquenque@catim.cl          corporacion@catim.cl
</t>
  </si>
  <si>
    <t xml:space="preserve">Se acompañan antecedentes financieros correspondientes al año 2020, aprobados por el Sub Departamento de Supervisión Financiera Nacional.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</si>
  <si>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</si>
  <si>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</si>
  <si>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</si>
  <si>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</si>
  <si>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 xml:space="preserve">Corporación para el Desarrollo de la Salud Mental Familiar - CODESAM </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</si>
  <si>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</si>
  <si>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</si>
  <si>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</si>
  <si>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</si>
  <si>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</si>
  <si>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</si>
  <si>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</si>
  <si>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</si>
  <si>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</si>
  <si>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</si>
  <si>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</si>
  <si>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</si>
  <si>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</si>
  <si>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</si>
  <si>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</si>
  <si>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</si>
  <si>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</si>
  <si>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Presidente: Guillermo Montecinos Rojas, 
Vicepresidente: Flavio Orellana Zamorano, 
Secretaria: Hilda Pinilla Ocampo, 
Tesorera: Marina Bustos Pino, 
Director: Renatto Pendola Rodríguez, 
Consta en Certificado de Directorio de Persona Jurídica sin fines de lucro, folio Nº 500395076344, emitido el 23 de junio de 2021, por el Servicio de Registro Civil e Identificación.</t>
  </si>
  <si>
    <t>19 de marzo de 2021 al 19 de marzo 2023.</t>
  </si>
  <si>
    <t>Se acompaña certificado financiero de la Institución correspondientes al año 2020, aprobado por el Sub Departamento de Supervisión Financiera Nacional .</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</si>
  <si>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</si>
  <si>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</si>
  <si>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</si>
  <si>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</si>
  <si>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</si>
  <si>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</si>
  <si>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</si>
  <si>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Antecedentes Financieros del año 2020, aprobados por Supervisión Financiera.</t>
  </si>
  <si>
    <t xml:space="preserve">Corporación Kaleidos para la Promoción, Defensa y Restitución de los Derechos de la Infancia y Adolescencia </t>
  </si>
  <si>
    <t>27.06.2019</t>
  </si>
  <si>
    <t xml:space="preserve">Corporación “RENACE”.
</t>
  </si>
  <si>
    <t>Corporación Social y Educacional Renasci</t>
  </si>
  <si>
    <t>Certificado Folio Nº 500402578038, emitido por SRCeI con fecha 09 de agosto de 2021.</t>
  </si>
  <si>
    <t>Presidente: 
Carlos Mauricio Gacitúa Godoy, 
Vicepresidente: 
Sofia Macarena Baez Herrera, 
Secretario:
Rodolfo Osses Baez, 
Tesorero:
Paola Agley Pérez Zamora, 
Certificado de Directorio de fecha 24 de julio de 2021, Folio N° 500400061563, del SRCI.</t>
  </si>
  <si>
    <t>04-03-2021 al 04-03-2024.</t>
  </si>
  <si>
    <t>Corporación Servicios para el Desarrollo de los Jóvenes SEDEJ</t>
  </si>
  <si>
    <t>Corporación Servicio Paz y Justicia, SERPAJ-CHILE</t>
  </si>
  <si>
    <t>Certificado de Vigencia Folio Nº 500396542869, de fecha 02 de julio de 2021, del Servicio de Registro Civil e Identificación.</t>
  </si>
  <si>
    <t>Se acompaña certificado de antecedentes financieros, correspondiente al  año 2020 aprobados por USUFI</t>
  </si>
  <si>
    <t>Corporación Siempreviva, por los Derechos y la Diversidad</t>
  </si>
  <si>
    <t>Corporación Tour Marginal</t>
  </si>
  <si>
    <t>Corporación Asociación de Asistencia y Desarrollo de Personas Vulnerables  - UNE</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</si>
  <si>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</si>
  <si>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</si>
  <si>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</si>
  <si>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</si>
  <si>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</si>
  <si>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</si>
  <si>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</si>
  <si>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</si>
  <si>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</si>
  <si>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</si>
  <si>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</si>
  <si>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</si>
  <si>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</si>
  <si>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</si>
  <si>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</si>
  <si>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</si>
  <si>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</si>
  <si>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</si>
  <si>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</si>
  <si>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</si>
  <si>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</si>
  <si>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</si>
  <si>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</si>
  <si>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</si>
  <si>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</si>
  <si>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</si>
  <si>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Se acompaña certificado financiero correspondiente al año 2020, aprobados por el Sub Departamento de Supervisión Financiera Nacional.</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</si>
  <si>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</si>
  <si>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</si>
  <si>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</si>
  <si>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</si>
  <si>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</si>
  <si>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</si>
  <si>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</si>
  <si>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</si>
  <si>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</si>
  <si>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</si>
  <si>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</si>
  <si>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</si>
  <si>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</si>
  <si>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</si>
  <si>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Certificado de Vigencia Folio Nº 500402665102, de 09-08-2021, otorgado por el Servicio de Registro Civil e Identificación.</t>
  </si>
  <si>
    <t>Se acompaña Certificado de la Institución, correspondiente a antecedentes financieros del año 2020, aprobados por USUFI</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</si>
  <si>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</si>
  <si>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</si>
  <si>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</si>
  <si>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</si>
  <si>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</si>
  <si>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</si>
  <si>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</si>
  <si>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</si>
  <si>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</si>
  <si>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</si>
  <si>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Fundación Ciudad del Niño</t>
  </si>
  <si>
    <t xml:space="preserve">Certificado de Vigencia de persona jurídica sin fines de lucro Folio N° 500395371500, emitido con fecha 24 de junio de 2021, del Servicio de Registro Civil e Identificación. </t>
  </si>
  <si>
    <t>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t>
  </si>
  <si>
    <t xml:space="preserve">16-12-2020 hasta el 16-12-2023.
</t>
  </si>
  <si>
    <t>Presidente: José Pedro Silva Prado
Director Ejecutivo: Edmundo Crespo Pisano
Gerente/Director Administración y Finanzas: Julio Gutiérrez Campos,</t>
  </si>
  <si>
    <t xml:space="preserve">Se acompaña certificado de antecedentes financieros, correspondientes al año 2020 aprobador por el Subdepartamento de Supervisión Financiera Nacional.  </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</si>
  <si>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</si>
  <si>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</si>
  <si>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</si>
  <si>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</si>
  <si>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</si>
  <si>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</si>
  <si>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Certificado de Vigencia Folio Nº 500402711821, de fecha 09 de agosto de 2020, del Servicio de Registro Civil e Identificación.</t>
  </si>
  <si>
    <t>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</si>
  <si>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O'higgins 416A comuna de Temuco, región de La Araucanía.</t>
  </si>
  <si>
    <t>Se acompaña certificado de antecedentes financiares año 2020  aprobado por el Departamento de Supervisión financiera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</si>
  <si>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</si>
  <si>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</si>
  <si>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</si>
  <si>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</si>
  <si>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</si>
  <si>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</si>
  <si>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</si>
  <si>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</si>
  <si>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</si>
  <si>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</si>
  <si>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</si>
  <si>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</si>
  <si>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</si>
  <si>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</si>
  <si>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</si>
  <si>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</si>
  <si>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</si>
  <si>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</si>
  <si>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</si>
  <si>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</si>
  <si>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</si>
  <si>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</si>
  <si>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</si>
  <si>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</si>
  <si>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</si>
  <si>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</si>
  <si>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</si>
  <si>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Certificado de Vigencia Folio Nº 500396356941, de fecha 01 de julio de 2021, del Servicio de Registro Civil e Identificación.</t>
  </si>
  <si>
    <t xml:space="preserve">Presidente: José Esteban Raúl Ahumada Figueroa, 
Secretario: Martín Santa María Oyanadel, 
Tesorero: Ricardo Majluf Sapag, 
Consejeros:
Pablo Vicente Gonzalez Figari 
Daniel Panchot Schaefer 
Ximena Osorio Urzúa 
Paulina Soto Calisto 
</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</si>
  <si>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</si>
  <si>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</si>
  <si>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</si>
  <si>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</si>
  <si>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Antecedentes Financieros correspondientes al año 2020 aprobados por el Subdepartamento de Supervisión Financiera Nacional.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</si>
  <si>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</si>
  <si>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</si>
  <si>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</si>
  <si>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</si>
  <si>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</si>
  <si>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</si>
  <si>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</si>
  <si>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</si>
  <si>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</si>
  <si>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</si>
  <si>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</si>
  <si>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</si>
  <si>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</si>
  <si>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</si>
  <si>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</si>
  <si>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</si>
  <si>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</si>
  <si>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</si>
  <si>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</si>
  <si>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</si>
  <si>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</si>
  <si>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</si>
  <si>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</si>
  <si>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</si>
  <si>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</si>
  <si>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 xml:space="preserve">Fundación Gabriel &amp; Mary Mustakis </t>
  </si>
  <si>
    <t>FUNDACIÓN GENERACIÓN FORTALEZA</t>
  </si>
  <si>
    <t xml:space="preserve">Fundación Marista por la Solidaridad Gesta </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</si>
  <si>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</si>
  <si>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</si>
  <si>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</si>
  <si>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</si>
  <si>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</si>
  <si>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</si>
  <si>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</si>
  <si>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</si>
  <si>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</si>
  <si>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</si>
  <si>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 xml:space="preserve">Fundación Hogar de Niñas Las Creches. </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</si>
  <si>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</si>
  <si>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</si>
  <si>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</si>
  <si>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</si>
  <si>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</si>
  <si>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</si>
  <si>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</si>
  <si>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</si>
  <si>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Integral de la Familia -  FIDEF</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</si>
  <si>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</si>
  <si>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</si>
  <si>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</si>
  <si>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</si>
  <si>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</si>
  <si>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</si>
  <si>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</si>
  <si>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</si>
  <si>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</si>
  <si>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</si>
  <si>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</si>
  <si>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Fundación La Familia de María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</si>
  <si>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</si>
  <si>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</si>
  <si>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</si>
  <si>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</si>
  <si>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</si>
  <si>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</si>
  <si>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</si>
  <si>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</si>
  <si>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</si>
  <si>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</si>
  <si>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</si>
  <si>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</si>
  <si>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</si>
  <si>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</si>
  <si>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</si>
  <si>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
Fundación  María de la Luz Zañartu
</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</si>
  <si>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</si>
  <si>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</si>
  <si>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</si>
  <si>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</si>
  <si>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</si>
  <si>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</si>
  <si>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</si>
  <si>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</si>
  <si>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</si>
  <si>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</si>
  <si>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</si>
  <si>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</si>
  <si>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</si>
  <si>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Fundación Mi Casa </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</si>
  <si>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</si>
  <si>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</si>
  <si>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</si>
  <si>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</si>
  <si>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</si>
  <si>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</si>
  <si>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</si>
  <si>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Fundación Miguel Kast Rist </t>
  </si>
  <si>
    <t xml:space="preserve">
Fundación Mis Amigos
</t>
  </si>
  <si>
    <t>Presidente: Clemente Muñiz Trigo   
Vicepdte: María Teresa Herrera Azocar
Tesorero: Félix Vergara Ruiz         
Secretaria: María Luisa Leuthner Wanner
Director: Gaspar Handgraaf Schaaper  Certificado de Directorio de fecha 24 de julio de 2021, emitido por el SRCI, Folio N° 500400028937.</t>
  </si>
  <si>
    <t>Se acompaña certificado financiero correspondiente al año 2020, aprobados por parte del Subdepartamento de Supervisión Financiera Nacional</t>
  </si>
  <si>
    <t>Fundación MOREAU o FUNDAMOR</t>
  </si>
  <si>
    <t>Fundación Nacional para la Defensa Ecológica del Menor de Edad-Fundación DEM</t>
  </si>
  <si>
    <t xml:space="preserve">Certificado de Vigencia, folio Nº 500397042278, emitido con fecha 06 de julio de 2021, por el Servicio de Registro Civil e Identificación.
</t>
  </si>
  <si>
    <t>Presidente:   
Daniela Yáñez Meneses, 
Vicepresidente:
Mirta Daniela Montti Ulloa, 
Tesorero:
Rodrigo Sepúlveda Prado
Secretaria:
Alicia Ibarra Medina,
Directoras/es:
Carlos Cifuentes Fernández
María Cristina Concha Wagenknecht
María Eliana Sandoval Díaz</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</si>
  <si>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</si>
  <si>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</si>
  <si>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</si>
  <si>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Se acompaña certificado financiero correspondiente al año 2020, aprobados por el Subdepartamento de Supervisión Financiera.</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</si>
  <si>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</si>
  <si>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</si>
  <si>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</si>
  <si>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</si>
  <si>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</si>
  <si>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</si>
  <si>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</si>
  <si>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</si>
  <si>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</si>
  <si>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</si>
  <si>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</si>
  <si>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</si>
  <si>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</si>
  <si>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</si>
  <si>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</si>
  <si>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</si>
  <si>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</si>
  <si>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</si>
  <si>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</si>
  <si>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</si>
  <si>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Fundación Paicaví </t>
  </si>
  <si>
    <t xml:space="preserve">Certificado de Antecedentes Financieros del año 2020, aprobados por el Subdepartamento de Supervisión Nacional. </t>
  </si>
  <si>
    <t xml:space="preserve">Fundación para la Acción Social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</si>
  <si>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</si>
  <si>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</si>
  <si>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</si>
  <si>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</si>
  <si>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</si>
  <si>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</si>
  <si>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</si>
  <si>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</si>
  <si>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</si>
  <si>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</si>
  <si>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</si>
  <si>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</si>
  <si>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</si>
  <si>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</si>
  <si>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</si>
  <si>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</si>
  <si>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</si>
  <si>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</si>
  <si>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</si>
  <si>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</si>
  <si>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</si>
  <si>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</si>
  <si>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</si>
  <si>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</si>
  <si>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</si>
  <si>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</si>
  <si>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</si>
  <si>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</si>
  <si>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</si>
  <si>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</si>
  <si>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</si>
  <si>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</si>
  <si>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</si>
  <si>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</si>
  <si>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</si>
  <si>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</si>
  <si>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</si>
  <si>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</si>
  <si>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</si>
  <si>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</si>
  <si>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</si>
  <si>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</si>
  <si>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</si>
  <si>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</si>
  <si>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</si>
  <si>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</si>
  <si>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</si>
  <si>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</si>
  <si>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Certificado de Vigencia folio N° 500404385794, de fecha 19-08-2021, del Servicio de Registro Civil e Identificación.</t>
  </si>
  <si>
    <t xml:space="preserve">Calle Andres de Fuenzalida N° 22, 
comuna de Providencia, Región Metropolitana..
</t>
  </si>
  <si>
    <t>562 228647320</t>
  </si>
  <si>
    <t xml:space="preserve">
Se acompaña certificado financiero correspondiente al 2020, aprobado por el Subdepartamento de Supervisión Financiera.</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</si>
  <si>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</si>
  <si>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</si>
  <si>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</si>
  <si>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</si>
  <si>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</si>
  <si>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</si>
  <si>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Fundación Reencuentro </t>
  </si>
  <si>
    <t xml:space="preserve">
Fundación Regazo
</t>
  </si>
  <si>
    <t xml:space="preserve">Fundación Reinventarse </t>
  </si>
  <si>
    <t>Fundación Repuyen</t>
  </si>
  <si>
    <t>Fundación Ruperto Lecaros Izquierdo</t>
  </si>
  <si>
    <t>Fundación Sagrada Familia</t>
  </si>
  <si>
    <t xml:space="preserve">Fundación San Pedro Armengol </t>
  </si>
  <si>
    <t xml:space="preserve">Fundación San José para la Adopción Familiar Cristiana </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</si>
  <si>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</si>
  <si>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</si>
  <si>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</si>
  <si>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</si>
  <si>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</si>
  <si>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</si>
  <si>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</si>
  <si>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</si>
  <si>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</si>
  <si>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</si>
  <si>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</si>
  <si>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</si>
  <si>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</si>
  <si>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</si>
  <si>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</si>
  <si>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</si>
  <si>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 xml:space="preserve">Certificado de antecedentes financieros correspondientes al año 2020, remitidos para aprobación del Subdepartamento de Supervisión Financiera Nacional.
</t>
  </si>
  <si>
    <t>Fundación Tierra de Esperanza</t>
  </si>
  <si>
    <t>Certificado de Vigencia inscripción Nº7421 de fecha 02 de abril de 1997. Folio N° 500394531618 emitido por el Servicio de Registro Civil e Identificación, de fecha 18 de junio de 2021.</t>
  </si>
  <si>
    <t xml:space="preserve">Presidente: 
Simona de la Barra Cruzat, 
Secretario:
Leoncio Toro Araya., 
Tesorero: 
Carlos Javier Contzen Fuentes, 
Director: 
Felipe Andrés Venegas Pozo, 
Director:
Gonzalo Sandoval Zambrano, 
</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</si>
  <si>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</si>
  <si>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</si>
  <si>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</si>
  <si>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</si>
  <si>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</si>
  <si>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</si>
  <si>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</si>
  <si>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</si>
  <si>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</si>
  <si>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</si>
  <si>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</si>
  <si>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</si>
  <si>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</si>
  <si>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</si>
  <si>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</si>
  <si>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</si>
  <si>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</si>
  <si>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</si>
  <si>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</si>
  <si>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</si>
  <si>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</si>
  <si>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</si>
  <si>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</si>
  <si>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</si>
  <si>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</si>
  <si>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</si>
  <si>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</si>
  <si>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</si>
  <si>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</si>
  <si>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</si>
  <si>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</si>
  <si>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</si>
  <si>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</si>
  <si>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</si>
  <si>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</si>
  <si>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</si>
  <si>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</si>
  <si>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</si>
  <si>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</si>
  <si>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</si>
  <si>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</si>
  <si>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</si>
  <si>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</si>
  <si>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</si>
  <si>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</si>
  <si>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</si>
  <si>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</si>
  <si>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</si>
  <si>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</si>
  <si>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</si>
  <si>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</si>
  <si>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</si>
  <si>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67-2336500.-</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</si>
  <si>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</si>
  <si>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</si>
  <si>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</si>
  <si>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</si>
  <si>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</si>
  <si>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</si>
  <si>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</si>
  <si>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</si>
  <si>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</si>
  <si>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</si>
  <si>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</si>
  <si>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</si>
  <si>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</si>
  <si>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</si>
  <si>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</si>
  <si>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</si>
  <si>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</si>
  <si>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</si>
  <si>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</si>
  <si>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</si>
  <si>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</si>
  <si>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</si>
  <si>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</si>
  <si>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</si>
  <si>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</si>
  <si>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</si>
  <si>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</si>
  <si>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</si>
  <si>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</si>
  <si>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</si>
  <si>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</si>
  <si>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José Alejandro Flores Osorio</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</si>
  <si>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</si>
  <si>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</si>
  <si>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</si>
  <si>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</si>
  <si>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</si>
  <si>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</si>
  <si>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</si>
  <si>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</si>
  <si>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</si>
  <si>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</si>
  <si>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</si>
  <si>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Ali Manuel Manouchehri Moghadam Kashan Lobos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</si>
  <si>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</si>
  <si>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</si>
  <si>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</si>
  <si>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</si>
  <si>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</si>
  <si>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</si>
  <si>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</si>
  <si>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</si>
  <si>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</si>
  <si>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</si>
  <si>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</si>
  <si>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</si>
  <si>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</si>
  <si>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</si>
  <si>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</si>
  <si>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</si>
  <si>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</si>
  <si>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</si>
  <si>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</si>
  <si>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</si>
  <si>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</si>
  <si>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
I. Municipalidad de Fresia </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</si>
  <si>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</si>
  <si>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</si>
  <si>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</si>
  <si>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</si>
  <si>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</si>
  <si>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</si>
  <si>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</si>
  <si>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</si>
  <si>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</si>
  <si>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</si>
  <si>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</si>
  <si>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</si>
  <si>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</si>
  <si>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</si>
  <si>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</si>
  <si>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</si>
  <si>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</si>
  <si>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</si>
  <si>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</si>
  <si>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</si>
  <si>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</si>
  <si>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</si>
  <si>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</si>
  <si>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</si>
  <si>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</si>
  <si>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</si>
  <si>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</si>
  <si>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</si>
  <si>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</si>
  <si>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</si>
  <si>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 xml:space="preserve">Lautaro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</si>
  <si>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</si>
  <si>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</si>
  <si>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</si>
  <si>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</si>
  <si>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</si>
  <si>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</si>
  <si>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</si>
  <si>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</si>
  <si>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 xml:space="preserve">
I. Municipalidad de  Longaví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</si>
  <si>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</si>
  <si>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</si>
  <si>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</si>
  <si>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</si>
  <si>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</si>
  <si>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</si>
  <si>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</si>
  <si>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</si>
  <si>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</si>
  <si>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</si>
  <si>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</si>
  <si>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</si>
  <si>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</si>
  <si>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</si>
  <si>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</si>
  <si>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</si>
  <si>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</si>
  <si>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</si>
  <si>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</si>
  <si>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</si>
  <si>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</si>
  <si>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</si>
  <si>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</si>
  <si>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</si>
  <si>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</si>
  <si>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</si>
  <si>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</si>
  <si>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</si>
  <si>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</si>
  <si>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</si>
  <si>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</si>
  <si>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</si>
  <si>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</si>
  <si>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</si>
  <si>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</si>
  <si>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</si>
  <si>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</si>
  <si>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</si>
  <si>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</si>
  <si>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</si>
  <si>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</si>
  <si>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</si>
  <si>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</si>
  <si>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</si>
  <si>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</si>
  <si>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</si>
  <si>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</si>
  <si>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</si>
  <si>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</si>
  <si>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</si>
  <si>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</si>
  <si>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</si>
  <si>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</si>
  <si>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</si>
  <si>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</si>
  <si>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</si>
  <si>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</si>
  <si>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</si>
  <si>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</si>
  <si>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</si>
  <si>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
I. Municipalidad de Quellón  
</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</si>
  <si>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</si>
  <si>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</si>
  <si>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</si>
  <si>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</si>
  <si>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</si>
  <si>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</si>
  <si>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</si>
  <si>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</si>
  <si>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</si>
  <si>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</si>
  <si>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</si>
  <si>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</si>
  <si>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</si>
  <si>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</si>
  <si>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</si>
  <si>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</si>
  <si>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</si>
  <si>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</si>
  <si>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</si>
  <si>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</si>
  <si>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</si>
  <si>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</si>
  <si>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</si>
  <si>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</si>
  <si>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</si>
  <si>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</si>
  <si>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</si>
  <si>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</si>
  <si>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</si>
  <si>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</si>
  <si>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</si>
  <si>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</si>
  <si>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</si>
  <si>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</si>
  <si>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</si>
  <si>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</si>
  <si>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</si>
  <si>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</si>
  <si>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</si>
  <si>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</si>
  <si>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</si>
  <si>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</si>
  <si>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</si>
  <si>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</si>
  <si>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</si>
  <si>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</si>
  <si>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</si>
  <si>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</si>
  <si>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</si>
  <si>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</si>
  <si>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</si>
  <si>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</si>
  <si>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</si>
  <si>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</si>
  <si>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</si>
  <si>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</si>
  <si>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</si>
  <si>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</si>
  <si>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</si>
  <si>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</si>
  <si>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</si>
  <si>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</si>
  <si>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</si>
  <si>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</si>
  <si>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</si>
  <si>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</si>
  <si>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</si>
  <si>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</si>
  <si>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</si>
  <si>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</si>
  <si>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</si>
  <si>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</si>
  <si>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</si>
  <si>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</si>
  <si>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</si>
  <si>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</si>
  <si>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</si>
  <si>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</si>
  <si>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</si>
  <si>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</si>
  <si>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</si>
  <si>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</si>
  <si>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</si>
  <si>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</si>
  <si>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</si>
  <si>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</si>
  <si>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</si>
  <si>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</si>
  <si>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</si>
  <si>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</si>
  <si>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</si>
  <si>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</si>
  <si>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</si>
  <si>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</si>
  <si>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</si>
  <si>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</si>
  <si>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</si>
  <si>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</si>
  <si>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</si>
  <si>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</si>
  <si>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</si>
  <si>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</si>
  <si>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</si>
  <si>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</si>
  <si>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</si>
  <si>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</si>
  <si>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</si>
  <si>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</si>
  <si>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</si>
  <si>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</si>
  <si>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</si>
  <si>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</si>
  <si>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</si>
  <si>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 xml:space="preserve">Organización Comunitaria Funcional “Agrupación Nehuenche”  </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</si>
  <si>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</si>
  <si>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</si>
  <si>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</si>
  <si>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</si>
  <si>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</si>
  <si>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</si>
  <si>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</si>
  <si>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</si>
  <si>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</si>
  <si>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</si>
  <si>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Certificado de prórroga de vigencia N° 3663-SSMM, de 14 de julio de 2021, de la Ilustre Municipalidad de San Antonio.</t>
  </si>
  <si>
    <t xml:space="preserve"> Certificado de Antecedentes Financieros del año 2020, aprobados por el Subdepartamento de Supervisión Financiera Nacional</t>
  </si>
  <si>
    <t xml:space="preserve">Organización Comunitaria Funcional “Centro Cultural y Social Centro de Apoyo al Niño y la Familia”  </t>
  </si>
  <si>
    <t>Certificado de Vigencia, folio Nº 500397630975, de 08 de julio de 2021, del Servicio de Registro Civil e Identificación.</t>
  </si>
  <si>
    <t xml:space="preserve"> Durarán tres años en sus cargos, pudiendo ser reelegidos las veces que la asamblea estime conveniente (artículo 27 del estatuto de la OCF)</t>
  </si>
  <si>
    <t>Antecedentes financieros correspondientes al año 2020 aprobados por el Sub Departamento de Supervisión Financiera</t>
  </si>
  <si>
    <t xml:space="preserve">Centro de Desarrollo Para La Acción Social CEDPAS </t>
  </si>
  <si>
    <t xml:space="preserve">Organización Comunitaria Funcional Centro de Ayuda al Niño Bernardita Serrano. 
</t>
  </si>
  <si>
    <t>Organización Comunitaria Funcional “Centro de Desarrollo Social y Cultural Chile Futuro”</t>
  </si>
  <si>
    <t xml:space="preserve">Organización Comunitaria Funcional “Centro de Diagnóstico, Investigación y Desarrollo Social Comunitario- CEDIS”  </t>
  </si>
  <si>
    <t xml:space="preserve">O.C.F. Centro de Participación Comunitaria para el Desarrollo Social y Cultural </t>
  </si>
  <si>
    <t>Organización Comunitaria Funcional “Centro de Profesionales para la Acción y Promoción Social CEPAS”</t>
  </si>
  <si>
    <t xml:space="preserve">Organización Comunitaria Funcional Centro de Promoción Comunitaria Galerna. </t>
  </si>
  <si>
    <t>Organización Comunitaria Funcional Centro de Promoción y Desarrollo Local de La Florida</t>
  </si>
  <si>
    <t xml:space="preserve">OCF Centro de Formación, Capacitación y Servicios Comunitarios Casa de la Mujer Pobladora de Huamachuco </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</si>
  <si>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</si>
  <si>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</si>
  <si>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</si>
  <si>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</si>
  <si>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</si>
  <si>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</si>
  <si>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</si>
  <si>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 xml:space="preserve">Organización Comunitaria Funcional “Centro Preventivo de Diagnóstico y Tratamiento PRONINF”  </t>
  </si>
  <si>
    <t>Organización Comunitaria Funcional Colectivo Sin Fronteras.</t>
  </si>
  <si>
    <t xml:space="preserve">Organización Comunitaria Funcional Comunidad de Trabajo en Tecnologías Apropiadas  - COTRA.
</t>
  </si>
  <si>
    <t xml:space="preserve">Organización Comunitaria Funcional Comunidad Niños Entre Calles. 
</t>
  </si>
  <si>
    <t xml:space="preserve">
Organización Comunitaria Funcional “El Umbral, Centro de Apoyo Juvenil”
</t>
  </si>
  <si>
    <t>O. C. F.   Escuela Gimnasio De Aplicación Y Experimentación De Programas De Restauración Neurológica Artesanos De La Vida.</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</si>
  <si>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</si>
  <si>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</si>
  <si>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</si>
  <si>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</si>
  <si>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</si>
  <si>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</si>
  <si>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</si>
  <si>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</si>
  <si>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</si>
  <si>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</si>
  <si>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</si>
  <si>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
“Organización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</si>
  <si>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</si>
  <si>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</si>
  <si>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</si>
  <si>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</si>
  <si>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</si>
  <si>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Certificado de antecedente financiero año 2020, aprobado por el Sub Departamento de Supervisión Financiera Nacional.</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</si>
  <si>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</si>
  <si>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</si>
  <si>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</si>
  <si>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</si>
  <si>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</si>
  <si>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</si>
  <si>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</si>
  <si>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</si>
  <si>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Organización No gubernamental  de Desarrollo COINCIDE</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</si>
  <si>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</si>
  <si>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</si>
  <si>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</si>
  <si>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 xml:space="preserve">Organización No gubernamental  de Desarrollo Corporación Andares Sur. 
</t>
  </si>
  <si>
    <t>ORGANIZACIÓN NO GUBERNAMENTAL DE DESARROLLO CORPORACIÓN PARA EL RECONOCIMIENTO, ESTUDIO Y APOYO DE LA PARTICIPACIÓN SOCIAL INCLUSIVA- ONG CREAPSI</t>
  </si>
  <si>
    <t>Certificado de Vigencia Folio Nº 500404676059, otorgado el 20 de agosto de 2021, del Servicio de Registro Civil e Identificación</t>
  </si>
  <si>
    <t>Presidente: 
Karen Edilia Briones Farias
Vicepresidente:
Verónica González Acevedo, 
Tesorero:
Denisse Vanessa Araya Gallardo, 
Consta en Certificado de persona jurídica si fines lucro Folio Nº 500404676030, otorgado el 20 de agosto de 2021, del Servicio de Registro Civil e Identificación</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</si>
  <si>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</si>
  <si>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</si>
  <si>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</si>
  <si>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</si>
  <si>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Certificado de Vigencia Folio Nº 500405779658, de  fecha 27 de agosto de 2021, del Servicio de Registro Civil e Identificación.</t>
  </si>
  <si>
    <t>Presidenta: 
Priscilla Andrea Sabando Zamora, 
Secretaria: 
Diana Carolina Alcon Henríquez, 
Tesorero:
Edwin Antonio Vera Marin, 
Primer Director:
Cecilia Verónica Fuentes Icarte, quien renunció a su calidad de miembro del Directorio, de acuerdo a correo electrónico de fecha 31.08.21.
Segundo Director:
Elizabeth Eugenia Taylor Cofre, 
Certificado de directorio de persona jurídica Folio Nº 500405810861, de  fecha 27 de agosto de 2021, del Servicio de Registro Civil e Identificación</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</si>
  <si>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</si>
  <si>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</si>
  <si>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</si>
  <si>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Organización No Gubernamental  de Desarrollo Grandes Pasos- ONG GRANDES PASOS</t>
  </si>
  <si>
    <t xml:space="preserve">Organización No Gubernamental de Desarrollo Social ICTHUS- ONG ICTHUS
</t>
  </si>
  <si>
    <t xml:space="preserve">
Organización No Gubernamental de Desarrollo -   Corporación de Desarrollo Integral de la Familia,       (O.N.G. CODEINFA)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</si>
  <si>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</si>
  <si>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</si>
  <si>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</si>
  <si>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</si>
  <si>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Organización No Gubernamental  de Desarrollo ORIGEN- ONG CORPORACIÓN ORIGEN</t>
  </si>
  <si>
    <t xml:space="preserve">Organización No gubernamental  de Desarrollo Padre Luis Amigó.
</t>
  </si>
  <si>
    <t>Antecedentes financieros correspondientes al año 2020 aprobados por el Sub Departamento de Supervisión Financiera.</t>
  </si>
  <si>
    <t>Organización No Gubernamental de Desarrollo para la Prevención de la Delincuencia, Reinserción y Reparación Social,  O.N.G. Forja Mundos.</t>
  </si>
  <si>
    <t>Organización No Gubernamental de Desarrollo para las Buenas Prácticas y Desarrollo Comunitario u ONG CAELIS</t>
  </si>
  <si>
    <t xml:space="preserve">
Organización No Gubernamental de Desarrollo Social y Asistencia Jurídica “ONG Remolino”
</t>
  </si>
  <si>
    <t xml:space="preserve">Organización No gubernamental  de Desarrollo Social Económico y Cultural San Damián – O.N.G. San Damian.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</si>
  <si>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</si>
  <si>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</si>
  <si>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</si>
  <si>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Corporación de Beneficencia Padre Patricio Espinosa Sáez - O.N.G. Corporación  Padre Patricio Espinosa.</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</si>
  <si>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</si>
  <si>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</si>
  <si>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</si>
  <si>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</si>
  <si>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Certificado de Vigencia Folio Nº 500404069377, de 17 de agosto de 2021, del Servicio de Registro Civil e Identificación.</t>
  </si>
  <si>
    <t>Ultimo Directorio: 04 de noviembre de 2015 al 04 de noviembre de 2020.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</si>
  <si>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Organización No Gubernamental de Desarrollo Social, Económico y Cultural CORDEBIO</t>
  </si>
  <si>
    <t>Organización no Gubernamental de Desarrollo Soñando Futuro u O.N.G. Soñando Futuro</t>
  </si>
  <si>
    <t>12-11-208</t>
  </si>
  <si>
    <t>Organización No Gubernamental de Desarrollo,  Educación, Investigación y Cultura EKOSOL</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</si>
  <si>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</si>
  <si>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</si>
  <si>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</si>
  <si>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</si>
  <si>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</si>
  <si>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</si>
  <si>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</si>
  <si>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</si>
  <si>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“Organización No Gubernamental De Desarrollo, Nuevos Comienzos” </t>
  </si>
  <si>
    <t xml:space="preserve">
Organización no Gubernamental de Desarrollo Casa de Acogida La Esperanza
</t>
  </si>
  <si>
    <t xml:space="preserve">O. N. G. Casa de Acogida para Niños y Adolescentes Restauración. </t>
  </si>
  <si>
    <t xml:space="preserve">O. N. G. CIDETS Centro de Investigación y Desarrollo Tecnológico y Social. </t>
  </si>
  <si>
    <t xml:space="preserve">Organización No Gubernamental de Desarrollo Centro de promoción y desarrollo social de personas y comunidades O.N.G. CEMPRODE
</t>
  </si>
  <si>
    <t>Organización No Gubernamental de Desarrollo Centro de Iniciativa Empresarial Aconcagua-  O.N.G. CIEM ACONCAGUA</t>
  </si>
  <si>
    <t>Corporación Carpe Diem, O.N.G. Comunidad de Tratamiento Carpe Diem.</t>
  </si>
  <si>
    <t xml:space="preserve">Organización No Gubernamental de Desarrollo Corporación Educación El Quijote O.N.G. El Quijote
</t>
  </si>
  <si>
    <t>Organización No gubernamental  de Desarrollo Good Neighbors Chile</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</si>
  <si>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</si>
  <si>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</si>
  <si>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Organización No Gubernamental de Desarrollo Corporación de Educación y Salud para el Síndrome de Down o también O.N.G. Edudown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</si>
  <si>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</si>
  <si>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</si>
  <si>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</si>
  <si>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</si>
  <si>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</si>
  <si>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Colectivo para el Desarrollo Comunitario y la Acción Solidaria  – ONG Colectivo Tremún </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</si>
  <si>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</si>
  <si>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</si>
  <si>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</si>
  <si>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</si>
  <si>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Convergencia para el Desarrollo de las Personas en lo Urbano y Rural”, también denominada “O.N.G. Convergencia”</t>
  </si>
  <si>
    <t>Organización No Gubernamental de Desarrollo - Corporación de Apoyo y Promoción de la Equidad e Inclusión Social, (O.N.G. COORPORACIÓN CAPREIS)</t>
  </si>
  <si>
    <t xml:space="preserve">Organización No Gubernamental de Desarrollo Corporación Para el Desarrollo de las Comunidades y sus Territorios INCITA -  O.N.G. INCITA
</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</si>
  <si>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</si>
  <si>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</si>
  <si>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Organización No Gubernamental de Desarrollo socialcreativa -  O.N.G. SocialCreativa (ex ONG Cordillera).
</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</si>
  <si>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</si>
  <si>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</si>
  <si>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</si>
  <si>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</si>
  <si>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</si>
  <si>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</si>
  <si>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</si>
  <si>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</si>
  <si>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</si>
  <si>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Certificado Financiero al año 2020, suscrito ante notario por doña Elsa Sara Avalos Urtubia, Representante Legal, aprobado por USUFI</t>
  </si>
  <si>
    <t xml:space="preserve">
Organización no Gubernamental de Desarrollo Esperanza y Futuro
</t>
  </si>
  <si>
    <t xml:space="preserve">Organización No gubernamental  de Desarrollo Forjadores del Futuro u O.N.G. Forjadores del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</si>
  <si>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</si>
  <si>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</si>
  <si>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</si>
  <si>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</si>
  <si>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</si>
  <si>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Certificado de Vigencia  de personas jurídicas sin fines de lucro folio Nº 500402310740, del 6 de agosto de 2021, emitido por SRCeI.</t>
  </si>
  <si>
    <t>Recepción de antecedentes financieros del año 2020, aprobados por el Subdepartamento de Supervisión Financiera Nacional.</t>
  </si>
  <si>
    <t xml:space="preserve">Organización No gubernamental  de Desarrollo Lluvia de Esperanzas
</t>
  </si>
  <si>
    <t xml:space="preserve">
Organización no gubernamental de desarrollo María Madre.
</t>
  </si>
  <si>
    <t>Certificado de Vigencia  de persona jurídica sin fines de lucro, folio Nº 500395543196, emitido el 25 de junio de 2021 por el SRCeI</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</si>
  <si>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</si>
  <si>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2020, aprobados por el Subbdepartamento de Supervisión Financiera.-
</t>
  </si>
  <si>
    <t>Organización No Gubernamental de Desarrollo para Personas en Situación de Vulnerabilidad Social-O.N.G. Siempre Contigo</t>
  </si>
  <si>
    <t xml:space="preserve">Organización No gubernamental  de Desarrollo Paradigma
</t>
  </si>
  <si>
    <t xml:space="preserve">Organización No Gubernamental de Desarrollo por el Ejercicio y Restitución de los Derechos Vulnerados de Niños y Jóvenes, Ceder  – ONG Ceder. </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</si>
  <si>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</si>
  <si>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</si>
  <si>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</si>
  <si>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Organización No Gubernamental de Desarrollo Andalué para la atención de personas con trastornos severos de relación y comunicación – ONG  Corporación Andalué.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</si>
  <si>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</si>
  <si>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</si>
  <si>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</si>
  <si>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Organización No gubernamental  de Desarrollo Suractiva, “Suractiva”
</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</si>
  <si>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</si>
  <si>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</si>
  <si>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</si>
  <si>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</si>
  <si>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</si>
  <si>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</si>
  <si>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</si>
  <si>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</si>
  <si>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</si>
  <si>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</si>
  <si>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</si>
  <si>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</si>
  <si>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</si>
  <si>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</si>
  <si>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</si>
  <si>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</si>
  <si>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</si>
  <si>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</si>
  <si>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</si>
  <si>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</si>
  <si>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</si>
  <si>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</si>
  <si>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</si>
  <si>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</si>
  <si>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Psicólogos Voluntarios de Chile</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</si>
  <si>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</si>
  <si>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</si>
  <si>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</si>
  <si>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Certificado de Vigencia Folio N.º 500402853935, otorgado el 10 de agosto de 2021, del Servicio de Registro Civil e Identificación.</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</si>
  <si>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</si>
  <si>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</si>
  <si>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</si>
  <si>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</si>
  <si>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</si>
  <si>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</si>
  <si>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</si>
  <si>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</si>
  <si>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</si>
  <si>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</si>
  <si>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</si>
  <si>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</si>
  <si>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</si>
  <si>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</si>
  <si>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</si>
  <si>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</si>
  <si>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Corporación Padre Chango, u O.N.G. Padre Chango.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</si>
  <si>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</si>
  <si>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</si>
  <si>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</si>
  <si>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</si>
  <si>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
Certificado financiero correspondiente al año 2020, aprobado por el Sub Departamento de Supervisión Nacional de SENAME.
</t>
  </si>
  <si>
    <t xml:space="preserve">Organización no Gubernamental de Desarrollo Raíces - O.N.G. Raíces. </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</si>
  <si>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</si>
  <si>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</si>
  <si>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</si>
  <si>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</si>
  <si>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</si>
  <si>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</si>
  <si>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</si>
  <si>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</si>
  <si>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</si>
  <si>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</si>
  <si>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</si>
  <si>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</si>
  <si>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</si>
  <si>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</si>
  <si>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</si>
  <si>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Obispado de San José de Melipilla  
</t>
  </si>
  <si>
    <t xml:space="preserve">Obispado de Villarrica  (antes Vicariato Apostólico de la Araucanía) </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</si>
  <si>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</si>
  <si>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</si>
  <si>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</si>
  <si>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</si>
  <si>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</si>
  <si>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</si>
  <si>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</si>
  <si>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</si>
  <si>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</si>
  <si>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</si>
  <si>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</si>
  <si>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</si>
  <si>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</si>
  <si>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</si>
  <si>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</si>
  <si>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 xml:space="preserve">Parroquia San José de Curanilahue </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</si>
  <si>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</si>
  <si>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</si>
  <si>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</si>
  <si>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</si>
  <si>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</si>
  <si>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</si>
  <si>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</si>
  <si>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</si>
  <si>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</si>
  <si>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</si>
  <si>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</si>
  <si>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</si>
  <si>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</si>
  <si>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</si>
  <si>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</si>
  <si>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</si>
  <si>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</si>
  <si>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 xml:space="preserve">Sociedad Pro-Ayuda del Niño Lisiado </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</si>
  <si>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</si>
  <si>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</si>
  <si>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</si>
  <si>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</si>
  <si>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</si>
  <si>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</si>
  <si>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</si>
  <si>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Universidad  Católica del Norte</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</si>
  <si>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</si>
  <si>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</si>
  <si>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</si>
  <si>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</si>
  <si>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</si>
  <si>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 xml:space="preserve">
Se acompaña Certificado de Vigencia Nº 06/4855, de 23 de junio del 2021, de la Jefa de Unidad de Registro Institucional (S), Subsecretaría de Educación Superior, del Ministerio de Educación
</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</si>
  <si>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</si>
  <si>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</si>
  <si>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</si>
  <si>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</si>
  <si>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</si>
  <si>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</si>
  <si>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</si>
  <si>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</si>
  <si>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</si>
  <si>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</si>
  <si>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</si>
  <si>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</si>
  <si>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</si>
  <si>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</si>
  <si>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</si>
  <si>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</si>
  <si>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</si>
  <si>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</si>
  <si>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</si>
  <si>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</si>
  <si>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</si>
  <si>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</si>
  <si>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</si>
  <si>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</si>
  <si>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</si>
  <si>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</si>
  <si>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</si>
  <si>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</si>
  <si>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</si>
  <si>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 xml:space="preserve">
Se acompaña Certificado Financiero de los antecedentes financieros del año 2020, aprobados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</si>
  <si>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</si>
  <si>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</si>
  <si>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</si>
  <si>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</si>
  <si>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</si>
  <si>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</si>
  <si>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</si>
  <si>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</si>
  <si>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Viña del Mar- Quilpue (01.10.21)</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</si>
  <si>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</si>
  <si>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</si>
  <si>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</si>
  <si>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</si>
  <si>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Certificado de Vigencia Folio Nº 500403224946, de fecha 12 de agosto de 2021, del Servicio de Registro Civil e Identificación. </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</si>
  <si>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</si>
  <si>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</si>
  <si>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</si>
  <si>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Se acompaña certificado financiero correspondiente al año 2020, aprobados por  Supervisión Financiera Nacional.</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</si>
  <si>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</si>
  <si>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</si>
  <si>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</si>
  <si>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</si>
  <si>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</si>
  <si>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</si>
  <si>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</si>
  <si>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</si>
  <si>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</si>
  <si>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</si>
  <si>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</si>
  <si>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</si>
  <si>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</si>
  <si>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</si>
  <si>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folio Nº 500407984225, de 09 de septiembre de 2021, del Servicio de Registro Civil e Identificación.</t>
  </si>
  <si>
    <t>Presidente: Pastor Carlos Iván Flores Hernández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</si>
  <si>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Presidente: Pastor Carlos Iván Flores Hernández                Mandato general de administración para representar a la Residencia Hogar de Niñas La Granja: VIVIANA NAVARRO RIVEROS</t>
  </si>
  <si>
    <t>Se acompañan antecedentes Financieros correspondientes al año 2020, aprobados por el Subdepartamento de  Supervisión Financiera Nacional.</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</si>
  <si>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</si>
  <si>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</si>
  <si>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</si>
  <si>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</si>
  <si>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65103955K</t>
  </si>
  <si>
    <t>Certificado de Vigencia Folio Nº 500404055248, de 17 de agosto de 2021, emitido por el Servicio de Registro Civil e Identificación.</t>
  </si>
  <si>
    <t xml:space="preserve">Certificado correspondiente al año 2020 aprobados por el Sub Departamento de Supervisión Financiera.
</t>
  </si>
  <si>
    <t>Claudia Elizabeth Marambio Valencia,  (Presidenta y Representante Legal)
Alejandra Ríos Irarrázaval,  (Vice Presidenta)
Lorena del Carmen Fonzo Cruzat,  (Secretaria)
María Verónica Preneste,  (Tesorera)
Loreto Monique Fonzo Cruzat, (Protesorera)
Carmen Gloria Marín Martínez, ,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</si>
  <si>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</si>
  <si>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</si>
  <si>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</si>
  <si>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</si>
  <si>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</si>
  <si>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</si>
  <si>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</si>
  <si>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</si>
  <si>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</si>
  <si>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</si>
  <si>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</si>
  <si>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</si>
  <si>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</si>
  <si>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</si>
  <si>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</si>
  <si>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</si>
  <si>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</si>
  <si>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</si>
  <si>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</si>
  <si>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</si>
  <si>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</si>
  <si>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</si>
  <si>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</si>
  <si>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</si>
  <si>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</si>
  <si>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</si>
  <si>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</si>
  <si>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</si>
  <si>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</si>
  <si>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</si>
  <si>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</si>
  <si>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 xml:space="preserve"> JUSTICIA JUVENIL</t>
  </si>
  <si>
    <t>PLE - IQUIQUE</t>
  </si>
  <si>
    <t>BANCO DE CREDITO E INVERSIONES</t>
  </si>
  <si>
    <t>BANCO SANTANDER-CHILE</t>
  </si>
  <si>
    <t>ASR</t>
  </si>
  <si>
    <t>ASR- PIL TARAPACA</t>
  </si>
  <si>
    <t>ALA</t>
  </si>
  <si>
    <t>ALA - PIL TARAPACA</t>
  </si>
  <si>
    <t>BANCO DE CHILE</t>
  </si>
  <si>
    <t>SBC</t>
  </si>
  <si>
    <t>BANCO SCOTIABANK</t>
  </si>
  <si>
    <t>PLA</t>
  </si>
  <si>
    <t>MCA</t>
  </si>
  <si>
    <t>MCA - MEDIDAS CAUTELARES IQUIQUE</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</si>
  <si>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</si>
  <si>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</si>
  <si>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</si>
  <si>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</si>
  <si>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</si>
  <si>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</si>
  <si>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</si>
  <si>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</si>
  <si>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</si>
  <si>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</si>
  <si>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MCA - PROGRAMA DE MEDIDAS CAUTELARES PACIFICO</t>
  </si>
  <si>
    <t>SBC - LUIS EMILIO RECABARREN</t>
  </si>
  <si>
    <t>PMM - CARDENAL RAÚL SILVA HENRIQUEZ</t>
  </si>
  <si>
    <t>PMM - PUKARA LICKANA</t>
  </si>
  <si>
    <t>BANCO SANTANDER CHILE</t>
  </si>
  <si>
    <t>PLA - SOLA SIERRA HENRIQUEZ</t>
  </si>
  <si>
    <t>SIERRA GORDA</t>
  </si>
  <si>
    <t>PLE - PROGRAMA LIBERTAD ASISTIDA ESPECIAL</t>
  </si>
  <si>
    <t>MCA - PROGRAMA DE MEDIDAS CUATELARES AMBULATORIAS</t>
  </si>
  <si>
    <t>PLA - PROGRAMA DE LIBERTAD ASISTIDA</t>
  </si>
  <si>
    <t>ASR - SUYAI</t>
  </si>
  <si>
    <t>ALA - SUYAI</t>
  </si>
  <si>
    <t>SBC - GABRIELA MISTRAL</t>
  </si>
  <si>
    <t>PLE - ATACAMA</t>
  </si>
  <si>
    <t>PSA - ATACAMA</t>
  </si>
  <si>
    <t>ASR - PIL COQUIMBO</t>
  </si>
  <si>
    <t>ALA - PIL COQUIMBO</t>
  </si>
  <si>
    <t>ASE - ATENCION SOCIOEDUCATIVA PARA ADOLESCENTES PRIVADO DE LIBERTAD</t>
  </si>
  <si>
    <t>ASE - PAULO FREIRE</t>
  </si>
  <si>
    <t>PMM - PROYECTO MULTIMODAL LRPA LIMARI CHOAPA</t>
  </si>
  <si>
    <t>PMM - CIUDAD DEL NIÑO LA SERENA</t>
  </si>
  <si>
    <t>PLE - VINA DEL MAR</t>
  </si>
  <si>
    <t>PSA - SAN ANTONIO</t>
  </si>
  <si>
    <t>PSA - QUILLOTA</t>
  </si>
  <si>
    <t>PSA - VALPARAISO</t>
  </si>
  <si>
    <t>PLE - CALERA PETORCA</t>
  </si>
  <si>
    <t>PLE - PROGRAMA DE LIBERTAD ASISTIDA ESPECIAL SAN ANTONIO</t>
  </si>
  <si>
    <t>MCA - SAN ANTONIO</t>
  </si>
  <si>
    <t>PLA - SAN FELIPE</t>
  </si>
  <si>
    <t>PLA - QUILLOTA</t>
  </si>
  <si>
    <t>PLA - VALPARAISO</t>
  </si>
  <si>
    <t>PLA - SAN ANTONIO</t>
  </si>
  <si>
    <t>MCA - VALPARAISO</t>
  </si>
  <si>
    <t>MCA - VILLA ALEMANA</t>
  </si>
  <si>
    <t>MCA - SAN FELIPE</t>
  </si>
  <si>
    <t>SBC - SERVICIO EN BENEFICIO A LA COMUNIDAD</t>
  </si>
  <si>
    <t>ASE - VALPARAISO</t>
  </si>
  <si>
    <t>SBC - VALPARAISO</t>
  </si>
  <si>
    <t>SBC - VIÑA DEL MAR</t>
  </si>
  <si>
    <t>PSA - QUILPUE</t>
  </si>
  <si>
    <t>ASR - PIL REGIONAL VALPARAISO</t>
  </si>
  <si>
    <t>ALA - PIL REGIONAL VALPARAISO</t>
  </si>
  <si>
    <t>PSA - CACHAPOAL</t>
  </si>
  <si>
    <t>ASR - PIL OHIGGINS</t>
  </si>
  <si>
    <t>ALA - PIL OHIGGINS</t>
  </si>
  <si>
    <t>MCA - CACHAPOAL</t>
  </si>
  <si>
    <t>PLA - CACHAPOAL</t>
  </si>
  <si>
    <t>ASE - CACHAPOAL</t>
  </si>
  <si>
    <t>PMM - PROGRAMA MULTIMODAL HERNAN EMERES YEVENES</t>
  </si>
  <si>
    <t>CORPORACIÓN DE OPORTUNIDAD Y ACCION SOLIDARIA OPCION</t>
  </si>
  <si>
    <t>PLE - O HIGGINS</t>
  </si>
  <si>
    <t>SBC - CACHAPOAL</t>
  </si>
  <si>
    <t>ASR - PROGRAMA DE INTERMEDIACION LABORAL</t>
  </si>
  <si>
    <t>ALA - PROGRAMA DE INTERMEDIACION LABORAL</t>
  </si>
  <si>
    <t>PMM - LLEQUEN MAULE</t>
  </si>
  <si>
    <t>PMM - BALDOMERO LILLO</t>
  </si>
  <si>
    <t>PMM - PROGRAMA MULTIMODAL CAUQUENES</t>
  </si>
  <si>
    <t>PMM - PROGRAMA MULTIMODAL LINARES</t>
  </si>
  <si>
    <t>CORPORACIÓN EDUCACIONAL ABATE MOLINA DE TALCA</t>
  </si>
  <si>
    <t>PLE - PROGRAMA LIBERTAD ASISTIDA ESPECIAL TALCA</t>
  </si>
  <si>
    <t>PSA - LLEQUEN NUBLE</t>
  </si>
  <si>
    <t>PLE - PADRE LUIS AMIGO</t>
  </si>
  <si>
    <t>PLE - SAN PEDRO DE LA PAZ Y OTRAS COMUNAS</t>
  </si>
  <si>
    <t>PLE â€“ TERESA DE CALCUTA PARA EL BORDE COSTERO</t>
  </si>
  <si>
    <t>ASR - PIL LA ESPERANZA</t>
  </si>
  <si>
    <t>ALA - PIL LA ESPERANZA</t>
  </si>
  <si>
    <t>SBC - PROGRAMA DE SERVICIO EN BENEFICIO DE LA COMUNIDAD Y REPARACION DEL DANO</t>
  </si>
  <si>
    <t>MCA - CAMINADO JUNTOS</t>
  </si>
  <si>
    <t>PLA - SEMBRANDO CAMINOS</t>
  </si>
  <si>
    <t>PLA - PADRE LUIS AMIGO</t>
  </si>
  <si>
    <t>ASE - SAN PABLO</t>
  </si>
  <si>
    <t>ASE - CIP CRC CORONEL</t>
  </si>
  <si>
    <t>ASE - CONCEPCION - ARAUCO</t>
  </si>
  <si>
    <t>PMM - PROGRAMA MULTIMODAL PROVINCIA LOTA Y CORONEL</t>
  </si>
  <si>
    <t>PMM - PROGRAMA MULTIMODAL PROVINCIA DEL BIO BIO</t>
  </si>
  <si>
    <t>PLE - ANTULAFQUEN</t>
  </si>
  <si>
    <t>ASR - ARAUCANIA</t>
  </si>
  <si>
    <t>ALA - ARAUCANIA</t>
  </si>
  <si>
    <t>SBC - ADELUWN</t>
  </si>
  <si>
    <t>MCA - AMULEN</t>
  </si>
  <si>
    <t>MCA - CAUTIN</t>
  </si>
  <si>
    <t>PLA - KIMELTU</t>
  </si>
  <si>
    <t>ASE - CAUTIN</t>
  </si>
  <si>
    <t>ASE - CIP CRC CHOL CHOL</t>
  </si>
  <si>
    <t>PMM - CUIDAD DEL NIÑO ANGOL</t>
  </si>
  <si>
    <t>PLE - ARAUCANIA CENTRO</t>
  </si>
  <si>
    <t>PSA - CIUDAD DEL NIÑO CAUTIN</t>
  </si>
  <si>
    <t>PLA - CIUDAD DEL NIÑO TEMUCO</t>
  </si>
  <si>
    <t>PLE - CODENI LLANQUIHUE PALENA</t>
  </si>
  <si>
    <t>ASR - PIL CUIDAD DEL NINO LOS LAGOS</t>
  </si>
  <si>
    <t>ALA - PIL CUIDAD DEL NINO LOS LAGOS</t>
  </si>
  <si>
    <t>SBC - RD CUIDAD DEL NINO REGION DE LOS LAGOS</t>
  </si>
  <si>
    <t>PLE - PROYECTA CHILOE</t>
  </si>
  <si>
    <t>PLA - PROYECTA CHILOE</t>
  </si>
  <si>
    <t>MCA - PROYECTA CHILOE</t>
  </si>
  <si>
    <t>PSA - CUIDAD DEL NIÑO LLANQUIHUE Y PALENA</t>
  </si>
  <si>
    <t>PSA - CUIDAD DE NIÑO CHILOE</t>
  </si>
  <si>
    <t>PMM - CUIDAD DEL NIÑO OSORNO</t>
  </si>
  <si>
    <t>ASR - PIL AYSEN</t>
  </si>
  <si>
    <t>ALA - PIL AYSEN</t>
  </si>
  <si>
    <t>PMM - PROGRAMA MULTIMODAL AYSEN</t>
  </si>
  <si>
    <t>ASR - PIL MAGALLANES</t>
  </si>
  <si>
    <t>ALA - PIL MAGALLANES</t>
  </si>
  <si>
    <t>PMM- MULTIMODAL MAGALLANES</t>
  </si>
  <si>
    <t>PLE - ACJ SAN BERNARDO</t>
  </si>
  <si>
    <t>PLE - ACJ SAN JOAQUIN</t>
  </si>
  <si>
    <t>PLE - LA PINTANA</t>
  </si>
  <si>
    <t>PLE - CERRO NAVIA</t>
  </si>
  <si>
    <t>ASR - PROYECTO B</t>
  </si>
  <si>
    <t>BANCO SECURITY</t>
  </si>
  <si>
    <t>ALA - PROYECTO B</t>
  </si>
  <si>
    <t>ASR - PIL REINVENTARSE</t>
  </si>
  <si>
    <t>ALA - PIL REINVENTARSE</t>
  </si>
  <si>
    <t>MCA - ACJ ESTACION CENTRAL</t>
  </si>
  <si>
    <t>MCA - ACJ TALAGANTE</t>
  </si>
  <si>
    <t>MCA - ACJ SAN BERNARDO</t>
  </si>
  <si>
    <t>MCA - ACJ SAN JOAQUIN</t>
  </si>
  <si>
    <t>MCA - MEDIDAS CAUTELARES LO ESPEJO</t>
  </si>
  <si>
    <t>MCA - MEDIDAS CAUTELARES LA PINTANA</t>
  </si>
  <si>
    <t>MCA - MEDIDAS CAUTELARES CERRO NAVIA</t>
  </si>
  <si>
    <t>MCA - MEDIDAS CAUTELARES MAIPU</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</si>
  <si>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</si>
  <si>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</si>
  <si>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</si>
  <si>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</si>
  <si>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</si>
  <si>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</si>
  <si>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</si>
  <si>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</si>
  <si>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</si>
  <si>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</si>
  <si>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</si>
  <si>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</si>
  <si>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</si>
  <si>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</si>
  <si>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</si>
  <si>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</si>
  <si>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</si>
  <si>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</si>
  <si>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</si>
  <si>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</si>
  <si>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PMM - CUIDAD DEL NIÑO VALDIVIA</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</si>
  <si>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</si>
  <si>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</si>
  <si>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</si>
  <si>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</si>
  <si>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</si>
  <si>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</si>
  <si>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</si>
  <si>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</si>
  <si>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</si>
  <si>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</si>
  <si>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</si>
  <si>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</si>
  <si>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</si>
  <si>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</si>
  <si>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Certificado de Vigencia, Folio Nº 500416826916, emitido con fecha 15 de noviembre de 2021, por el Servicio de Registro Civil e Identificación.</t>
  </si>
  <si>
    <t>Presidente: Sergio Erwin Haeger Yunge, RUT Nº 13.166.720-5 Secretario: Karina Andrea Berger Schwerter, RUT N° 13.592.388-5 Tesorera: Carmen Patricia Castillo Garcia, RUT Nº 8.801.596-7 Presidente Suplente: Jaime Diger Filoza Barria, Rut Nº 8.163.015-1 Secretaria Suplente: Luisa Edith Aguilar Ruiz, Rut Nº 17.034.578-9 Tesorera Suplente: Teodora Del Carmen Calonge Saldivia, RUT Nº 5.354.611-0 Este directorio consta en certificado de persona jurídica sin fines de lucro, Folio Nº 500416826902, emitido con fecha 5 de noviembre de 2021, por el Servicio de Registro Civil e Identificación y en Acta de la Corporación Municipal de Desarrollo Social Los Muermos, reducida a Escritura Pública con fecha 14 de septiembre de 2021, ante doña Claudia Lorena Brahm Bahamonde, Notario Público de Los Muermos.</t>
  </si>
  <si>
    <t>31.08.2021</t>
  </si>
  <si>
    <t xml:space="preserve">
Presidente: Sergio Erwin Haeger Yunge, RUT Nº 13.166.720-5
Acta de la Corporación Municipal de Desarrollo Social Los Muermos, reducida a Escritura Pública con fecha 14 de septiembre de 2021, ante doña Claudia Lorena Brahm Bahamonde, Notario Público de Los Muermos.</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</si>
  <si>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</si>
  <si>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</si>
  <si>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</si>
  <si>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</si>
  <si>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</si>
  <si>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Se acompañan antecedentes financieros correspondientes al año 2020, pendientes de aprobación por el Subdepartamento de Supervisión Nacional, aprobado por el Departamento de Administración y Finanzas. </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</si>
  <si>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</si>
  <si>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</si>
  <si>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</si>
  <si>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</si>
  <si>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</si>
  <si>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</si>
  <si>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</si>
  <si>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r>
      <t xml:space="preserve">22724279
</t>
    </r>
    <r>
      <rPr>
        <sz val="8"/>
        <rFont val="Calibri"/>
        <family val="2"/>
        <scheme val="minor"/>
      </rPr>
      <t>cel  954233521 (María Eugenia Pino</t>
    </r>
    <r>
      <rPr>
        <sz val="8"/>
        <color theme="1"/>
        <rFont val="Calibri"/>
        <family val="2"/>
        <scheme val="minor"/>
      </rPr>
      <t>)</t>
    </r>
  </si>
  <si>
    <r>
      <rPr>
        <sz val="8"/>
        <color theme="1"/>
        <rFont val="Calibri"/>
        <family val="2"/>
        <scheme val="minor"/>
      </rPr>
      <t>Certificado de vigencia, folio Nº 500356979058, de 19 de noviembre de 2020, del Servicio de Registro Civil e Identificación.</t>
    </r>
    <r>
      <rPr>
        <sz val="8"/>
        <rFont val="Calibri"/>
        <family val="2"/>
        <scheme val="minor"/>
      </rPr>
      <t xml:space="preserve">
</t>
    </r>
  </si>
  <si>
    <r>
      <t xml:space="preserve">Presidente: Obispo (H) Neftalí Aravena Bravo,
</t>
    </r>
    <r>
      <rPr>
        <sz val="8"/>
        <color theme="1"/>
        <rFont val="Calibri"/>
        <family val="2"/>
        <scheme val="minor"/>
      </rPr>
      <t xml:space="preserve">Poder: Superintendente Distrito Concepción: Olga Romero Sanzana, </t>
    </r>
    <r>
      <rPr>
        <sz val="8"/>
        <rFont val="Calibri"/>
        <family val="2"/>
        <scheme val="minor"/>
      </rPr>
      <t xml:space="preserve">
</t>
    </r>
  </si>
  <si>
    <r>
      <rPr>
        <sz val="8"/>
        <color rgb="FFFF0000"/>
        <rFont val="Calibri"/>
        <family val="2"/>
        <scheme val="minor"/>
      </rPr>
      <t xml:space="preserve">Presidente: Teresa Izquierdo Walker
</t>
    </r>
    <r>
      <rPr>
        <sz val="8"/>
        <rFont val="Calibri"/>
        <family val="2"/>
        <scheme val="minor"/>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</si>
  <si>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8"/>
        <color rgb="FFFF0000"/>
        <rFont val="Calibri"/>
        <family val="2"/>
        <scheme val="minor"/>
      </rPr>
      <t xml:space="preserve">Según Resolución N° 193, de 10 de marzo de 2017, dictada por el Secretario General de la entidad, don Marcelo Fuentes García, lo subrogará en su cargo, don Luis Carrillo Duhalde.   </t>
    </r>
    <r>
      <rPr>
        <sz val="8"/>
        <rFont val="Calibri"/>
        <family val="2"/>
        <scheme val="minor"/>
      </rPr>
      <t xml:space="preserve">
</t>
    </r>
  </si>
  <si>
    <r>
      <rPr>
        <sz val="8"/>
        <rFont val="Calibri"/>
        <family val="2"/>
        <scheme val="minor"/>
      </rPr>
      <t xml:space="preserve">Angachilla, Km. 5, Parcela Arquenco, S/N,  Valdivia, </t>
    </r>
    <r>
      <rPr>
        <sz val="8"/>
        <color theme="1"/>
        <rFont val="Calibri"/>
        <family val="2"/>
        <scheme val="minor"/>
      </rPr>
      <t xml:space="preserve">
</t>
    </r>
  </si>
  <si>
    <r>
      <rPr>
        <sz val="8"/>
        <rFont val="Calibri"/>
        <family val="2"/>
        <scheme val="minor"/>
      </rPr>
      <t>Fono fijo: 52-2247556
Fono celular: 9-68328551</t>
    </r>
    <r>
      <rPr>
        <sz val="8"/>
        <color theme="1"/>
        <rFont val="Calibri"/>
        <family val="2"/>
        <scheme val="minor"/>
      </rPr>
      <t xml:space="preserve">
</t>
    </r>
  </si>
  <si>
    <r>
      <t xml:space="preserve">Certificado de Vigencia, folio Nº 500396764528, de fecha 04 de julio de </t>
    </r>
    <r>
      <rPr>
        <b/>
        <sz val="8"/>
        <rFont val="Calibri"/>
        <family val="2"/>
        <scheme val="minor"/>
      </rPr>
      <t>2021,</t>
    </r>
    <r>
      <rPr>
        <sz val="8"/>
        <rFont val="Calibri"/>
        <family val="2"/>
        <scheme val="minor"/>
      </rPr>
      <t xml:space="preserve"> emitido por el Servicio de Registro Civil e Identificación.</t>
    </r>
  </si>
  <si>
    <r>
      <rPr>
        <sz val="8"/>
        <color theme="1"/>
        <rFont val="Calibri"/>
        <family val="2"/>
        <scheme val="minor"/>
      </rPr>
      <t>Fundación Educacional para el Desarrollo Integral del Menor o  Fundación Integra</t>
    </r>
    <r>
      <rPr>
        <b/>
        <sz val="8"/>
        <color theme="1"/>
        <rFont val="Calibri"/>
        <family val="2"/>
        <scheme val="minor"/>
      </rPr>
      <t xml:space="preserve">.
</t>
    </r>
  </si>
  <si>
    <r>
      <rPr>
        <sz val="8"/>
        <color rgb="FFFF0000"/>
        <rFont val="Calibri"/>
        <family val="2"/>
        <scheme val="minor"/>
      </rPr>
      <t>Fono: (32) 2881777; 32/2683887; 32/2694140</t>
    </r>
    <r>
      <rPr>
        <sz val="8"/>
        <color theme="1"/>
        <rFont val="Calibri"/>
        <family val="2"/>
        <scheme val="minor"/>
      </rPr>
      <t xml:space="preserve">
Fono Director Ejecutivo Sr. Iván Zamora Zapata: 92401822
Fono Secretaria. Srta. Patricia Nanjari Valenzuela: 92541986
      </t>
    </r>
  </si>
  <si>
    <r>
      <rPr>
        <b/>
        <sz val="8"/>
        <rFont val="Calibri"/>
        <family val="2"/>
        <scheme val="minor"/>
      </rPr>
      <t xml:space="preserve">Institución eclesiastica. </t>
    </r>
    <r>
      <rPr>
        <sz val="8"/>
        <rFont val="Calibri"/>
        <family val="2"/>
        <scheme val="minor"/>
      </rPr>
      <t xml:space="preserve">Erigida conforme al derecho canónico
</t>
    </r>
  </si>
  <si>
    <r>
      <t xml:space="preserve">41-2780417
</t>
    </r>
    <r>
      <rPr>
        <sz val="8"/>
        <color rgb="FFFF0000"/>
        <rFont val="Calibri"/>
        <family val="2"/>
        <scheme val="minor"/>
      </rPr>
      <t>44-2896820</t>
    </r>
    <r>
      <rPr>
        <sz val="8"/>
        <color theme="1"/>
        <rFont val="Calibri"/>
        <family val="2"/>
        <scheme val="minor"/>
      </rPr>
      <t xml:space="preserve">
</t>
    </r>
  </si>
  <si>
    <r>
      <t xml:space="preserve">parroquihualqui@gmail.com
</t>
    </r>
    <r>
      <rPr>
        <u/>
        <sz val="8"/>
        <color rgb="FFFF0000"/>
        <rFont val="Calibri"/>
        <family val="2"/>
        <scheme val="minor"/>
      </rPr>
      <t>pibaraucarioa@gmail.com</t>
    </r>
    <r>
      <rPr>
        <u/>
        <sz val="8"/>
        <color theme="10"/>
        <rFont val="Calibri"/>
        <family val="2"/>
        <scheme val="minor"/>
      </rPr>
      <t xml:space="preserve">
</t>
    </r>
  </si>
  <si>
    <t>65316310K</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</si>
  <si>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</si>
  <si>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</si>
  <si>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</si>
  <si>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</si>
  <si>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</si>
  <si>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</si>
  <si>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</si>
  <si>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</si>
  <si>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Santiago
</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</si>
  <si>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</si>
  <si>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</si>
  <si>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</si>
  <si>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</si>
  <si>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</si>
  <si>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</si>
  <si>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</si>
  <si>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</si>
  <si>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</si>
  <si>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BANCO SANTADER - CHILE</t>
  </si>
  <si>
    <t>PLA - PROVINCIA DE MAIPO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</si>
  <si>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</si>
  <si>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</si>
  <si>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</si>
  <si>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</si>
  <si>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</si>
  <si>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</si>
  <si>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</si>
  <si>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</si>
  <si>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</si>
  <si>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</si>
  <si>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</si>
  <si>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Informe N°504, de 2020
Informe N°393, de 2020
Informe N°462, de 2020
Informe N°377 de 2021</t>
  </si>
  <si>
    <t>Informe N°511, de 2020</t>
  </si>
  <si>
    <t>Informe N°719, de 2020</t>
  </si>
  <si>
    <t>Informe N°504, de 2020</t>
  </si>
  <si>
    <t>Informe N°393, de 2020
Informe N°833, de 2020</t>
  </si>
  <si>
    <t>Se acompañan antecedentes financieros, correspondiente al año 2020, aprobados por el Departamento de Administración y Finanzas</t>
  </si>
  <si>
    <t xml:space="preserve"> Informe N° 953, 2018 </t>
  </si>
  <si>
    <t>Informe N°1063, de 2019</t>
  </si>
  <si>
    <t>Informe N°550, de 2020</t>
  </si>
  <si>
    <t>Informe N°504, de 2020  Informe N°456, de 2020
Informe N°833, de 2020
Informe N°550, de 2020</t>
  </si>
  <si>
    <t>Informe N°1063, de 2019
Informe N°833, de 2020</t>
  </si>
  <si>
    <t xml:space="preserve">Informe N° 730, de 2018       Informe N° 908, de 2018      Informe N° 1059, de 2018        Informe N° 1063, de 2019                  </t>
  </si>
  <si>
    <t>Informe N°908, de 2018
Informe N°741, de 2020</t>
  </si>
  <si>
    <t>Informe N°606, de 2020</t>
  </si>
  <si>
    <t>Informe N°1063, de 2019  Informe N°456, de 2020</t>
  </si>
  <si>
    <t>Informe N°1059, de 2018</t>
  </si>
  <si>
    <t xml:space="preserve">
Fundación Acción para la Infancia.
</t>
  </si>
  <si>
    <t>Informe N° 643, 2020</t>
  </si>
  <si>
    <t>Informe N° 730, de 2018         Informe N° 820, de 2018                 Informe N° 1063, de 2019                  Informe N° 908, de 2018</t>
  </si>
  <si>
    <t>Informe N°741, de 2020</t>
  </si>
  <si>
    <t xml:space="preserve"> Informe N° 953, de 2018 </t>
  </si>
  <si>
    <t>Informe N° 908, de 2018      Informe N° 953, de 2018                   Informe N° 1005, de 2018                Informe N° 1059, de 2018                          Informe N° 1063, de 2019</t>
  </si>
  <si>
    <t>Informe N°456, de 2020</t>
  </si>
  <si>
    <t>Informe N°833, de 2020</t>
  </si>
  <si>
    <t>Informe N° 908, de 2018</t>
  </si>
  <si>
    <t>Informe N°820, de 2018       Informe N° 1004, de 2018</t>
  </si>
  <si>
    <t xml:space="preserve">
Fundación Pléyades
</t>
  </si>
  <si>
    <t xml:space="preserve">
Fundación Profesionales Asociados para el Desarrollo del Norte o PRODENOR.
</t>
  </si>
  <si>
    <t>Informe N°462, de 2020</t>
  </si>
  <si>
    <t>Informe N°643, de 2020</t>
  </si>
  <si>
    <t xml:space="preserve">
Fundación Talita Kum.
</t>
  </si>
  <si>
    <t>Informe N° 953, de 2018       Informe N° 1005, de 2018</t>
  </si>
  <si>
    <t>Informe N° 908, 2018</t>
  </si>
  <si>
    <t>Informe N° 908, de 2018
Informe N° 550, de 2020</t>
  </si>
  <si>
    <t xml:space="preserve">
I. Municipalidad de Renca
</t>
  </si>
  <si>
    <t xml:space="preserve">
I. Municipalidad de Tomé
</t>
  </si>
  <si>
    <t>Informe N° 8, de 2021</t>
  </si>
  <si>
    <t>Informe N° 456, de 2020
Informe IE N° 211, de 2021</t>
  </si>
  <si>
    <t xml:space="preserve">
Organización no gubernamental de desarrollo La Casona de los Jóvenes.
</t>
  </si>
  <si>
    <t xml:space="preserve">
Organización no Gubernamental de Desarrollo Corporación Cultural CREARTE
</t>
  </si>
  <si>
    <t>Informe N° 643, de 2020</t>
  </si>
  <si>
    <t>Informe N° 535, de 2020</t>
  </si>
  <si>
    <t>Informe N° 393, de 2020
Informe N° 606, de 2020</t>
  </si>
  <si>
    <t>Informe N° 730, de 2018</t>
  </si>
  <si>
    <r>
      <t xml:space="preserve">03 de julio de 2017 a 03 de junio de 2020.  </t>
    </r>
    <r>
      <rPr>
        <b/>
        <sz val="8"/>
        <rFont val="Calibri"/>
        <family val="2"/>
        <scheme val="minor"/>
      </rPr>
      <t>(Adscrito a la Ley N°21.239)</t>
    </r>
  </si>
  <si>
    <t>Suma de ACUMULADO</t>
  </si>
  <si>
    <t>Suma de ENERO</t>
  </si>
  <si>
    <t>MONTO MES DE ENERO</t>
  </si>
  <si>
    <t xml:space="preserve">709319000
</t>
  </si>
  <si>
    <t xml:space="preserve">651920833
</t>
  </si>
  <si>
    <t xml:space="preserve">
651387485
</t>
  </si>
  <si>
    <t xml:space="preserve">651026814
</t>
  </si>
  <si>
    <t xml:space="preserve">657285609
</t>
  </si>
  <si>
    <t xml:space="preserve">
652942806
</t>
  </si>
  <si>
    <t xml:space="preserve">
651564018
</t>
  </si>
  <si>
    <t xml:space="preserve">
651539161
</t>
  </si>
  <si>
    <t xml:space="preserve">692537009
</t>
  </si>
  <si>
    <t xml:space="preserve">
690712008
</t>
  </si>
  <si>
    <t xml:space="preserve">
691501000
</t>
  </si>
  <si>
    <t xml:space="preserve">65571720K
</t>
  </si>
  <si>
    <t xml:space="preserve">759960009
</t>
  </si>
  <si>
    <t xml:space="preserve">
657798800
</t>
  </si>
  <si>
    <t xml:space="preserve">729097004
</t>
  </si>
  <si>
    <t xml:space="preserve">
759733800</t>
  </si>
  <si>
    <t xml:space="preserve">651657121
</t>
  </si>
  <si>
    <t xml:space="preserve">70990700K
</t>
  </si>
  <si>
    <t xml:space="preserve">720513005
</t>
  </si>
  <si>
    <t xml:space="preserve">654526001
</t>
  </si>
  <si>
    <t xml:space="preserve">650846699
</t>
  </si>
  <si>
    <t>ISTITUCIÓ</t>
  </si>
  <si>
    <t>LOS MONTOS INFORMADOS CORRESPONDEN A LOS CANCELADOS EN EL PERÍODO ENERO -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</si>
</sst>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3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u/>
      <sz val="10"/>
      <color theme="10"/>
      <name val="MS Sans Serif"/>
      <family val="2"/>
    </font>
    <font>
      <sz val="10"/>
      <name val="MS Sans Serif"/>
      <family val="2"/>
    </font>
    <font>
      <b/>
      <sz val="11"/>
      <name val="Verdana"/>
      <family val="2"/>
    </font>
    <font>
      <sz val="10"/>
      <name val="MS Sans Serif"/>
    </font>
    <font>
      <b/>
      <sz val="8"/>
      <color theme="1"/>
      <name val="Calibri"/>
      <family val="2"/>
      <scheme val="minor"/>
    </font>
    <font>
      <b/>
      <sz val="8"/>
      <color indexed="8"/>
      <name val="Calibri"/>
      <family val="2"/>
      <scheme val="minor"/>
    </font>
    <font>
      <sz val="8"/>
      <color theme="1"/>
      <name val="Calibri"/>
      <family val="2"/>
      <scheme val="minor"/>
    </font>
    <font>
      <sz val="8"/>
      <color rgb="FFFF0000"/>
      <name val="Calibri"/>
      <family val="2"/>
      <scheme val="minor"/>
    </font>
    <font>
      <sz val="8"/>
      <color indexed="8"/>
      <name val="Calibri"/>
      <family val="2"/>
      <scheme val="minor"/>
    </font>
    <font>
      <b/>
      <sz val="8"/>
      <name val="Calibri"/>
      <family val="2"/>
      <scheme val="minor"/>
    </font>
    <font>
      <u/>
      <sz val="8"/>
      <name val="Calibri"/>
      <family val="2"/>
      <scheme val="minor"/>
    </font>
    <font>
      <u/>
      <sz val="8"/>
      <color theme="10"/>
      <name val="Calibri"/>
      <family val="2"/>
      <scheme val="minor"/>
    </font>
    <font>
      <u/>
      <sz val="8"/>
      <color rgb="FFFF0000"/>
      <name val="Calibri"/>
      <family val="2"/>
      <scheme val="minor"/>
    </font>
    <font>
      <sz val="8"/>
      <name val="Arial"/>
      <family val="2"/>
    </font>
    <font>
      <sz val="8"/>
      <color rgb="FF333333"/>
      <name val="Arial"/>
      <family val="2"/>
    </font>
    <font>
      <b/>
      <sz val="8"/>
      <name val="Verdana"/>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FF"/>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right style="thin">
        <color indexed="64"/>
      </right>
      <top style="thin">
        <color indexed="64"/>
      </top>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116" fillId="0" borderId="0" applyNumberFormat="0" applyFill="0" applyBorder="0" applyAlignment="0" applyProtection="0"/>
    <xf numFmtId="41" fontId="117" fillId="0" borderId="0" applyFont="0" applyFill="0" applyBorder="0" applyAlignment="0" applyProtection="0"/>
    <xf numFmtId="43" fontId="119"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5" fillId="0" borderId="0"/>
  </cellStyleXfs>
  <cellXfs count="250">
    <xf numFmtId="0" fontId="0" fillId="0" borderId="0" xfId="0"/>
    <xf numFmtId="0" fontId="115" fillId="0" borderId="10" xfId="0" applyFont="1" applyBorder="1" applyAlignment="1">
      <alignment vertical="center" wrapText="1"/>
    </xf>
    <xf numFmtId="0" fontId="115" fillId="0" borderId="10" xfId="0" applyFont="1" applyFill="1" applyBorder="1" applyAlignment="1">
      <alignment vertical="center" wrapText="1"/>
    </xf>
    <xf numFmtId="0" fontId="124" fillId="0" borderId="10" xfId="2796" applyFont="1" applyFill="1" applyBorder="1" applyAlignment="1">
      <alignment vertical="center" wrapText="1"/>
    </xf>
    <xf numFmtId="0" fontId="122" fillId="0" borderId="10" xfId="0" applyFont="1" applyFill="1" applyBorder="1" applyAlignment="1">
      <alignment vertical="center" wrapText="1"/>
    </xf>
    <xf numFmtId="0" fontId="115" fillId="0" borderId="0" xfId="0" applyFont="1" applyFill="1" applyBorder="1" applyAlignment="1">
      <alignment vertical="center" wrapText="1"/>
    </xf>
    <xf numFmtId="0" fontId="115" fillId="0" borderId="10" xfId="0" applyFont="1" applyFill="1" applyBorder="1" applyAlignment="1">
      <alignment horizontal="justify" vertical="center" wrapText="1"/>
    </xf>
    <xf numFmtId="0" fontId="122" fillId="0" borderId="10" xfId="0" applyFont="1" applyFill="1" applyBorder="1" applyAlignment="1">
      <alignment horizontal="center" vertical="center" wrapText="1"/>
    </xf>
    <xf numFmtId="0" fontId="115" fillId="0" borderId="10" xfId="0" applyFont="1" applyFill="1" applyBorder="1" applyAlignment="1">
      <alignment horizontal="center" vertical="center" wrapText="1"/>
    </xf>
    <xf numFmtId="14" fontId="122" fillId="0" borderId="10" xfId="0" applyNumberFormat="1" applyFont="1" applyFill="1" applyBorder="1" applyAlignment="1">
      <alignment horizontal="center" vertical="center" wrapText="1"/>
    </xf>
    <xf numFmtId="0" fontId="124" fillId="56" borderId="22" xfId="2796" applyFont="1" applyFill="1" applyBorder="1" applyAlignment="1">
      <alignment vertical="center" wrapText="1"/>
    </xf>
    <xf numFmtId="0" fontId="122" fillId="56" borderId="22" xfId="0" applyFont="1" applyFill="1" applyBorder="1" applyAlignment="1">
      <alignment vertical="center" wrapText="1"/>
    </xf>
    <xf numFmtId="0" fontId="115" fillId="56" borderId="10" xfId="0" applyFont="1" applyFill="1" applyBorder="1" applyAlignment="1">
      <alignment vertical="center" wrapText="1"/>
    </xf>
    <xf numFmtId="14" fontId="115" fillId="0" borderId="10" xfId="0" applyNumberFormat="1" applyFont="1" applyFill="1" applyBorder="1" applyAlignment="1">
      <alignment horizontal="center" vertical="center" wrapText="1"/>
    </xf>
    <xf numFmtId="0" fontId="115" fillId="57" borderId="22" xfId="2796" applyFont="1" applyFill="1" applyBorder="1" applyAlignment="1">
      <alignment vertical="center" wrapText="1"/>
    </xf>
    <xf numFmtId="0" fontId="115" fillId="57" borderId="22" xfId="0" applyFont="1" applyFill="1" applyBorder="1" applyAlignment="1">
      <alignment vertical="center" wrapText="1"/>
    </xf>
    <xf numFmtId="0" fontId="115" fillId="57" borderId="10" xfId="0" applyFont="1" applyFill="1" applyBorder="1" applyAlignment="1">
      <alignment vertical="center" wrapText="1"/>
    </xf>
    <xf numFmtId="14" fontId="115" fillId="0" borderId="10" xfId="0" applyNumberFormat="1" applyFont="1" applyFill="1" applyBorder="1" applyAlignment="1">
      <alignment vertical="center" wrapText="1"/>
    </xf>
    <xf numFmtId="0" fontId="115" fillId="0" borderId="0" xfId="0" applyFont="1" applyFill="1" applyBorder="1" applyAlignment="1">
      <alignment horizontal="justify" vertical="center"/>
    </xf>
    <xf numFmtId="41" fontId="115" fillId="0" borderId="10" xfId="6640" applyFont="1" applyFill="1" applyBorder="1" applyAlignment="1">
      <alignment vertical="center" wrapText="1"/>
    </xf>
    <xf numFmtId="0" fontId="124" fillId="56" borderId="10" xfId="2796" applyFont="1" applyFill="1" applyBorder="1" applyAlignment="1">
      <alignment vertical="center" wrapText="1"/>
    </xf>
    <xf numFmtId="0" fontId="122" fillId="56" borderId="10" xfId="0" applyFont="1" applyFill="1" applyBorder="1" applyAlignment="1">
      <alignment vertical="center" wrapText="1"/>
    </xf>
    <xf numFmtId="0" fontId="115" fillId="0" borderId="0" xfId="0" applyFont="1" applyFill="1" applyBorder="1"/>
    <xf numFmtId="0" fontId="127" fillId="0" borderId="10" xfId="6639" applyFont="1" applyFill="1" applyBorder="1" applyAlignment="1">
      <alignment horizontal="center" vertical="center" wrapText="1"/>
    </xf>
    <xf numFmtId="0" fontId="115" fillId="0" borderId="10" xfId="0" applyFont="1" applyFill="1" applyBorder="1" applyAlignment="1">
      <alignment vertical="center"/>
    </xf>
    <xf numFmtId="0" fontId="115" fillId="56" borderId="10" xfId="0" applyFont="1" applyFill="1" applyBorder="1" applyAlignment="1">
      <alignment vertical="center"/>
    </xf>
    <xf numFmtId="0" fontId="115" fillId="0" borderId="10" xfId="0" applyFont="1" applyFill="1" applyBorder="1" applyAlignment="1">
      <alignment horizontal="right" vertical="center" wrapText="1"/>
    </xf>
    <xf numFmtId="0" fontId="122" fillId="0" borderId="10" xfId="0" applyFont="1" applyFill="1" applyBorder="1" applyAlignment="1">
      <alignment horizontal="justify" vertical="center" wrapText="1"/>
    </xf>
    <xf numFmtId="0" fontId="115" fillId="0" borderId="10" xfId="0" applyFont="1" applyFill="1" applyBorder="1" applyAlignment="1">
      <alignment horizontal="left" wrapText="1"/>
    </xf>
    <xf numFmtId="0" fontId="115" fillId="0" borderId="0" xfId="0" applyFont="1" applyFill="1" applyBorder="1" applyAlignment="1">
      <alignment horizontal="justify" vertical="center" wrapText="1"/>
    </xf>
    <xf numFmtId="0" fontId="115" fillId="0" borderId="20" xfId="0" applyFont="1" applyFill="1" applyBorder="1" applyAlignment="1">
      <alignment horizontal="justify" vertical="center" wrapText="1"/>
    </xf>
    <xf numFmtId="0" fontId="115" fillId="0" borderId="10" xfId="0" applyFont="1" applyFill="1" applyBorder="1" applyAlignment="1">
      <alignment horizontal="left" vertical="center" wrapText="1"/>
    </xf>
    <xf numFmtId="0" fontId="126" fillId="0" borderId="0" xfId="6639" applyFont="1" applyFill="1" applyBorder="1" applyAlignment="1">
      <alignment vertical="center" wrapText="1"/>
    </xf>
    <xf numFmtId="0" fontId="115" fillId="0" borderId="10" xfId="2796" applyFont="1" applyFill="1" applyBorder="1" applyAlignment="1">
      <alignment vertical="center" wrapText="1"/>
    </xf>
    <xf numFmtId="0" fontId="127" fillId="0" borderId="0" xfId="6639" applyFont="1" applyFill="1" applyBorder="1" applyAlignment="1">
      <alignment vertical="center"/>
    </xf>
    <xf numFmtId="0" fontId="123" fillId="0" borderId="0" xfId="0" applyFont="1" applyFill="1" applyBorder="1" applyAlignment="1">
      <alignment horizontal="justify" vertical="center"/>
    </xf>
    <xf numFmtId="0" fontId="115" fillId="0" borderId="10" xfId="0" applyFont="1" applyFill="1" applyBorder="1" applyAlignment="1">
      <alignment horizontal="justify" vertical="center"/>
    </xf>
    <xf numFmtId="0" fontId="127" fillId="0" borderId="10" xfId="6639" applyFont="1" applyFill="1" applyBorder="1" applyAlignment="1">
      <alignment horizontal="justify" vertical="center"/>
    </xf>
    <xf numFmtId="0" fontId="115" fillId="0" borderId="10" xfId="0" applyFont="1" applyFill="1" applyBorder="1"/>
    <xf numFmtId="0" fontId="115" fillId="0" borderId="10" xfId="0" applyFont="1" applyFill="1" applyBorder="1" applyAlignment="1">
      <alignment wrapText="1"/>
    </xf>
    <xf numFmtId="0" fontId="115" fillId="0" borderId="0" xfId="0" applyFont="1" applyFill="1" applyBorder="1" applyAlignment="1">
      <alignment wrapText="1"/>
    </xf>
    <xf numFmtId="0" fontId="122" fillId="0" borderId="10" xfId="0" applyNumberFormat="1" applyFont="1" applyFill="1" applyBorder="1" applyAlignment="1">
      <alignment horizontal="center" vertical="center" wrapText="1"/>
    </xf>
    <xf numFmtId="0" fontId="115" fillId="0" borderId="10" xfId="0" applyFont="1" applyFill="1" applyBorder="1" applyAlignment="1">
      <alignment vertical="top" wrapText="1"/>
    </xf>
    <xf numFmtId="41" fontId="115" fillId="0" borderId="10" xfId="6640" applyFont="1" applyFill="1" applyBorder="1" applyAlignment="1">
      <alignment horizontal="center" vertical="center" wrapText="1"/>
    </xf>
    <xf numFmtId="0" fontId="127" fillId="0" borderId="0" xfId="6639" applyFont="1" applyFill="1" applyBorder="1" applyAlignment="1">
      <alignment horizontal="justify" vertical="center"/>
    </xf>
    <xf numFmtId="0" fontId="127" fillId="0" borderId="0" xfId="6639" applyFont="1" applyFill="1" applyBorder="1"/>
    <xf numFmtId="0" fontId="115" fillId="58" borderId="10" xfId="0" applyFont="1" applyFill="1" applyBorder="1" applyAlignment="1">
      <alignment vertical="center" wrapText="1"/>
    </xf>
    <xf numFmtId="0" fontId="115" fillId="58" borderId="10" xfId="0" applyFont="1" applyFill="1" applyBorder="1" applyAlignment="1">
      <alignment horizontal="center" vertical="center"/>
    </xf>
    <xf numFmtId="0" fontId="115" fillId="0" borderId="0" xfId="0" applyFont="1"/>
    <xf numFmtId="0" fontId="0" fillId="0" borderId="0" xfId="0" applyFont="1"/>
    <xf numFmtId="0" fontId="115" fillId="0" borderId="0" xfId="0" pivotButton="1" applyFont="1"/>
    <xf numFmtId="0" fontId="126" fillId="0" borderId="10" xfId="6639" applyFont="1" applyFill="1" applyBorder="1" applyAlignment="1">
      <alignment horizontal="center" vertical="center" wrapText="1"/>
    </xf>
    <xf numFmtId="0" fontId="115" fillId="0" borderId="0" xfId="0" applyFont="1" applyFill="1" applyAlignment="1">
      <alignment vertical="center" wrapText="1"/>
    </xf>
    <xf numFmtId="0" fontId="115" fillId="0" borderId="0" xfId="0" applyFont="1" applyFill="1" applyAlignment="1">
      <alignment horizontal="justify" vertical="center"/>
    </xf>
    <xf numFmtId="0" fontId="122" fillId="56" borderId="10" xfId="2796" applyFont="1" applyFill="1" applyBorder="1" applyAlignment="1">
      <alignment vertical="center" wrapText="1"/>
    </xf>
    <xf numFmtId="0" fontId="124" fillId="65" borderId="10" xfId="2796" applyFont="1" applyFill="1" applyBorder="1" applyAlignment="1">
      <alignment vertical="center" wrapText="1"/>
    </xf>
    <xf numFmtId="0" fontId="122" fillId="65" borderId="10" xfId="0" applyFont="1" applyFill="1" applyBorder="1" applyAlignment="1">
      <alignment vertical="center" wrapText="1"/>
    </xf>
    <xf numFmtId="0" fontId="115" fillId="65" borderId="10" xfId="0" applyFont="1" applyFill="1" applyBorder="1" applyAlignment="1">
      <alignment vertical="center" wrapText="1"/>
    </xf>
    <xf numFmtId="0" fontId="124" fillId="66" borderId="10" xfId="2796" applyFont="1" applyFill="1" applyBorder="1" applyAlignment="1">
      <alignment vertical="center" wrapText="1"/>
    </xf>
    <xf numFmtId="0" fontId="122" fillId="66" borderId="10" xfId="0" applyFont="1" applyFill="1" applyBorder="1" applyAlignment="1">
      <alignment vertical="center" wrapText="1"/>
    </xf>
    <xf numFmtId="0" fontId="115" fillId="66" borderId="10" xfId="0" applyFont="1" applyFill="1" applyBorder="1" applyAlignment="1">
      <alignment vertical="center" wrapText="1"/>
    </xf>
    <xf numFmtId="0" fontId="127" fillId="0" borderId="0" xfId="6639" applyFont="1" applyFill="1" applyBorder="1" applyAlignment="1">
      <alignment vertical="center" wrapText="1"/>
    </xf>
    <xf numFmtId="0" fontId="115" fillId="0" borderId="0" xfId="0" applyFont="1" applyFill="1"/>
    <xf numFmtId="0" fontId="115" fillId="0" borderId="23" xfId="0" applyFont="1" applyFill="1" applyBorder="1" applyAlignment="1">
      <alignment vertical="center" wrapText="1"/>
    </xf>
    <xf numFmtId="0" fontId="115" fillId="0" borderId="23" xfId="0" applyFont="1" applyFill="1" applyBorder="1" applyAlignment="1">
      <alignment horizontal="justify" vertical="center" wrapText="1"/>
    </xf>
    <xf numFmtId="0" fontId="122" fillId="0" borderId="23" xfId="0" applyFont="1" applyFill="1" applyBorder="1" applyAlignment="1">
      <alignment vertical="center" wrapText="1"/>
    </xf>
    <xf numFmtId="0" fontId="122" fillId="0" borderId="23" xfId="0" applyFont="1" applyFill="1" applyBorder="1" applyAlignment="1">
      <alignment horizontal="center" vertical="center" wrapText="1"/>
    </xf>
    <xf numFmtId="0" fontId="115" fillId="0" borderId="23" xfId="0" applyFont="1" applyFill="1" applyBorder="1" applyAlignment="1">
      <alignment horizontal="center" vertical="center" wrapText="1"/>
    </xf>
    <xf numFmtId="0" fontId="115" fillId="0" borderId="0" xfId="0" applyFont="1" applyFill="1" applyAlignment="1">
      <alignment wrapText="1"/>
    </xf>
    <xf numFmtId="41" fontId="115" fillId="0" borderId="0" xfId="6640"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40" applyFont="1" applyBorder="1"/>
    <xf numFmtId="0" fontId="115" fillId="0" borderId="0" xfId="0" applyNumberFormat="1" applyFont="1"/>
    <xf numFmtId="0" fontId="115" fillId="0" borderId="0" xfId="0" applyFont="1" applyBorder="1" applyAlignment="1">
      <alignment vertical="center" wrapText="1"/>
    </xf>
    <xf numFmtId="0" fontId="125" fillId="55" borderId="10" xfId="0" applyFont="1" applyFill="1" applyBorder="1" applyAlignment="1">
      <alignment horizontal="center" vertical="center" wrapText="1"/>
    </xf>
    <xf numFmtId="0" fontId="121" fillId="62" borderId="21" xfId="2795" applyFont="1" applyFill="1" applyBorder="1" applyAlignment="1">
      <alignment horizontal="center" vertical="center" wrapText="1"/>
    </xf>
    <xf numFmtId="0" fontId="125" fillId="62" borderId="21" xfId="2795" applyFont="1" applyFill="1" applyBorder="1" applyAlignment="1">
      <alignment horizontal="center" vertical="center" wrapText="1"/>
    </xf>
    <xf numFmtId="0" fontId="121" fillId="63" borderId="21" xfId="2795" applyFont="1" applyFill="1" applyBorder="1" applyAlignment="1">
      <alignment horizontal="center" vertical="center" wrapText="1"/>
    </xf>
    <xf numFmtId="0" fontId="125" fillId="56" borderId="21" xfId="0" applyFont="1" applyFill="1" applyBorder="1" applyAlignment="1">
      <alignment vertical="center" wrapText="1"/>
    </xf>
    <xf numFmtId="0" fontId="121" fillId="64" borderId="21" xfId="2795" applyFont="1" applyFill="1" applyBorder="1" applyAlignment="1">
      <alignment horizontal="center" vertical="center" wrapText="1"/>
    </xf>
    <xf numFmtId="0" fontId="125" fillId="56" borderId="21" xfId="0" applyFont="1" applyFill="1" applyBorder="1" applyAlignment="1">
      <alignment horizontal="center" vertical="center" wrapText="1"/>
    </xf>
    <xf numFmtId="0" fontId="125" fillId="0" borderId="10" xfId="0" applyFont="1" applyFill="1" applyBorder="1" applyAlignment="1">
      <alignment vertical="center" wrapText="1"/>
    </xf>
    <xf numFmtId="0" fontId="120" fillId="0" borderId="10" xfId="0" applyFont="1" applyFill="1" applyBorder="1" applyAlignment="1">
      <alignment vertical="center" wrapText="1"/>
    </xf>
    <xf numFmtId="0" fontId="125" fillId="0" borderId="10" xfId="0" applyFont="1" applyFill="1" applyBorder="1" applyAlignment="1">
      <alignment horizontal="center" vertical="center" wrapText="1"/>
    </xf>
    <xf numFmtId="0" fontId="125" fillId="0" borderId="10" xfId="0" applyFont="1" applyFill="1" applyBorder="1" applyAlignment="1">
      <alignment horizontal="justify" vertical="center" wrapText="1"/>
    </xf>
    <xf numFmtId="0" fontId="115" fillId="0" borderId="0" xfId="0" applyFont="1" applyFill="1" applyBorder="1" applyAlignment="1">
      <alignment horizontal="center" vertical="center" wrapText="1"/>
    </xf>
    <xf numFmtId="0" fontId="125" fillId="0" borderId="0" xfId="0" applyFont="1" applyFill="1" applyBorder="1" applyAlignment="1">
      <alignment wrapText="1"/>
    </xf>
    <xf numFmtId="0" fontId="115" fillId="0" borderId="0" xfId="0" applyFont="1" applyFill="1" applyAlignment="1">
      <alignment vertical="center"/>
    </xf>
    <xf numFmtId="0" fontId="125" fillId="0" borderId="0" xfId="0" applyFont="1" applyFill="1" applyAlignment="1">
      <alignment wrapText="1"/>
    </xf>
    <xf numFmtId="0" fontId="125" fillId="0" borderId="0" xfId="0" applyFont="1" applyFill="1" applyBorder="1"/>
    <xf numFmtId="0" fontId="125" fillId="0" borderId="10" xfId="0" applyFont="1" applyFill="1" applyBorder="1" applyAlignment="1">
      <alignment wrapText="1"/>
    </xf>
    <xf numFmtId="14" fontId="120" fillId="0" borderId="10" xfId="0" applyNumberFormat="1" applyFont="1" applyFill="1" applyBorder="1" applyAlignment="1">
      <alignment horizontal="center" vertical="center" wrapText="1"/>
    </xf>
    <xf numFmtId="0" fontId="115" fillId="56" borderId="0" xfId="0" applyFont="1" applyFill="1" applyBorder="1" applyAlignment="1">
      <alignment vertical="center" wrapText="1"/>
    </xf>
    <xf numFmtId="0" fontId="120" fillId="0" borderId="23" xfId="0" applyFont="1" applyFill="1" applyBorder="1" applyAlignment="1">
      <alignment vertical="center" wrapText="1"/>
    </xf>
    <xf numFmtId="14" fontId="122" fillId="0" borderId="23" xfId="0" applyNumberFormat="1" applyFont="1" applyFill="1" applyBorder="1" applyAlignment="1">
      <alignment horizontal="center" vertical="center" wrapText="1"/>
    </xf>
    <xf numFmtId="0" fontId="124" fillId="0" borderId="23" xfId="2796" applyFont="1" applyFill="1" applyBorder="1" applyAlignment="1">
      <alignment vertical="center" wrapText="1"/>
    </xf>
    <xf numFmtId="0" fontId="120" fillId="0" borderId="10" xfId="0" applyFont="1" applyFill="1" applyBorder="1" applyAlignment="1">
      <alignment horizontal="left" vertical="center" wrapText="1"/>
    </xf>
    <xf numFmtId="0" fontId="125" fillId="0" borderId="20" xfId="0" applyFont="1" applyFill="1" applyBorder="1" applyAlignment="1">
      <alignment vertical="center" wrapText="1"/>
    </xf>
    <xf numFmtId="0" fontId="0" fillId="0" borderId="0" xfId="0" applyFont="1" applyAlignment="1">
      <alignment horizontal="left"/>
    </xf>
    <xf numFmtId="0" fontId="125" fillId="0" borderId="10" xfId="0" applyFont="1" applyFill="1" applyBorder="1"/>
    <xf numFmtId="0" fontId="122" fillId="59" borderId="10" xfId="6642" applyFont="1" applyFill="1" applyBorder="1" applyAlignment="1">
      <alignment horizontal="center" vertical="center" wrapText="1"/>
    </xf>
    <xf numFmtId="1" fontId="122" fillId="59" borderId="10" xfId="6642" applyNumberFormat="1" applyFont="1" applyFill="1" applyBorder="1" applyAlignment="1">
      <alignment horizontal="right" vertical="center" wrapText="1"/>
    </xf>
    <xf numFmtId="0" fontId="124" fillId="60" borderId="10" xfId="2795" applyFont="1" applyFill="1" applyBorder="1" applyAlignment="1">
      <alignment horizontal="center" vertical="center" wrapText="1"/>
    </xf>
    <xf numFmtId="14" fontId="122" fillId="59" borderId="10" xfId="6642" applyNumberFormat="1" applyFont="1" applyFill="1" applyBorder="1" applyAlignment="1">
      <alignment horizontal="center" vertical="center" wrapText="1"/>
    </xf>
    <xf numFmtId="1" fontId="122" fillId="61" borderId="10" xfId="6642" applyNumberFormat="1" applyFont="1" applyFill="1" applyBorder="1" applyAlignment="1">
      <alignment horizontal="center" vertical="center" wrapText="1"/>
    </xf>
    <xf numFmtId="41" fontId="122" fillId="61" borderId="10" xfId="6640" applyFont="1" applyFill="1" applyBorder="1" applyAlignment="1">
      <alignment horizontal="center" vertical="center" wrapText="1"/>
    </xf>
    <xf numFmtId="14" fontId="122" fillId="61" borderId="10" xfId="6641" applyNumberFormat="1" applyFont="1" applyFill="1" applyBorder="1" applyAlignment="1">
      <alignment horizontal="center" vertical="center" wrapText="1"/>
    </xf>
    <xf numFmtId="0" fontId="122" fillId="61" borderId="10" xfId="6642" applyFont="1" applyFill="1" applyBorder="1" applyAlignment="1">
      <alignment horizontal="center" vertical="center" wrapText="1"/>
    </xf>
    <xf numFmtId="0" fontId="125" fillId="67" borderId="24" xfId="0" applyFont="1" applyFill="1" applyBorder="1" applyAlignment="1">
      <alignment horizontal="center" vertical="center"/>
    </xf>
    <xf numFmtId="0" fontId="125" fillId="67" borderId="23" xfId="0" applyFont="1" applyFill="1" applyBorder="1" applyAlignment="1">
      <alignment horizontal="center" vertical="center"/>
    </xf>
    <xf numFmtId="0" fontId="125" fillId="67" borderId="23" xfId="0" applyNumberFormat="1" applyFont="1" applyFill="1" applyBorder="1" applyAlignment="1">
      <alignment horizontal="center" vertical="center"/>
    </xf>
    <xf numFmtId="41" fontId="125" fillId="67" borderId="23" xfId="6640" applyFont="1" applyFill="1" applyBorder="1" applyAlignment="1">
      <alignment horizontal="center" vertical="center"/>
    </xf>
    <xf numFmtId="1" fontId="122" fillId="58" borderId="25" xfId="5648" applyNumberFormat="1" applyFont="1" applyFill="1" applyBorder="1" applyAlignment="1">
      <alignment horizontal="center" vertical="center"/>
    </xf>
    <xf numFmtId="1" fontId="122" fillId="58" borderId="10" xfId="6643" applyNumberFormat="1" applyFont="1" applyFill="1" applyBorder="1" applyAlignment="1">
      <alignment horizontal="center" vertical="center"/>
    </xf>
    <xf numFmtId="1" fontId="122" fillId="58" borderId="10" xfId="0" applyNumberFormat="1" applyFont="1" applyFill="1" applyBorder="1" applyAlignment="1">
      <alignment horizontal="center"/>
    </xf>
    <xf numFmtId="1" fontId="122" fillId="58" borderId="10" xfId="5648" applyNumberFormat="1" applyFont="1" applyFill="1" applyBorder="1" applyAlignment="1">
      <alignment horizontal="center" vertical="center"/>
    </xf>
    <xf numFmtId="1" fontId="122" fillId="58" borderId="10" xfId="0" applyNumberFormat="1" applyFont="1" applyFill="1" applyBorder="1" applyAlignment="1">
      <alignment horizontal="center" vertical="center"/>
    </xf>
    <xf numFmtId="1" fontId="122" fillId="58" borderId="10" xfId="2665" applyNumberFormat="1" applyFont="1" applyFill="1" applyBorder="1" applyAlignment="1">
      <alignment horizontal="right" vertical="center" wrapText="1"/>
    </xf>
    <xf numFmtId="1" fontId="122" fillId="58" borderId="10" xfId="0" applyNumberFormat="1" applyFont="1" applyFill="1" applyBorder="1" applyAlignment="1">
      <alignment vertical="center" wrapText="1"/>
    </xf>
    <xf numFmtId="1" fontId="122" fillId="58" borderId="10" xfId="0" applyNumberFormat="1" applyFont="1" applyFill="1" applyBorder="1" applyAlignment="1">
      <alignment horizontal="center" vertical="center" wrapText="1"/>
    </xf>
    <xf numFmtId="1" fontId="122" fillId="58" borderId="10" xfId="5306" applyNumberFormat="1" applyFont="1" applyFill="1" applyBorder="1" applyAlignment="1">
      <alignment horizontal="center" vertical="center" wrapText="1"/>
    </xf>
    <xf numFmtId="1" fontId="122" fillId="58" borderId="10" xfId="2316" applyNumberFormat="1" applyFont="1" applyFill="1" applyBorder="1" applyAlignment="1">
      <alignment vertical="center"/>
    </xf>
    <xf numFmtId="1" fontId="122" fillId="58" borderId="10" xfId="6644" applyNumberFormat="1" applyFont="1" applyFill="1" applyBorder="1" applyAlignment="1">
      <alignment horizontal="center" vertical="center"/>
    </xf>
    <xf numFmtId="1" fontId="122" fillId="58" borderId="10" xfId="2316" applyNumberFormat="1" applyFont="1" applyFill="1" applyBorder="1" applyAlignment="1">
      <alignment horizontal="left" vertical="center"/>
    </xf>
    <xf numFmtId="1" fontId="122" fillId="58" borderId="10" xfId="5648" applyNumberFormat="1" applyFont="1" applyFill="1" applyBorder="1" applyAlignment="1">
      <alignment vertical="center"/>
    </xf>
    <xf numFmtId="1" fontId="122" fillId="58" borderId="10" xfId="5306" applyNumberFormat="1" applyFont="1" applyFill="1" applyBorder="1" applyAlignment="1">
      <alignment horizontal="right" vertical="center"/>
    </xf>
    <xf numFmtId="41" fontId="122" fillId="58" borderId="10" xfId="6640" applyFont="1" applyFill="1" applyBorder="1" applyAlignment="1">
      <alignment horizontal="right" vertical="center"/>
    </xf>
    <xf numFmtId="41" fontId="122" fillId="58" borderId="10" xfId="6640" applyFont="1" applyFill="1" applyBorder="1" applyAlignment="1">
      <alignment horizontal="center" vertical="center"/>
    </xf>
    <xf numFmtId="1" fontId="122" fillId="58" borderId="10" xfId="0" applyNumberFormat="1" applyFont="1" applyFill="1" applyBorder="1" applyAlignment="1">
      <alignment horizontal="left" vertical="center" wrapText="1"/>
    </xf>
    <xf numFmtId="1" fontId="122" fillId="58" borderId="10" xfId="6645" applyNumberFormat="1" applyFont="1" applyFill="1" applyBorder="1" applyAlignment="1">
      <alignment horizontal="right" vertical="center"/>
    </xf>
    <xf numFmtId="1" fontId="122" fillId="58" borderId="10" xfId="6645" applyNumberFormat="1" applyFont="1" applyFill="1" applyBorder="1" applyAlignment="1">
      <alignment vertical="center"/>
    </xf>
    <xf numFmtId="1" fontId="122" fillId="58" borderId="10" xfId="6645" applyNumberFormat="1" applyFont="1" applyFill="1" applyBorder="1" applyAlignment="1">
      <alignment horizontal="left" vertical="center"/>
    </xf>
    <xf numFmtId="1" fontId="122" fillId="58" borderId="25" xfId="0" applyNumberFormat="1" applyFont="1" applyFill="1" applyBorder="1" applyAlignment="1">
      <alignment horizontal="center"/>
    </xf>
    <xf numFmtId="1" fontId="122" fillId="58" borderId="10" xfId="0" applyNumberFormat="1" applyFont="1" applyFill="1" applyBorder="1" applyAlignment="1">
      <alignment horizontal="right" wrapText="1"/>
    </xf>
    <xf numFmtId="1" fontId="122" fillId="58" borderId="10" xfId="0" applyNumberFormat="1" applyFont="1" applyFill="1" applyBorder="1" applyAlignment="1"/>
    <xf numFmtId="1" fontId="122" fillId="58" borderId="10" xfId="0" applyNumberFormat="1" applyFont="1" applyFill="1" applyBorder="1"/>
    <xf numFmtId="1" fontId="122" fillId="58" borderId="10" xfId="0" applyNumberFormat="1" applyFont="1" applyFill="1" applyBorder="1" applyAlignment="1">
      <alignment horizontal="right"/>
    </xf>
    <xf numFmtId="0" fontId="122" fillId="58" borderId="25" xfId="0" applyFont="1" applyFill="1" applyBorder="1" applyAlignment="1">
      <alignment horizontal="center" wrapText="1"/>
    </xf>
    <xf numFmtId="0" fontId="115" fillId="58" borderId="10" xfId="0" applyFont="1" applyFill="1" applyBorder="1" applyAlignment="1">
      <alignment horizontal="center"/>
    </xf>
    <xf numFmtId="0" fontId="122" fillId="58" borderId="10" xfId="0" applyFont="1" applyFill="1" applyBorder="1" applyAlignment="1">
      <alignment horizontal="right" wrapText="1"/>
    </xf>
    <xf numFmtId="0" fontId="122" fillId="58" borderId="10" xfId="0" applyFont="1" applyFill="1" applyBorder="1" applyAlignment="1">
      <alignment wrapText="1"/>
    </xf>
    <xf numFmtId="0" fontId="115" fillId="58" borderId="10" xfId="0" applyFont="1" applyFill="1" applyBorder="1"/>
    <xf numFmtId="0" fontId="115" fillId="58" borderId="10" xfId="0" applyFont="1" applyFill="1" applyBorder="1" applyAlignment="1">
      <alignment horizontal="right"/>
    </xf>
    <xf numFmtId="1" fontId="122" fillId="58" borderId="10" xfId="6644" applyNumberFormat="1" applyFont="1" applyFill="1" applyBorder="1" applyAlignment="1">
      <alignment vertical="center"/>
    </xf>
    <xf numFmtId="1" fontId="122" fillId="58" borderId="10" xfId="5648" applyNumberFormat="1" applyFont="1" applyFill="1" applyBorder="1" applyAlignment="1">
      <alignment horizontal="left" vertical="center"/>
    </xf>
    <xf numFmtId="1" fontId="122" fillId="58" borderId="10" xfId="5648" applyNumberFormat="1" applyFont="1" applyFill="1" applyBorder="1" applyAlignment="1">
      <alignment horizontal="right" vertical="center"/>
    </xf>
    <xf numFmtId="1" fontId="122" fillId="58" borderId="10" xfId="0" applyNumberFormat="1" applyFont="1" applyFill="1" applyBorder="1" applyAlignment="1">
      <alignment horizontal="right" vertical="center" wrapText="1"/>
    </xf>
    <xf numFmtId="1" fontId="122" fillId="58" borderId="25" xfId="0" applyNumberFormat="1" applyFont="1" applyFill="1" applyBorder="1" applyAlignment="1">
      <alignment horizontal="center" vertical="center" wrapText="1"/>
    </xf>
    <xf numFmtId="1" fontId="115" fillId="58" borderId="10" xfId="0" applyNumberFormat="1" applyFont="1" applyFill="1" applyBorder="1" applyAlignment="1">
      <alignment horizontal="center" vertical="center"/>
    </xf>
    <xf numFmtId="1" fontId="115" fillId="58" borderId="10" xfId="0" applyNumberFormat="1" applyFont="1" applyFill="1" applyBorder="1" applyAlignment="1">
      <alignment vertical="center"/>
    </xf>
    <xf numFmtId="1" fontId="115" fillId="58" borderId="10" xfId="0" applyNumberFormat="1" applyFont="1" applyFill="1" applyBorder="1" applyAlignment="1">
      <alignment horizontal="right" vertical="center" wrapText="1"/>
    </xf>
    <xf numFmtId="1" fontId="122" fillId="58" borderId="25" xfId="0" applyNumberFormat="1" applyFont="1" applyFill="1" applyBorder="1" applyAlignment="1">
      <alignment horizontal="center" vertical="center"/>
    </xf>
    <xf numFmtId="1" fontId="122" fillId="58" borderId="10" xfId="2316" applyNumberFormat="1" applyFont="1" applyFill="1" applyBorder="1" applyAlignment="1">
      <alignment horizontal="left" vertical="center" wrapText="1"/>
    </xf>
    <xf numFmtId="1" fontId="122" fillId="58" borderId="10" xfId="0" applyNumberFormat="1" applyFont="1" applyFill="1" applyBorder="1" applyAlignment="1">
      <alignment horizontal="right" vertical="center"/>
    </xf>
    <xf numFmtId="1" fontId="122" fillId="58" borderId="10" xfId="0" applyNumberFormat="1" applyFont="1" applyFill="1" applyBorder="1" applyAlignment="1">
      <alignment vertical="center"/>
    </xf>
    <xf numFmtId="41" fontId="129" fillId="58" borderId="10" xfId="6640" applyFont="1" applyFill="1" applyBorder="1"/>
    <xf numFmtId="1" fontId="122" fillId="58" borderId="25" xfId="2316" applyNumberFormat="1" applyFont="1" applyFill="1" applyBorder="1" applyAlignment="1">
      <alignment horizontal="center" vertical="center"/>
    </xf>
    <xf numFmtId="1" fontId="122" fillId="58" borderId="10" xfId="2795" applyNumberFormat="1" applyFont="1" applyFill="1" applyBorder="1" applyAlignment="1">
      <alignment horizontal="left" vertical="center"/>
    </xf>
    <xf numFmtId="1" fontId="122" fillId="58" borderId="10" xfId="1844" applyNumberFormat="1" applyFont="1" applyFill="1" applyBorder="1" applyAlignment="1">
      <alignment horizontal="right" vertical="center"/>
    </xf>
    <xf numFmtId="1" fontId="122" fillId="58" borderId="10" xfId="2698" applyNumberFormat="1" applyFont="1" applyFill="1" applyBorder="1" applyAlignment="1">
      <alignment horizontal="right" vertical="center"/>
    </xf>
    <xf numFmtId="1" fontId="122" fillId="58" borderId="10" xfId="2698" applyNumberFormat="1" applyFont="1" applyFill="1" applyBorder="1" applyAlignment="1">
      <alignment vertical="center"/>
    </xf>
    <xf numFmtId="1" fontId="122" fillId="58" borderId="10" xfId="2698" applyNumberFormat="1" applyFont="1" applyFill="1" applyBorder="1" applyAlignment="1">
      <alignment horizontal="left" vertical="center"/>
    </xf>
    <xf numFmtId="1" fontId="122" fillId="58" borderId="10" xfId="5649" applyNumberFormat="1" applyFont="1" applyFill="1" applyBorder="1" applyAlignment="1">
      <alignment horizontal="center" vertical="center"/>
    </xf>
    <xf numFmtId="1" fontId="122" fillId="58" borderId="10" xfId="5649" applyNumberFormat="1" applyFont="1" applyFill="1" applyBorder="1" applyAlignment="1">
      <alignment horizontal="left" vertical="center"/>
    </xf>
    <xf numFmtId="1" fontId="122" fillId="58" borderId="10" xfId="5322" applyNumberFormat="1" applyFont="1" applyFill="1" applyBorder="1" applyAlignment="1">
      <alignment horizontal="right" vertical="center"/>
    </xf>
    <xf numFmtId="1" fontId="122" fillId="58" borderId="10" xfId="6645" applyNumberFormat="1" applyFont="1" applyFill="1" applyBorder="1" applyAlignment="1">
      <alignment horizontal="right" vertical="center" wrapText="1"/>
    </xf>
    <xf numFmtId="1" fontId="122" fillId="58" borderId="10" xfId="6645" applyNumberFormat="1" applyFont="1" applyFill="1" applyBorder="1" applyAlignment="1">
      <alignment vertical="center" wrapText="1"/>
    </xf>
    <xf numFmtId="1" fontId="122" fillId="58" borderId="10" xfId="6645" applyNumberFormat="1" applyFont="1" applyFill="1" applyBorder="1" applyAlignment="1">
      <alignment horizontal="left" vertical="center" wrapText="1"/>
    </xf>
    <xf numFmtId="1" fontId="122" fillId="58" borderId="26" xfId="0" applyNumberFormat="1" applyFont="1" applyFill="1" applyBorder="1" applyAlignment="1">
      <alignment horizontal="right" vertical="center"/>
    </xf>
    <xf numFmtId="1" fontId="115" fillId="58" borderId="25" xfId="0" applyNumberFormat="1" applyFont="1" applyFill="1" applyBorder="1" applyAlignment="1">
      <alignment horizontal="center"/>
    </xf>
    <xf numFmtId="1" fontId="115" fillId="58" borderId="10" xfId="6643" applyNumberFormat="1" applyFont="1" applyFill="1" applyBorder="1" applyAlignment="1">
      <alignment horizontal="center" vertical="center"/>
    </xf>
    <xf numFmtId="1" fontId="115" fillId="58" borderId="10" xfId="0" applyNumberFormat="1" applyFont="1" applyFill="1" applyBorder="1" applyAlignment="1">
      <alignment horizontal="center"/>
    </xf>
    <xf numFmtId="1" fontId="115" fillId="58" borderId="10" xfId="5648" applyNumberFormat="1" applyFont="1" applyFill="1" applyBorder="1" applyAlignment="1">
      <alignment horizontal="center" vertical="center"/>
    </xf>
    <xf numFmtId="1" fontId="115" fillId="58" borderId="10" xfId="0" applyNumberFormat="1" applyFont="1" applyFill="1" applyBorder="1" applyAlignment="1">
      <alignment horizontal="right" wrapText="1"/>
    </xf>
    <xf numFmtId="1" fontId="115" fillId="58" borderId="10" xfId="0" applyNumberFormat="1" applyFont="1" applyFill="1" applyBorder="1" applyAlignment="1">
      <alignment vertical="center" wrapText="1"/>
    </xf>
    <xf numFmtId="1" fontId="115" fillId="58" borderId="10" xfId="0" applyNumberFormat="1" applyFont="1" applyFill="1" applyBorder="1" applyAlignment="1"/>
    <xf numFmtId="1" fontId="115" fillId="58" borderId="10" xfId="0" applyNumberFormat="1" applyFont="1" applyFill="1" applyBorder="1"/>
    <xf numFmtId="1" fontId="115" fillId="58" borderId="10" xfId="0" applyNumberFormat="1" applyFont="1" applyFill="1" applyBorder="1" applyAlignment="1">
      <alignment horizontal="right"/>
    </xf>
    <xf numFmtId="41" fontId="123" fillId="58" borderId="10" xfId="6640" applyFont="1" applyFill="1" applyBorder="1" applyAlignment="1">
      <alignment horizontal="center" vertical="center"/>
    </xf>
    <xf numFmtId="1" fontId="115" fillId="58" borderId="10" xfId="6644" applyNumberFormat="1" applyFont="1" applyFill="1" applyBorder="1" applyAlignment="1">
      <alignment horizontal="center" vertical="center"/>
    </xf>
    <xf numFmtId="1" fontId="122" fillId="58" borderId="25" xfId="6646" applyNumberFormat="1" applyFont="1" applyFill="1" applyBorder="1" applyAlignment="1">
      <alignment horizontal="center" vertical="center"/>
    </xf>
    <xf numFmtId="1" fontId="122" fillId="58" borderId="10" xfId="5223" applyNumberFormat="1" applyFont="1" applyFill="1" applyBorder="1" applyAlignment="1">
      <alignment vertical="center" wrapText="1"/>
    </xf>
    <xf numFmtId="1" fontId="122" fillId="58" borderId="10" xfId="5223" applyNumberFormat="1" applyFont="1" applyFill="1" applyBorder="1" applyAlignment="1">
      <alignment horizontal="center" vertical="center" wrapText="1"/>
    </xf>
    <xf numFmtId="1" fontId="122" fillId="58" borderId="10" xfId="6250" applyNumberFormat="1" applyFont="1" applyFill="1" applyBorder="1" applyAlignment="1">
      <alignment horizontal="center" vertical="center" wrapText="1"/>
    </xf>
    <xf numFmtId="1" fontId="122" fillId="58" borderId="10" xfId="6250" applyNumberFormat="1" applyFont="1" applyFill="1" applyBorder="1" applyAlignment="1">
      <alignment horizontal="right" vertical="center"/>
    </xf>
    <xf numFmtId="1" fontId="115" fillId="58" borderId="10" xfId="0" applyNumberFormat="1" applyFont="1" applyFill="1" applyBorder="1" applyAlignment="1">
      <alignment horizontal="right" vertical="center"/>
    </xf>
    <xf numFmtId="1" fontId="122" fillId="58" borderId="10" xfId="5648" applyNumberFormat="1" applyFont="1" applyFill="1" applyBorder="1" applyAlignment="1">
      <alignment horizontal="left" vertical="center" wrapText="1"/>
    </xf>
    <xf numFmtId="1" fontId="122" fillId="58" borderId="10" xfId="2795" applyNumberFormat="1" applyFont="1" applyFill="1" applyBorder="1" applyAlignment="1">
      <alignment horizontal="right" vertical="center" wrapText="1"/>
    </xf>
    <xf numFmtId="1" fontId="122" fillId="58" borderId="10" xfId="5266" applyNumberFormat="1" applyFont="1" applyFill="1" applyBorder="1" applyAlignment="1">
      <alignment vertical="center" wrapText="1"/>
    </xf>
    <xf numFmtId="1" fontId="122" fillId="58" borderId="10" xfId="5266" applyNumberFormat="1" applyFont="1" applyFill="1" applyBorder="1" applyAlignment="1">
      <alignment horizontal="center" vertical="center" wrapText="1"/>
    </xf>
    <xf numFmtId="1" fontId="122" fillId="58" borderId="10" xfId="1790" applyNumberFormat="1" applyFont="1" applyFill="1" applyBorder="1" applyAlignment="1">
      <alignment horizontal="right" vertical="center"/>
    </xf>
    <xf numFmtId="1" fontId="122" fillId="58" borderId="10" xfId="0" applyNumberFormat="1" applyFont="1" applyFill="1" applyBorder="1" applyAlignment="1">
      <alignment horizontal="left" vertical="center"/>
    </xf>
    <xf numFmtId="1" fontId="122" fillId="58" borderId="10" xfId="2316" applyNumberFormat="1" applyFont="1" applyFill="1" applyBorder="1" applyAlignment="1">
      <alignment horizontal="right" vertical="center"/>
    </xf>
    <xf numFmtId="1" fontId="122" fillId="58" borderId="25" xfId="6643" applyNumberFormat="1" applyFont="1" applyFill="1" applyBorder="1" applyAlignment="1">
      <alignment horizontal="center" vertical="center"/>
    </xf>
    <xf numFmtId="1" fontId="122" fillId="58" borderId="10" xfId="5476" applyNumberFormat="1" applyFont="1" applyFill="1" applyBorder="1" applyAlignment="1">
      <alignment vertical="center" wrapText="1"/>
    </xf>
    <xf numFmtId="1" fontId="122" fillId="58" borderId="10" xfId="5476" applyNumberFormat="1" applyFont="1" applyFill="1" applyBorder="1" applyAlignment="1">
      <alignment horizontal="left" vertical="center" wrapText="1"/>
    </xf>
    <xf numFmtId="1" fontId="122" fillId="58" borderId="10" xfId="5306" applyNumberFormat="1" applyFont="1" applyFill="1" applyBorder="1" applyAlignment="1">
      <alignment vertical="center"/>
    </xf>
    <xf numFmtId="41" fontId="115" fillId="58" borderId="10" xfId="6640" applyFont="1" applyFill="1" applyBorder="1" applyAlignment="1">
      <alignment vertical="center"/>
    </xf>
    <xf numFmtId="0" fontId="115" fillId="58" borderId="25" xfId="0" applyFont="1" applyFill="1" applyBorder="1" applyAlignment="1">
      <alignment horizontal="center" vertical="center"/>
    </xf>
    <xf numFmtId="41" fontId="122" fillId="58" borderId="10" xfId="6640" applyFont="1" applyFill="1" applyBorder="1" applyAlignment="1">
      <alignment wrapText="1"/>
    </xf>
    <xf numFmtId="0" fontId="122" fillId="58" borderId="21" xfId="0" applyFont="1" applyFill="1" applyBorder="1" applyAlignment="1">
      <alignment wrapText="1"/>
    </xf>
    <xf numFmtId="0" fontId="122" fillId="58" borderId="27" xfId="0" applyFont="1" applyFill="1" applyBorder="1" applyAlignment="1">
      <alignment horizontal="right" wrapText="1"/>
    </xf>
    <xf numFmtId="1" fontId="122" fillId="58" borderId="21" xfId="0" applyNumberFormat="1" applyFont="1" applyFill="1" applyBorder="1" applyAlignment="1">
      <alignment horizontal="left" vertical="center" wrapText="1"/>
    </xf>
    <xf numFmtId="0" fontId="115" fillId="58" borderId="21" xfId="0" applyFont="1" applyFill="1" applyBorder="1" applyAlignment="1">
      <alignment horizontal="center"/>
    </xf>
    <xf numFmtId="0" fontId="130" fillId="0" borderId="10" xfId="0" applyFont="1" applyBorder="1"/>
    <xf numFmtId="1" fontId="122" fillId="58" borderId="21" xfId="4966" applyNumberFormat="1" applyFont="1" applyFill="1" applyBorder="1" applyAlignment="1">
      <alignment horizontal="right" wrapText="1"/>
    </xf>
    <xf numFmtId="41" fontId="129" fillId="58" borderId="21" xfId="6640" applyFont="1" applyFill="1" applyBorder="1" applyAlignment="1">
      <alignment wrapText="1"/>
    </xf>
    <xf numFmtId="41" fontId="122" fillId="58" borderId="21" xfId="6640" applyNumberFormat="1" applyFont="1" applyFill="1" applyBorder="1" applyAlignment="1">
      <alignment horizontal="center" vertical="center"/>
    </xf>
    <xf numFmtId="1" fontId="115" fillId="58" borderId="10" xfId="5648" applyNumberFormat="1" applyFont="1" applyFill="1" applyBorder="1" applyAlignment="1">
      <alignment horizontal="center"/>
    </xf>
    <xf numFmtId="1" fontId="122" fillId="58" borderId="10" xfId="4966" applyNumberFormat="1" applyFont="1" applyFill="1" applyBorder="1" applyAlignment="1">
      <alignment horizontal="right" wrapText="1"/>
    </xf>
    <xf numFmtId="41" fontId="129" fillId="58" borderId="10" xfId="6640" applyFont="1" applyFill="1" applyBorder="1" applyAlignment="1">
      <alignment wrapText="1"/>
    </xf>
    <xf numFmtId="41" fontId="122" fillId="58" borderId="10" xfId="6640" applyNumberFormat="1" applyFont="1" applyFill="1" applyBorder="1" applyAlignment="1">
      <alignment horizontal="center" vertical="center"/>
    </xf>
    <xf numFmtId="0" fontId="122" fillId="68" borderId="10" xfId="0" applyFont="1" applyFill="1" applyBorder="1" applyAlignment="1">
      <alignment horizontal="center" wrapText="1"/>
    </xf>
    <xf numFmtId="0" fontId="122" fillId="68" borderId="10" xfId="0" applyFont="1" applyFill="1" applyBorder="1" applyAlignment="1">
      <alignment horizontal="right" wrapText="1"/>
    </xf>
    <xf numFmtId="0" fontId="122" fillId="68" borderId="10" xfId="0" applyFont="1" applyFill="1" applyBorder="1" applyAlignment="1">
      <alignment wrapText="1"/>
    </xf>
    <xf numFmtId="0" fontId="122" fillId="58" borderId="21" xfId="0" applyNumberFormat="1" applyFont="1" applyFill="1" applyBorder="1" applyAlignment="1">
      <alignment wrapText="1"/>
    </xf>
    <xf numFmtId="41" fontId="122" fillId="58" borderId="10" xfId="6640" applyFont="1" applyFill="1" applyBorder="1" applyAlignment="1">
      <alignment horizontal="right" wrapText="1"/>
    </xf>
    <xf numFmtId="41" fontId="129" fillId="58" borderId="21" xfId="6640" applyFont="1" applyFill="1" applyBorder="1" applyAlignment="1">
      <alignment vertical="center"/>
    </xf>
    <xf numFmtId="0" fontId="122" fillId="58" borderId="10" xfId="0" applyFont="1" applyFill="1" applyBorder="1" applyAlignment="1">
      <alignment horizontal="center" wrapText="1"/>
    </xf>
    <xf numFmtId="41" fontId="129" fillId="58" borderId="10" xfId="6640" applyFont="1" applyFill="1" applyBorder="1" applyAlignment="1">
      <alignment vertical="center"/>
    </xf>
    <xf numFmtId="0" fontId="122" fillId="58" borderId="10" xfId="0" applyNumberFormat="1" applyFont="1" applyFill="1" applyBorder="1" applyAlignment="1">
      <alignment wrapText="1"/>
    </xf>
    <xf numFmtId="0" fontId="122" fillId="68" borderId="21" xfId="0" applyFont="1" applyFill="1" applyBorder="1" applyAlignment="1">
      <alignment wrapText="1"/>
    </xf>
    <xf numFmtId="0" fontId="122" fillId="68" borderId="23" xfId="0" applyFont="1" applyFill="1" applyBorder="1" applyAlignment="1">
      <alignment wrapText="1"/>
    </xf>
    <xf numFmtId="1" fontId="122" fillId="58" borderId="27" xfId="0" applyNumberFormat="1" applyFont="1" applyFill="1" applyBorder="1" applyAlignment="1">
      <alignment horizontal="center" vertical="center" wrapText="1"/>
    </xf>
    <xf numFmtId="1" fontId="122" fillId="58" borderId="21" xfId="0" applyNumberFormat="1" applyFont="1" applyFill="1" applyBorder="1" applyAlignment="1">
      <alignment horizontal="center" vertical="center" wrapText="1"/>
    </xf>
    <xf numFmtId="1" fontId="122" fillId="58" borderId="21" xfId="0" applyNumberFormat="1" applyFont="1" applyFill="1" applyBorder="1" applyAlignment="1">
      <alignment horizontal="center" vertical="center"/>
    </xf>
    <xf numFmtId="41" fontId="129" fillId="58" borderId="21" xfId="6640" applyFont="1" applyFill="1" applyBorder="1" applyAlignment="1">
      <alignment horizontal="right" vertical="center"/>
    </xf>
    <xf numFmtId="0" fontId="122" fillId="58" borderId="21" xfId="0" applyFont="1" applyFill="1" applyBorder="1" applyAlignment="1">
      <alignment horizontal="right" wrapText="1"/>
    </xf>
    <xf numFmtId="0" fontId="115" fillId="57" borderId="0" xfId="0" applyFont="1" applyFill="1" applyBorder="1" applyAlignment="1">
      <alignment vertical="center" wrapText="1"/>
    </xf>
    <xf numFmtId="41" fontId="0" fillId="0" borderId="0" xfId="6640" applyFont="1"/>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40" applyNumberFormat="1" applyFont="1" applyAlignment="1">
      <alignment vertical="center"/>
    </xf>
    <xf numFmtId="14" fontId="115" fillId="0" borderId="0" xfId="6640" applyNumberFormat="1" applyFont="1" applyAlignment="1">
      <alignment vertical="center"/>
    </xf>
    <xf numFmtId="1" fontId="115" fillId="0" borderId="0" xfId="0" applyNumberFormat="1" applyFont="1" applyAlignment="1">
      <alignment horizontal="center" vertical="center"/>
    </xf>
    <xf numFmtId="41" fontId="115" fillId="0" borderId="0" xfId="6640"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20" fillId="0" borderId="10" xfId="0" applyFont="1" applyBorder="1"/>
    <xf numFmtId="0" fontId="118" fillId="58" borderId="0" xfId="0" applyFont="1" applyFill="1" applyAlignment="1">
      <alignment horizontal="center" vertical="center" wrapText="1"/>
    </xf>
    <xf numFmtId="0" fontId="118" fillId="58" borderId="0" xfId="0" applyFont="1" applyFill="1" applyAlignment="1">
      <alignment horizontal="right" vertical="center" wrapText="1"/>
    </xf>
    <xf numFmtId="0" fontId="118" fillId="58" borderId="0" xfId="0" quotePrefix="1" applyNumberFormat="1" applyFont="1" applyFill="1" applyBorder="1" applyAlignment="1">
      <alignment horizontal="center" vertical="center" wrapText="1"/>
    </xf>
    <xf numFmtId="0" fontId="118" fillId="58" borderId="0" xfId="0" quotePrefix="1" applyNumberFormat="1" applyFont="1" applyFill="1" applyBorder="1" applyAlignment="1">
      <alignment horizontal="right" vertical="center" wrapText="1"/>
    </xf>
    <xf numFmtId="0" fontId="131" fillId="58" borderId="0" xfId="0" applyFont="1" applyFill="1" applyBorder="1" applyAlignment="1">
      <alignment horizontal="center" vertical="center" wrapText="1"/>
    </xf>
    <xf numFmtId="0" fontId="131" fillId="58" borderId="0" xfId="0" applyFont="1" applyFill="1" applyBorder="1" applyAlignment="1">
      <alignment horizontal="right" vertical="center" wrapText="1"/>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4"/>
    <cellStyle name="20% - Énfasis1 12" xfId="7"/>
    <cellStyle name="20% - Énfasis1 12 2" xfId="3155"/>
    <cellStyle name="20% - Énfasis1 12 2 2" xfId="5828"/>
    <cellStyle name="20% - Énfasis1 12 2 3" xfId="6267"/>
    <cellStyle name="20% - Énfasis1 12 3" xfId="4734"/>
    <cellStyle name="20% - Énfasis1 13" xfId="8"/>
    <cellStyle name="20% - Énfasis1 13 2" xfId="3156"/>
    <cellStyle name="20% - Énfasis1 13 2 2" xfId="5829"/>
    <cellStyle name="20% - Énfasis1 13 2 3" xfId="6268"/>
    <cellStyle name="20% - Énfasis1 13 3" xfId="4735"/>
    <cellStyle name="20% - Énfasis1 14" xfId="9"/>
    <cellStyle name="20% - Énfasis1 14 2" xfId="3157"/>
    <cellStyle name="20% - Énfasis1 14 2 2" xfId="5830"/>
    <cellStyle name="20% - Énfasis1 14 2 3" xfId="6269"/>
    <cellStyle name="20% - Énfasis1 14 3" xfId="4736"/>
    <cellStyle name="20% - Énfasis1 15" xfId="10"/>
    <cellStyle name="20% - Énfasis1 15 2" xfId="3158"/>
    <cellStyle name="20% - Énfasis1 15 2 2" xfId="5831"/>
    <cellStyle name="20% - Énfasis1 15 2 3" xfId="6270"/>
    <cellStyle name="20% - Énfasis1 16" xfId="11"/>
    <cellStyle name="20% - Énfasis1 16 2" xfId="3159"/>
    <cellStyle name="20% - Énfasis1 16 2 2" xfId="5832"/>
    <cellStyle name="20% - Énfasis1 16 2 3" xfId="6271"/>
    <cellStyle name="20% - Énfasis1 17" xfId="12"/>
    <cellStyle name="20% - Énfasis1 17 2" xfId="3160"/>
    <cellStyle name="20% - Énfasis1 17 2 2" xfId="5833"/>
    <cellStyle name="20% - Énfasis1 17 2 3" xfId="6272"/>
    <cellStyle name="20% - Énfasis1 18" xfId="3153"/>
    <cellStyle name="20% - Énfasis1 18 2" xfId="5827"/>
    <cellStyle name="20% - Énfasis1 18 3" xfId="6266"/>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1"/>
    <cellStyle name="20% - Énfasis1 2 3 2" xfId="21"/>
    <cellStyle name="20% - Énfasis1 2 3 3" xfId="22"/>
    <cellStyle name="20% - Énfasis1 2 3 4" xfId="23"/>
    <cellStyle name="20% - Énfasis1 2 3 5" xfId="24"/>
    <cellStyle name="20% - Énfasis1 2 3 5 2" xfId="25"/>
    <cellStyle name="20% - Énfasis1 2 3 5 2 2" xfId="3163"/>
    <cellStyle name="20% - Énfasis1 2 3 5 2 3" xfId="4737"/>
    <cellStyle name="20% - Énfasis1 2 3 5 3" xfId="26"/>
    <cellStyle name="20% - Énfasis1 2 3 5 4" xfId="27"/>
    <cellStyle name="20% - Énfasis1 2 3 5 4 2" xfId="3164"/>
    <cellStyle name="20% - Énfasis1 2 3 5 4 3" xfId="4738"/>
    <cellStyle name="20% - Énfasis1 2 3 5 5" xfId="28"/>
    <cellStyle name="20% - Énfasis1 2 3 5 5 2" xfId="3165"/>
    <cellStyle name="20% - Énfasis1 2 3 5 6" xfId="3162"/>
    <cellStyle name="20% - Énfasis1 2 3 5_INST $" xfId="29"/>
    <cellStyle name="20% - Énfasis1 2 3 6" xfId="30"/>
    <cellStyle name="20% - Énfasis1 2 3 6 2" xfId="31"/>
    <cellStyle name="20% - Énfasis1 2 3 6 2 2" xfId="3167"/>
    <cellStyle name="20% - Énfasis1 2 3 6 2 3" xfId="4739"/>
    <cellStyle name="20% - Énfasis1 2 3 6 3" xfId="32"/>
    <cellStyle name="20% - Énfasis1 2 3 6 4" xfId="33"/>
    <cellStyle name="20% - Énfasis1 2 3 6 4 2" xfId="3168"/>
    <cellStyle name="20% - Énfasis1 2 3 6 4 3" xfId="4740"/>
    <cellStyle name="20% - Énfasis1 2 3 6 5" xfId="34"/>
    <cellStyle name="20% - Énfasis1 2 3 6 5 2" xfId="3169"/>
    <cellStyle name="20% - Énfasis1 2 3 6 6" xfId="3166"/>
    <cellStyle name="20% - Énfasis1 2 3 6_INST $" xfId="35"/>
    <cellStyle name="20% - Énfasis1 2 3 7" xfId="36"/>
    <cellStyle name="20% - Énfasis1 2 3 7 2" xfId="3170"/>
    <cellStyle name="20% - Énfasis1 2 3 7 3" xfId="4741"/>
    <cellStyle name="20% - Énfasis1 2 3 8" xfId="37"/>
    <cellStyle name="20% - Énfasis1 2 3 8 2" xfId="3171"/>
    <cellStyle name="20% - Énfasis1 2 3 8 3" xfId="4742"/>
    <cellStyle name="20% - Énfasis1 2 3 9" xfId="38"/>
    <cellStyle name="20% - Énfasis1 2 3 9 2" xfId="3172"/>
    <cellStyle name="20% - Énfasis1 2 3_AVANCE PROTECCIÓN" xfId="39"/>
    <cellStyle name="20% - Énfasis1 2 4" xfId="40"/>
    <cellStyle name="20% - Énfasis1 2 4 2" xfId="41"/>
    <cellStyle name="20% - Énfasis1 2 4_Listado_web" xfId="42"/>
    <cellStyle name="20% - Énfasis1 2 5" xfId="43"/>
    <cellStyle name="20% - Énfasis1 2 5 2" xfId="3173"/>
    <cellStyle name="20% - Énfasis1 2 6" xfId="44"/>
    <cellStyle name="20% - Énfasis1 2 6 2" xfId="3174"/>
    <cellStyle name="20% - Énfasis1 2 6 2 2" xfId="5834"/>
    <cellStyle name="20% - Énfasis1 2 6 2 3" xfId="6273"/>
    <cellStyle name="20% - Énfasis1 2 6 3" xfId="4743"/>
    <cellStyle name="20% - Énfasis1 2 7" xfId="45"/>
    <cellStyle name="20% - Énfasis1 2 7 2" xfId="3175"/>
    <cellStyle name="20% - Énfasis1 2 7 2 2" xfId="5835"/>
    <cellStyle name="20% - Énfasis1 2 7 2 3" xfId="6274"/>
    <cellStyle name="20% - Énfasis1 2 7 3" xfId="4744"/>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7"/>
    <cellStyle name="20% - Énfasis2 12" xfId="78"/>
    <cellStyle name="20% - Énfasis2 12 2" xfId="3178"/>
    <cellStyle name="20% - Énfasis2 12 2 2" xfId="5837"/>
    <cellStyle name="20% - Énfasis2 12 2 3" xfId="6276"/>
    <cellStyle name="20% - Énfasis2 12 3" xfId="4745"/>
    <cellStyle name="20% - Énfasis2 13" xfId="79"/>
    <cellStyle name="20% - Énfasis2 13 2" xfId="3179"/>
    <cellStyle name="20% - Énfasis2 13 2 2" xfId="5838"/>
    <cellStyle name="20% - Énfasis2 13 2 3" xfId="6277"/>
    <cellStyle name="20% - Énfasis2 13 3" xfId="4746"/>
    <cellStyle name="20% - Énfasis2 14" xfId="80"/>
    <cellStyle name="20% - Énfasis2 14 2" xfId="3180"/>
    <cellStyle name="20% - Énfasis2 14 2 2" xfId="5839"/>
    <cellStyle name="20% - Énfasis2 14 2 3" xfId="6278"/>
    <cellStyle name="20% - Énfasis2 14 3" xfId="4747"/>
    <cellStyle name="20% - Énfasis2 15" xfId="81"/>
    <cellStyle name="20% - Énfasis2 15 2" xfId="3181"/>
    <cellStyle name="20% - Énfasis2 15 2 2" xfId="5840"/>
    <cellStyle name="20% - Énfasis2 15 2 3" xfId="6279"/>
    <cellStyle name="20% - Énfasis2 16" xfId="82"/>
    <cellStyle name="20% - Énfasis2 16 2" xfId="3182"/>
    <cellStyle name="20% - Énfasis2 16 2 2" xfId="5841"/>
    <cellStyle name="20% - Énfasis2 16 2 3" xfId="6280"/>
    <cellStyle name="20% - Énfasis2 17" xfId="83"/>
    <cellStyle name="20% - Énfasis2 17 2" xfId="3183"/>
    <cellStyle name="20% - Énfasis2 17 2 2" xfId="5842"/>
    <cellStyle name="20% - Énfasis2 17 2 3" xfId="6281"/>
    <cellStyle name="20% - Énfasis2 18" xfId="3176"/>
    <cellStyle name="20% - Énfasis2 18 2" xfId="5836"/>
    <cellStyle name="20% - Énfasis2 18 3" xfId="6275"/>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4"/>
    <cellStyle name="20% - Énfasis2 2 3 2" xfId="92"/>
    <cellStyle name="20% - Énfasis2 2 3 3" xfId="93"/>
    <cellStyle name="20% - Énfasis2 2 3 4" xfId="94"/>
    <cellStyle name="20% - Énfasis2 2 3 5" xfId="95"/>
    <cellStyle name="20% - Énfasis2 2 3 5 2" xfId="96"/>
    <cellStyle name="20% - Énfasis2 2 3 5 2 2" xfId="3186"/>
    <cellStyle name="20% - Énfasis2 2 3 5 2 3" xfId="4748"/>
    <cellStyle name="20% - Énfasis2 2 3 5 3" xfId="97"/>
    <cellStyle name="20% - Énfasis2 2 3 5 4" xfId="98"/>
    <cellStyle name="20% - Énfasis2 2 3 5 4 2" xfId="3187"/>
    <cellStyle name="20% - Énfasis2 2 3 5 4 3" xfId="4749"/>
    <cellStyle name="20% - Énfasis2 2 3 5 5" xfId="99"/>
    <cellStyle name="20% - Énfasis2 2 3 5 5 2" xfId="3188"/>
    <cellStyle name="20% - Énfasis2 2 3 5 6" xfId="3185"/>
    <cellStyle name="20% - Énfasis2 2 3 5_INST $" xfId="100"/>
    <cellStyle name="20% - Énfasis2 2 3 6" xfId="101"/>
    <cellStyle name="20% - Énfasis2 2 3 6 2" xfId="102"/>
    <cellStyle name="20% - Énfasis2 2 3 6 2 2" xfId="3190"/>
    <cellStyle name="20% - Énfasis2 2 3 6 2 3" xfId="4750"/>
    <cellStyle name="20% - Énfasis2 2 3 6 3" xfId="103"/>
    <cellStyle name="20% - Énfasis2 2 3 6 4" xfId="104"/>
    <cellStyle name="20% - Énfasis2 2 3 6 4 2" xfId="3191"/>
    <cellStyle name="20% - Énfasis2 2 3 6 4 3" xfId="4751"/>
    <cellStyle name="20% - Énfasis2 2 3 6 5" xfId="105"/>
    <cellStyle name="20% - Énfasis2 2 3 6 5 2" xfId="3192"/>
    <cellStyle name="20% - Énfasis2 2 3 6 6" xfId="3189"/>
    <cellStyle name="20% - Énfasis2 2 3 6_INST $" xfId="106"/>
    <cellStyle name="20% - Énfasis2 2 3 7" xfId="107"/>
    <cellStyle name="20% - Énfasis2 2 3 7 2" xfId="3193"/>
    <cellStyle name="20% - Énfasis2 2 3 7 3" xfId="4753"/>
    <cellStyle name="20% - Énfasis2 2 3 8" xfId="108"/>
    <cellStyle name="20% - Énfasis2 2 3 8 2" xfId="3194"/>
    <cellStyle name="20% - Énfasis2 2 3 8 3" xfId="4754"/>
    <cellStyle name="20% - Énfasis2 2 3 9" xfId="109"/>
    <cellStyle name="20% - Énfasis2 2 3 9 2" xfId="3195"/>
    <cellStyle name="20% - Énfasis2 2 3_AVANCE PROTECCIÓN" xfId="110"/>
    <cellStyle name="20% - Énfasis2 2 4" xfId="111"/>
    <cellStyle name="20% - Énfasis2 2 4 2" xfId="112"/>
    <cellStyle name="20% - Énfasis2 2 4_Listado_web" xfId="113"/>
    <cellStyle name="20% - Énfasis2 2 5" xfId="114"/>
    <cellStyle name="20% - Énfasis2 2 5 2" xfId="3196"/>
    <cellStyle name="20% - Énfasis2 2 6" xfId="115"/>
    <cellStyle name="20% - Énfasis2 2 6 2" xfId="3197"/>
    <cellStyle name="20% - Énfasis2 2 6 2 2" xfId="5844"/>
    <cellStyle name="20% - Énfasis2 2 6 2 3" xfId="6282"/>
    <cellStyle name="20% - Énfasis2 2 6 3" xfId="4755"/>
    <cellStyle name="20% - Énfasis2 2 7" xfId="116"/>
    <cellStyle name="20% - Énfasis2 2 7 2" xfId="3198"/>
    <cellStyle name="20% - Énfasis2 2 7 2 2" xfId="5845"/>
    <cellStyle name="20% - Énfasis2 2 7 2 3" xfId="6283"/>
    <cellStyle name="20% - Énfasis2 2 7 3" xfId="4756"/>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200"/>
    <cellStyle name="20% - Énfasis3 12" xfId="149"/>
    <cellStyle name="20% - Énfasis3 12 2" xfId="3201"/>
    <cellStyle name="20% - Énfasis3 12 2 2" xfId="5847"/>
    <cellStyle name="20% - Énfasis3 12 2 3" xfId="6285"/>
    <cellStyle name="20% - Énfasis3 12 3" xfId="4757"/>
    <cellStyle name="20% - Énfasis3 13" xfId="150"/>
    <cellStyle name="20% - Énfasis3 13 2" xfId="3202"/>
    <cellStyle name="20% - Énfasis3 13 2 2" xfId="5848"/>
    <cellStyle name="20% - Énfasis3 13 2 3" xfId="6286"/>
    <cellStyle name="20% - Énfasis3 13 3" xfId="4758"/>
    <cellStyle name="20% - Énfasis3 14" xfId="151"/>
    <cellStyle name="20% - Énfasis3 14 2" xfId="3203"/>
    <cellStyle name="20% - Énfasis3 14 2 2" xfId="5849"/>
    <cellStyle name="20% - Énfasis3 14 2 3" xfId="6287"/>
    <cellStyle name="20% - Énfasis3 14 3" xfId="4759"/>
    <cellStyle name="20% - Énfasis3 15" xfId="152"/>
    <cellStyle name="20% - Énfasis3 15 2" xfId="3204"/>
    <cellStyle name="20% - Énfasis3 15 2 2" xfId="5850"/>
    <cellStyle name="20% - Énfasis3 15 2 3" xfId="6288"/>
    <cellStyle name="20% - Énfasis3 16" xfId="153"/>
    <cellStyle name="20% - Énfasis3 16 2" xfId="3205"/>
    <cellStyle name="20% - Énfasis3 16 2 2" xfId="5851"/>
    <cellStyle name="20% - Énfasis3 16 2 3" xfId="6289"/>
    <cellStyle name="20% - Énfasis3 17" xfId="154"/>
    <cellStyle name="20% - Énfasis3 17 2" xfId="3206"/>
    <cellStyle name="20% - Énfasis3 17 2 2" xfId="5852"/>
    <cellStyle name="20% - Énfasis3 17 2 3" xfId="6290"/>
    <cellStyle name="20% - Énfasis3 18" xfId="3199"/>
    <cellStyle name="20% - Énfasis3 18 2" xfId="5846"/>
    <cellStyle name="20% - Énfasis3 18 3" xfId="6284"/>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7"/>
    <cellStyle name="20% - Énfasis3 2 3 2" xfId="163"/>
    <cellStyle name="20% - Énfasis3 2 3 3" xfId="164"/>
    <cellStyle name="20% - Énfasis3 2 3 4" xfId="165"/>
    <cellStyle name="20% - Énfasis3 2 3 5" xfId="166"/>
    <cellStyle name="20% - Énfasis3 2 3 5 2" xfId="167"/>
    <cellStyle name="20% - Énfasis3 2 3 5 2 2" xfId="3209"/>
    <cellStyle name="20% - Énfasis3 2 3 5 2 3" xfId="4760"/>
    <cellStyle name="20% - Énfasis3 2 3 5 3" xfId="168"/>
    <cellStyle name="20% - Énfasis3 2 3 5 4" xfId="169"/>
    <cellStyle name="20% - Énfasis3 2 3 5 4 2" xfId="3210"/>
    <cellStyle name="20% - Énfasis3 2 3 5 4 3" xfId="4761"/>
    <cellStyle name="20% - Énfasis3 2 3 5 5" xfId="170"/>
    <cellStyle name="20% - Énfasis3 2 3 5 5 2" xfId="3211"/>
    <cellStyle name="20% - Énfasis3 2 3 5 6" xfId="3208"/>
    <cellStyle name="20% - Énfasis3 2 3 5_INST $" xfId="171"/>
    <cellStyle name="20% - Énfasis3 2 3 6" xfId="172"/>
    <cellStyle name="20% - Énfasis3 2 3 6 2" xfId="173"/>
    <cellStyle name="20% - Énfasis3 2 3 6 2 2" xfId="3213"/>
    <cellStyle name="20% - Énfasis3 2 3 6 2 3" xfId="4762"/>
    <cellStyle name="20% - Énfasis3 2 3 6 3" xfId="174"/>
    <cellStyle name="20% - Énfasis3 2 3 6 4" xfId="175"/>
    <cellStyle name="20% - Énfasis3 2 3 6 4 2" xfId="3214"/>
    <cellStyle name="20% - Énfasis3 2 3 6 4 3" xfId="4763"/>
    <cellStyle name="20% - Énfasis3 2 3 6 5" xfId="176"/>
    <cellStyle name="20% - Énfasis3 2 3 6 5 2" xfId="3215"/>
    <cellStyle name="20% - Énfasis3 2 3 6 6" xfId="3212"/>
    <cellStyle name="20% - Énfasis3 2 3 6_INST $" xfId="177"/>
    <cellStyle name="20% - Énfasis3 2 3 7" xfId="178"/>
    <cellStyle name="20% - Énfasis3 2 3 7 2" xfId="3216"/>
    <cellStyle name="20% - Énfasis3 2 3 7 3" xfId="4764"/>
    <cellStyle name="20% - Énfasis3 2 3 8" xfId="179"/>
    <cellStyle name="20% - Énfasis3 2 3 8 2" xfId="3217"/>
    <cellStyle name="20% - Énfasis3 2 3 8 3" xfId="4765"/>
    <cellStyle name="20% - Énfasis3 2 3 9" xfId="180"/>
    <cellStyle name="20% - Énfasis3 2 3 9 2" xfId="3218"/>
    <cellStyle name="20% - Énfasis3 2 3_AVANCE PROTECCIÓN" xfId="181"/>
    <cellStyle name="20% - Énfasis3 2 4" xfId="182"/>
    <cellStyle name="20% - Énfasis3 2 4 2" xfId="183"/>
    <cellStyle name="20% - Énfasis3 2 4_Listado_web" xfId="184"/>
    <cellStyle name="20% - Énfasis3 2 5" xfId="185"/>
    <cellStyle name="20% - Énfasis3 2 5 2" xfId="3219"/>
    <cellStyle name="20% - Énfasis3 2 6" xfId="186"/>
    <cellStyle name="20% - Énfasis3 2 6 2" xfId="3220"/>
    <cellStyle name="20% - Énfasis3 2 6 2 2" xfId="5854"/>
    <cellStyle name="20% - Énfasis3 2 6 2 3" xfId="6291"/>
    <cellStyle name="20% - Énfasis3 2 6 3" xfId="4766"/>
    <cellStyle name="20% - Énfasis3 2 7" xfId="187"/>
    <cellStyle name="20% - Énfasis3 2 7 2" xfId="3221"/>
    <cellStyle name="20% - Énfasis3 2 7 2 2" xfId="5855"/>
    <cellStyle name="20% - Énfasis3 2 7 2 3" xfId="6292"/>
    <cellStyle name="20% - Énfasis3 2 7 3" xfId="4767"/>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3"/>
    <cellStyle name="20% - Énfasis4 12" xfId="220"/>
    <cellStyle name="20% - Énfasis4 12 2" xfId="3224"/>
    <cellStyle name="20% - Énfasis4 12 2 2" xfId="5857"/>
    <cellStyle name="20% - Énfasis4 12 2 3" xfId="6294"/>
    <cellStyle name="20% - Énfasis4 12 3" xfId="4768"/>
    <cellStyle name="20% - Énfasis4 13" xfId="221"/>
    <cellStyle name="20% - Énfasis4 13 2" xfId="3225"/>
    <cellStyle name="20% - Énfasis4 13 2 2" xfId="5858"/>
    <cellStyle name="20% - Énfasis4 13 2 3" xfId="6295"/>
    <cellStyle name="20% - Énfasis4 13 3" xfId="4769"/>
    <cellStyle name="20% - Énfasis4 14" xfId="222"/>
    <cellStyle name="20% - Énfasis4 14 2" xfId="3226"/>
    <cellStyle name="20% - Énfasis4 14 2 2" xfId="5859"/>
    <cellStyle name="20% - Énfasis4 14 2 3" xfId="6296"/>
    <cellStyle name="20% - Énfasis4 14 3" xfId="4770"/>
    <cellStyle name="20% - Énfasis4 15" xfId="223"/>
    <cellStyle name="20% - Énfasis4 15 2" xfId="3227"/>
    <cellStyle name="20% - Énfasis4 15 2 2" xfId="5860"/>
    <cellStyle name="20% - Énfasis4 15 2 3" xfId="6297"/>
    <cellStyle name="20% - Énfasis4 16" xfId="224"/>
    <cellStyle name="20% - Énfasis4 16 2" xfId="3228"/>
    <cellStyle name="20% - Énfasis4 16 2 2" xfId="5861"/>
    <cellStyle name="20% - Énfasis4 16 2 3" xfId="6298"/>
    <cellStyle name="20% - Énfasis4 17" xfId="225"/>
    <cellStyle name="20% - Énfasis4 17 2" xfId="3229"/>
    <cellStyle name="20% - Énfasis4 17 2 2" xfId="5862"/>
    <cellStyle name="20% - Énfasis4 17 2 3" xfId="6299"/>
    <cellStyle name="20% - Énfasis4 18" xfId="3222"/>
    <cellStyle name="20% - Énfasis4 18 2" xfId="5856"/>
    <cellStyle name="20% - Énfasis4 18 3" xfId="6293"/>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30"/>
    <cellStyle name="20% - Énfasis4 2 3 2" xfId="234"/>
    <cellStyle name="20% - Énfasis4 2 3 3" xfId="235"/>
    <cellStyle name="20% - Énfasis4 2 3 4" xfId="236"/>
    <cellStyle name="20% - Énfasis4 2 3 5" xfId="237"/>
    <cellStyle name="20% - Énfasis4 2 3 5 2" xfId="238"/>
    <cellStyle name="20% - Énfasis4 2 3 5 2 2" xfId="3232"/>
    <cellStyle name="20% - Énfasis4 2 3 5 2 3" xfId="4771"/>
    <cellStyle name="20% - Énfasis4 2 3 5 3" xfId="239"/>
    <cellStyle name="20% - Énfasis4 2 3 5 4" xfId="240"/>
    <cellStyle name="20% - Énfasis4 2 3 5 4 2" xfId="3233"/>
    <cellStyle name="20% - Énfasis4 2 3 5 4 3" xfId="4772"/>
    <cellStyle name="20% - Énfasis4 2 3 5 5" xfId="241"/>
    <cellStyle name="20% - Énfasis4 2 3 5 5 2" xfId="3234"/>
    <cellStyle name="20% - Énfasis4 2 3 5 6" xfId="3231"/>
    <cellStyle name="20% - Énfasis4 2 3 5_INST $" xfId="242"/>
    <cellStyle name="20% - Énfasis4 2 3 6" xfId="243"/>
    <cellStyle name="20% - Énfasis4 2 3 6 2" xfId="244"/>
    <cellStyle name="20% - Énfasis4 2 3 6 2 2" xfId="3236"/>
    <cellStyle name="20% - Énfasis4 2 3 6 2 3" xfId="4773"/>
    <cellStyle name="20% - Énfasis4 2 3 6 3" xfId="245"/>
    <cellStyle name="20% - Énfasis4 2 3 6 4" xfId="246"/>
    <cellStyle name="20% - Énfasis4 2 3 6 4 2" xfId="3237"/>
    <cellStyle name="20% - Énfasis4 2 3 6 4 3" xfId="4774"/>
    <cellStyle name="20% - Énfasis4 2 3 6 5" xfId="247"/>
    <cellStyle name="20% - Énfasis4 2 3 6 5 2" xfId="3238"/>
    <cellStyle name="20% - Énfasis4 2 3 6 6" xfId="3235"/>
    <cellStyle name="20% - Énfasis4 2 3 6_INST $" xfId="248"/>
    <cellStyle name="20% - Énfasis4 2 3 7" xfId="249"/>
    <cellStyle name="20% - Énfasis4 2 3 7 2" xfId="3239"/>
    <cellStyle name="20% - Énfasis4 2 3 7 3" xfId="4775"/>
    <cellStyle name="20% - Énfasis4 2 3 8" xfId="250"/>
    <cellStyle name="20% - Énfasis4 2 3 8 2" xfId="3240"/>
    <cellStyle name="20% - Énfasis4 2 3 8 3" xfId="4776"/>
    <cellStyle name="20% - Énfasis4 2 3 9" xfId="251"/>
    <cellStyle name="20% - Énfasis4 2 3 9 2" xfId="3241"/>
    <cellStyle name="20% - Énfasis4 2 3_AVANCE PROTECCIÓN" xfId="252"/>
    <cellStyle name="20% - Énfasis4 2 4" xfId="253"/>
    <cellStyle name="20% - Énfasis4 2 4 2" xfId="254"/>
    <cellStyle name="20% - Énfasis4 2 4_Listado_web" xfId="255"/>
    <cellStyle name="20% - Énfasis4 2 5" xfId="256"/>
    <cellStyle name="20% - Énfasis4 2 5 2" xfId="3242"/>
    <cellStyle name="20% - Énfasis4 2 6" xfId="257"/>
    <cellStyle name="20% - Énfasis4 2 6 2" xfId="3243"/>
    <cellStyle name="20% - Énfasis4 2 6 2 2" xfId="5863"/>
    <cellStyle name="20% - Énfasis4 2 6 2 3" xfId="6300"/>
    <cellStyle name="20% - Énfasis4 2 6 3" xfId="4777"/>
    <cellStyle name="20% - Énfasis4 2 7" xfId="258"/>
    <cellStyle name="20% - Énfasis4 2 7 2" xfId="3244"/>
    <cellStyle name="20% - Énfasis4 2 7 2 2" xfId="5864"/>
    <cellStyle name="20% - Énfasis4 2 7 2 3" xfId="6301"/>
    <cellStyle name="20% - Énfasis4 2 7 3" xfId="4778"/>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6"/>
    <cellStyle name="20% - Énfasis5 12" xfId="3245"/>
    <cellStyle name="20% - Énfasis5 12 2" xfId="5865"/>
    <cellStyle name="20% - Énfasis5 12 3" xfId="6302"/>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7"/>
    <cellStyle name="20% - Énfasis5 2 3 2" xfId="299"/>
    <cellStyle name="20% - Énfasis5 2 3 3" xfId="300"/>
    <cellStyle name="20% - Énfasis5 2 3 4" xfId="301"/>
    <cellStyle name="20% - Énfasis5 2 3 5" xfId="302"/>
    <cellStyle name="20% - Énfasis5 2 3 5 2" xfId="303"/>
    <cellStyle name="20% - Énfasis5 2 3 5 2 2" xfId="3249"/>
    <cellStyle name="20% - Énfasis5 2 3 5 2 3" xfId="4779"/>
    <cellStyle name="20% - Énfasis5 2 3 5 3" xfId="304"/>
    <cellStyle name="20% - Énfasis5 2 3 5 4" xfId="305"/>
    <cellStyle name="20% - Énfasis5 2 3 5 4 2" xfId="3250"/>
    <cellStyle name="20% - Énfasis5 2 3 5 4 3" xfId="4780"/>
    <cellStyle name="20% - Énfasis5 2 3 5 5" xfId="306"/>
    <cellStyle name="20% - Énfasis5 2 3 5 5 2" xfId="3251"/>
    <cellStyle name="20% - Énfasis5 2 3 5 6" xfId="3248"/>
    <cellStyle name="20% - Énfasis5 2 3 5_INST $" xfId="307"/>
    <cellStyle name="20% - Énfasis5 2 3 6" xfId="308"/>
    <cellStyle name="20% - Énfasis5 2 3 6 2" xfId="309"/>
    <cellStyle name="20% - Énfasis5 2 3 6 2 2" xfId="3253"/>
    <cellStyle name="20% - Énfasis5 2 3 6 2 3" xfId="4781"/>
    <cellStyle name="20% - Énfasis5 2 3 6 3" xfId="310"/>
    <cellStyle name="20% - Énfasis5 2 3 6 4" xfId="311"/>
    <cellStyle name="20% - Énfasis5 2 3 6 4 2" xfId="3254"/>
    <cellStyle name="20% - Énfasis5 2 3 6 4 3" xfId="4782"/>
    <cellStyle name="20% - Énfasis5 2 3 6 5" xfId="312"/>
    <cellStyle name="20% - Énfasis5 2 3 6 5 2" xfId="3255"/>
    <cellStyle name="20% - Énfasis5 2 3 6 6" xfId="3252"/>
    <cellStyle name="20% - Énfasis5 2 3 6_INST $" xfId="313"/>
    <cellStyle name="20% - Énfasis5 2 3 7" xfId="314"/>
    <cellStyle name="20% - Énfasis5 2 3 7 2" xfId="3256"/>
    <cellStyle name="20% - Énfasis5 2 3 7 3" xfId="4783"/>
    <cellStyle name="20% - Énfasis5 2 3 8" xfId="315"/>
    <cellStyle name="20% - Énfasis5 2 3 8 2" xfId="3257"/>
    <cellStyle name="20% - Énfasis5 2 3 8 3" xfId="4784"/>
    <cellStyle name="20% - Énfasis5 2 3 9" xfId="316"/>
    <cellStyle name="20% - Énfasis5 2 3 9 2" xfId="3258"/>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60"/>
    <cellStyle name="20% - Énfasis6 12" xfId="3259"/>
    <cellStyle name="20% - Énfasis6 12 2" xfId="5867"/>
    <cellStyle name="20% - Énfasis6 12 3" xfId="6303"/>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1"/>
    <cellStyle name="20% - Énfasis6 2 3 2" xfId="357"/>
    <cellStyle name="20% - Énfasis6 2 3 3" xfId="358"/>
    <cellStyle name="20% - Énfasis6 2 3 4" xfId="359"/>
    <cellStyle name="20% - Énfasis6 2 3 5" xfId="360"/>
    <cellStyle name="20% - Énfasis6 2 3 5 2" xfId="361"/>
    <cellStyle name="20% - Énfasis6 2 3 5 2 2" xfId="3263"/>
    <cellStyle name="20% - Énfasis6 2 3 5 2 3" xfId="4786"/>
    <cellStyle name="20% - Énfasis6 2 3 5 3" xfId="362"/>
    <cellStyle name="20% - Énfasis6 2 3 5 4" xfId="363"/>
    <cellStyle name="20% - Énfasis6 2 3 5 4 2" xfId="3264"/>
    <cellStyle name="20% - Énfasis6 2 3 5 4 3" xfId="4787"/>
    <cellStyle name="20% - Énfasis6 2 3 5 5" xfId="364"/>
    <cellStyle name="20% - Énfasis6 2 3 5 5 2" xfId="3265"/>
    <cellStyle name="20% - Énfasis6 2 3 5 6" xfId="3262"/>
    <cellStyle name="20% - Énfasis6 2 3 5_INST $" xfId="365"/>
    <cellStyle name="20% - Énfasis6 2 3 6" xfId="366"/>
    <cellStyle name="20% - Énfasis6 2 3 6 2" xfId="367"/>
    <cellStyle name="20% - Énfasis6 2 3 6 2 2" xfId="3267"/>
    <cellStyle name="20% - Énfasis6 2 3 6 2 3" xfId="4788"/>
    <cellStyle name="20% - Énfasis6 2 3 6 3" xfId="368"/>
    <cellStyle name="20% - Énfasis6 2 3 6 4" xfId="369"/>
    <cellStyle name="20% - Énfasis6 2 3 6 4 2" xfId="3268"/>
    <cellStyle name="20% - Énfasis6 2 3 6 4 3" xfId="4789"/>
    <cellStyle name="20% - Énfasis6 2 3 6 5" xfId="370"/>
    <cellStyle name="20% - Énfasis6 2 3 6 5 2" xfId="3269"/>
    <cellStyle name="20% - Énfasis6 2 3 6 6" xfId="3266"/>
    <cellStyle name="20% - Énfasis6 2 3 6_INST $" xfId="371"/>
    <cellStyle name="20% - Énfasis6 2 3 7" xfId="372"/>
    <cellStyle name="20% - Énfasis6 2 3 7 2" xfId="3270"/>
    <cellStyle name="20% - Énfasis6 2 3 7 3" xfId="4790"/>
    <cellStyle name="20% - Énfasis6 2 3 8" xfId="373"/>
    <cellStyle name="20% - Énfasis6 2 3 8 2" xfId="3271"/>
    <cellStyle name="20% - Énfasis6 2 3 8 3" xfId="4791"/>
    <cellStyle name="20% - Énfasis6 2 3 9" xfId="374"/>
    <cellStyle name="20% - Énfasis6 2 3 9 2" xfId="3272"/>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4"/>
    <cellStyle name="40% - Énfasis1 12" xfId="3273"/>
    <cellStyle name="40% - Énfasis1 12 2" xfId="5868"/>
    <cellStyle name="40% - Énfasis1 12 3" xfId="6304"/>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5"/>
    <cellStyle name="40% - Énfasis1 2 3 2" xfId="415"/>
    <cellStyle name="40% - Énfasis1 2 3 3" xfId="416"/>
    <cellStyle name="40% - Énfasis1 2 3 4" xfId="417"/>
    <cellStyle name="40% - Énfasis1 2 3 5" xfId="418"/>
    <cellStyle name="40% - Énfasis1 2 3 5 2" xfId="419"/>
    <cellStyle name="40% - Énfasis1 2 3 5 2 2" xfId="3277"/>
    <cellStyle name="40% - Énfasis1 2 3 5 2 3" xfId="4795"/>
    <cellStyle name="40% - Énfasis1 2 3 5 3" xfId="420"/>
    <cellStyle name="40% - Énfasis1 2 3 5 4" xfId="421"/>
    <cellStyle name="40% - Énfasis1 2 3 5 4 2" xfId="3278"/>
    <cellStyle name="40% - Énfasis1 2 3 5 4 3" xfId="4796"/>
    <cellStyle name="40% - Énfasis1 2 3 5 5" xfId="422"/>
    <cellStyle name="40% - Énfasis1 2 3 5 5 2" xfId="3279"/>
    <cellStyle name="40% - Énfasis1 2 3 5 6" xfId="3276"/>
    <cellStyle name="40% - Énfasis1 2 3 5_INST $" xfId="423"/>
    <cellStyle name="40% - Énfasis1 2 3 6" xfId="424"/>
    <cellStyle name="40% - Énfasis1 2 3 6 2" xfId="425"/>
    <cellStyle name="40% - Énfasis1 2 3 6 2 2" xfId="3281"/>
    <cellStyle name="40% - Énfasis1 2 3 6 2 3" xfId="4797"/>
    <cellStyle name="40% - Énfasis1 2 3 6 3" xfId="426"/>
    <cellStyle name="40% - Énfasis1 2 3 6 4" xfId="427"/>
    <cellStyle name="40% - Énfasis1 2 3 6 4 2" xfId="3282"/>
    <cellStyle name="40% - Énfasis1 2 3 6 4 3" xfId="4798"/>
    <cellStyle name="40% - Énfasis1 2 3 6 5" xfId="428"/>
    <cellStyle name="40% - Énfasis1 2 3 6 5 2" xfId="3283"/>
    <cellStyle name="40% - Énfasis1 2 3 6 6" xfId="3280"/>
    <cellStyle name="40% - Énfasis1 2 3 6_INST $" xfId="429"/>
    <cellStyle name="40% - Énfasis1 2 3 7" xfId="430"/>
    <cellStyle name="40% - Énfasis1 2 3 7 2" xfId="3284"/>
    <cellStyle name="40% - Énfasis1 2 3 7 3" xfId="4799"/>
    <cellStyle name="40% - Énfasis1 2 3 8" xfId="431"/>
    <cellStyle name="40% - Énfasis1 2 3 8 2" xfId="3285"/>
    <cellStyle name="40% - Énfasis1 2 3 8 3" xfId="4800"/>
    <cellStyle name="40% - Énfasis1 2 3 9" xfId="432"/>
    <cellStyle name="40% - Énfasis1 2 3 9 2" xfId="3286"/>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8"/>
    <cellStyle name="40% - Énfasis2 12" xfId="3287"/>
    <cellStyle name="40% - Énfasis2 12 2" xfId="5869"/>
    <cellStyle name="40% - Énfasis2 12 3" xfId="6305"/>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9"/>
    <cellStyle name="40% - Énfasis2 2 3 2" xfId="473"/>
    <cellStyle name="40% - Énfasis2 2 3 3" xfId="474"/>
    <cellStyle name="40% - Énfasis2 2 3 4" xfId="475"/>
    <cellStyle name="40% - Énfasis2 2 3 5" xfId="476"/>
    <cellStyle name="40% - Énfasis2 2 3 5 2" xfId="477"/>
    <cellStyle name="40% - Énfasis2 2 3 5 2 2" xfId="3291"/>
    <cellStyle name="40% - Énfasis2 2 3 5 2 3" xfId="4801"/>
    <cellStyle name="40% - Énfasis2 2 3 5 3" xfId="478"/>
    <cellStyle name="40% - Énfasis2 2 3 5 4" xfId="479"/>
    <cellStyle name="40% - Énfasis2 2 3 5 4 2" xfId="3292"/>
    <cellStyle name="40% - Énfasis2 2 3 5 4 3" xfId="4802"/>
    <cellStyle name="40% - Énfasis2 2 3 5 5" xfId="480"/>
    <cellStyle name="40% - Énfasis2 2 3 5 5 2" xfId="3293"/>
    <cellStyle name="40% - Énfasis2 2 3 5 6" xfId="3290"/>
    <cellStyle name="40% - Énfasis2 2 3 5_INST $" xfId="481"/>
    <cellStyle name="40% - Énfasis2 2 3 6" xfId="482"/>
    <cellStyle name="40% - Énfasis2 2 3 6 2" xfId="483"/>
    <cellStyle name="40% - Énfasis2 2 3 6 2 2" xfId="3295"/>
    <cellStyle name="40% - Énfasis2 2 3 6 2 3" xfId="4803"/>
    <cellStyle name="40% - Énfasis2 2 3 6 3" xfId="484"/>
    <cellStyle name="40% - Énfasis2 2 3 6 4" xfId="485"/>
    <cellStyle name="40% - Énfasis2 2 3 6 4 2" xfId="3296"/>
    <cellStyle name="40% - Énfasis2 2 3 6 4 3" xfId="4804"/>
    <cellStyle name="40% - Énfasis2 2 3 6 5" xfId="486"/>
    <cellStyle name="40% - Énfasis2 2 3 6 5 2" xfId="3297"/>
    <cellStyle name="40% - Énfasis2 2 3 6 6" xfId="3294"/>
    <cellStyle name="40% - Énfasis2 2 3 6_INST $" xfId="487"/>
    <cellStyle name="40% - Énfasis2 2 3 7" xfId="488"/>
    <cellStyle name="40% - Énfasis2 2 3 7 2" xfId="3298"/>
    <cellStyle name="40% - Énfasis2 2 3 7 3" xfId="4805"/>
    <cellStyle name="40% - Énfasis2 2 3 8" xfId="489"/>
    <cellStyle name="40% - Énfasis2 2 3 8 2" xfId="3299"/>
    <cellStyle name="40% - Énfasis2 2 3 8 3" xfId="4806"/>
    <cellStyle name="40% - Énfasis2 2 3 9" xfId="490"/>
    <cellStyle name="40% - Énfasis2 2 3 9 2" xfId="3300"/>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2"/>
    <cellStyle name="40% - Énfasis3 12" xfId="523"/>
    <cellStyle name="40% - Énfasis3 12 2" xfId="3303"/>
    <cellStyle name="40% - Énfasis3 12 2 2" xfId="5871"/>
    <cellStyle name="40% - Énfasis3 12 2 3" xfId="6307"/>
    <cellStyle name="40% - Énfasis3 12 3" xfId="4807"/>
    <cellStyle name="40% - Énfasis3 13" xfId="524"/>
    <cellStyle name="40% - Énfasis3 13 2" xfId="3304"/>
    <cellStyle name="40% - Énfasis3 13 2 2" xfId="5872"/>
    <cellStyle name="40% - Énfasis3 13 2 3" xfId="6308"/>
    <cellStyle name="40% - Énfasis3 13 3" xfId="4808"/>
    <cellStyle name="40% - Énfasis3 14" xfId="525"/>
    <cellStyle name="40% - Énfasis3 14 2" xfId="3305"/>
    <cellStyle name="40% - Énfasis3 14 2 2" xfId="5873"/>
    <cellStyle name="40% - Énfasis3 14 2 3" xfId="6309"/>
    <cellStyle name="40% - Énfasis3 14 3" xfId="4809"/>
    <cellStyle name="40% - Énfasis3 15" xfId="526"/>
    <cellStyle name="40% - Énfasis3 15 2" xfId="3306"/>
    <cellStyle name="40% - Énfasis3 15 2 2" xfId="5874"/>
    <cellStyle name="40% - Énfasis3 15 2 3" xfId="6310"/>
    <cellStyle name="40% - Énfasis3 16" xfId="527"/>
    <cellStyle name="40% - Énfasis3 16 2" xfId="3307"/>
    <cellStyle name="40% - Énfasis3 16 2 2" xfId="5875"/>
    <cellStyle name="40% - Énfasis3 16 2 3" xfId="6311"/>
    <cellStyle name="40% - Énfasis3 17" xfId="528"/>
    <cellStyle name="40% - Énfasis3 17 2" xfId="3308"/>
    <cellStyle name="40% - Énfasis3 17 2 2" xfId="5876"/>
    <cellStyle name="40% - Énfasis3 17 2 3" xfId="6312"/>
    <cellStyle name="40% - Énfasis3 18" xfId="3301"/>
    <cellStyle name="40% - Énfasis3 18 2" xfId="5870"/>
    <cellStyle name="40% - Énfasis3 18 3" xfId="6306"/>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9"/>
    <cellStyle name="40% - Énfasis3 2 3 2" xfId="537"/>
    <cellStyle name="40% - Énfasis3 2 3 3" xfId="538"/>
    <cellStyle name="40% - Énfasis3 2 3 4" xfId="539"/>
    <cellStyle name="40% - Énfasis3 2 3 5" xfId="540"/>
    <cellStyle name="40% - Énfasis3 2 3 5 2" xfId="541"/>
    <cellStyle name="40% - Énfasis3 2 3 5 2 2" xfId="3311"/>
    <cellStyle name="40% - Énfasis3 2 3 5 2 3" xfId="4811"/>
    <cellStyle name="40% - Énfasis3 2 3 5 3" xfId="542"/>
    <cellStyle name="40% - Énfasis3 2 3 5 4" xfId="543"/>
    <cellStyle name="40% - Énfasis3 2 3 5 4 2" xfId="3312"/>
    <cellStyle name="40% - Énfasis3 2 3 5 4 3" xfId="4812"/>
    <cellStyle name="40% - Énfasis3 2 3 5 5" xfId="544"/>
    <cellStyle name="40% - Énfasis3 2 3 5 5 2" xfId="3313"/>
    <cellStyle name="40% - Énfasis3 2 3 5 6" xfId="3310"/>
    <cellStyle name="40% - Énfasis3 2 3 5_INST $" xfId="545"/>
    <cellStyle name="40% - Énfasis3 2 3 6" xfId="546"/>
    <cellStyle name="40% - Énfasis3 2 3 6 2" xfId="547"/>
    <cellStyle name="40% - Énfasis3 2 3 6 2 2" xfId="3315"/>
    <cellStyle name="40% - Énfasis3 2 3 6 2 3" xfId="4813"/>
    <cellStyle name="40% - Énfasis3 2 3 6 3" xfId="548"/>
    <cellStyle name="40% - Énfasis3 2 3 6 4" xfId="549"/>
    <cellStyle name="40% - Énfasis3 2 3 6 4 2" xfId="3316"/>
    <cellStyle name="40% - Énfasis3 2 3 6 4 3" xfId="4814"/>
    <cellStyle name="40% - Énfasis3 2 3 6 5" xfId="550"/>
    <cellStyle name="40% - Énfasis3 2 3 6 5 2" xfId="3317"/>
    <cellStyle name="40% - Énfasis3 2 3 6 6" xfId="3314"/>
    <cellStyle name="40% - Énfasis3 2 3 6_INST $" xfId="551"/>
    <cellStyle name="40% - Énfasis3 2 3 7" xfId="552"/>
    <cellStyle name="40% - Énfasis3 2 3 7 2" xfId="3318"/>
    <cellStyle name="40% - Énfasis3 2 3 7 3" xfId="4815"/>
    <cellStyle name="40% - Énfasis3 2 3 8" xfId="553"/>
    <cellStyle name="40% - Énfasis3 2 3 8 2" xfId="3319"/>
    <cellStyle name="40% - Énfasis3 2 3 8 3" xfId="4816"/>
    <cellStyle name="40% - Énfasis3 2 3 9" xfId="554"/>
    <cellStyle name="40% - Énfasis3 2 3 9 2" xfId="3320"/>
    <cellStyle name="40% - Énfasis3 2 3_AVANCE PROTECCIÓN" xfId="555"/>
    <cellStyle name="40% - Énfasis3 2 4" xfId="556"/>
    <cellStyle name="40% - Énfasis3 2 4 2" xfId="557"/>
    <cellStyle name="40% - Énfasis3 2 4_Listado_web" xfId="558"/>
    <cellStyle name="40% - Énfasis3 2 5" xfId="559"/>
    <cellStyle name="40% - Énfasis3 2 5 2" xfId="3321"/>
    <cellStyle name="40% - Énfasis3 2 6" xfId="560"/>
    <cellStyle name="40% - Énfasis3 2 6 2" xfId="3322"/>
    <cellStyle name="40% - Énfasis3 2 6 2 2" xfId="5877"/>
    <cellStyle name="40% - Énfasis3 2 6 2 3" xfId="6313"/>
    <cellStyle name="40% - Énfasis3 2 6 3" xfId="4817"/>
    <cellStyle name="40% - Énfasis3 2 7" xfId="561"/>
    <cellStyle name="40% - Énfasis3 2 7 2" xfId="3323"/>
    <cellStyle name="40% - Énfasis3 2 7 2 2" xfId="5878"/>
    <cellStyle name="40% - Énfasis3 2 7 2 3" xfId="6314"/>
    <cellStyle name="40% - Énfasis3 2 7 3" xfId="4818"/>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5"/>
    <cellStyle name="40% - Énfasis4 12" xfId="3324"/>
    <cellStyle name="40% - Énfasis4 12 2" xfId="5879"/>
    <cellStyle name="40% - Énfasis4 12 3" xfId="6315"/>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6"/>
    <cellStyle name="40% - Énfasis4 2 3 2" xfId="602"/>
    <cellStyle name="40% - Énfasis4 2 3 3" xfId="603"/>
    <cellStyle name="40% - Énfasis4 2 3 4" xfId="604"/>
    <cellStyle name="40% - Énfasis4 2 3 5" xfId="605"/>
    <cellStyle name="40% - Énfasis4 2 3 5 2" xfId="606"/>
    <cellStyle name="40% - Énfasis4 2 3 5 2 2" xfId="3328"/>
    <cellStyle name="40% - Énfasis4 2 3 5 2 3" xfId="4819"/>
    <cellStyle name="40% - Énfasis4 2 3 5 3" xfId="607"/>
    <cellStyle name="40% - Énfasis4 2 3 5 4" xfId="608"/>
    <cellStyle name="40% - Énfasis4 2 3 5 4 2" xfId="3329"/>
    <cellStyle name="40% - Énfasis4 2 3 5 4 3" xfId="4821"/>
    <cellStyle name="40% - Énfasis4 2 3 5 5" xfId="609"/>
    <cellStyle name="40% - Énfasis4 2 3 5 5 2" xfId="3330"/>
    <cellStyle name="40% - Énfasis4 2 3 5 6" xfId="3327"/>
    <cellStyle name="40% - Énfasis4 2 3 5_INST $" xfId="610"/>
    <cellStyle name="40% - Énfasis4 2 3 6" xfId="611"/>
    <cellStyle name="40% - Énfasis4 2 3 6 2" xfId="612"/>
    <cellStyle name="40% - Énfasis4 2 3 6 2 2" xfId="3332"/>
    <cellStyle name="40% - Énfasis4 2 3 6 2 3" xfId="4822"/>
    <cellStyle name="40% - Énfasis4 2 3 6 3" xfId="613"/>
    <cellStyle name="40% - Énfasis4 2 3 6 4" xfId="614"/>
    <cellStyle name="40% - Énfasis4 2 3 6 4 2" xfId="3333"/>
    <cellStyle name="40% - Énfasis4 2 3 6 4 3" xfId="4823"/>
    <cellStyle name="40% - Énfasis4 2 3 6 5" xfId="615"/>
    <cellStyle name="40% - Énfasis4 2 3 6 5 2" xfId="3334"/>
    <cellStyle name="40% - Énfasis4 2 3 6 6" xfId="3331"/>
    <cellStyle name="40% - Énfasis4 2 3 6_INST $" xfId="616"/>
    <cellStyle name="40% - Énfasis4 2 3 7" xfId="617"/>
    <cellStyle name="40% - Énfasis4 2 3 7 2" xfId="3335"/>
    <cellStyle name="40% - Énfasis4 2 3 7 3" xfId="4824"/>
    <cellStyle name="40% - Énfasis4 2 3 8" xfId="618"/>
    <cellStyle name="40% - Énfasis4 2 3 8 2" xfId="3336"/>
    <cellStyle name="40% - Énfasis4 2 3 8 3" xfId="4825"/>
    <cellStyle name="40% - Énfasis4 2 3 9" xfId="619"/>
    <cellStyle name="40% - Énfasis4 2 3 9 2" xfId="3337"/>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9"/>
    <cellStyle name="40% - Énfasis5 12" xfId="3338"/>
    <cellStyle name="40% - Énfasis5 12 2" xfId="5880"/>
    <cellStyle name="40% - Énfasis5 12 3" xfId="6316"/>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40"/>
    <cellStyle name="40% - Énfasis5 2 3 2" xfId="660"/>
    <cellStyle name="40% - Énfasis5 2 3 3" xfId="661"/>
    <cellStyle name="40% - Énfasis5 2 3 4" xfId="662"/>
    <cellStyle name="40% - Énfasis5 2 3 5" xfId="663"/>
    <cellStyle name="40% - Énfasis5 2 3 5 2" xfId="664"/>
    <cellStyle name="40% - Énfasis5 2 3 5 2 2" xfId="3342"/>
    <cellStyle name="40% - Énfasis5 2 3 5 2 3" xfId="4829"/>
    <cellStyle name="40% - Énfasis5 2 3 5 3" xfId="665"/>
    <cellStyle name="40% - Énfasis5 2 3 5 4" xfId="666"/>
    <cellStyle name="40% - Énfasis5 2 3 5 4 2" xfId="3343"/>
    <cellStyle name="40% - Énfasis5 2 3 5 4 3" xfId="4830"/>
    <cellStyle name="40% - Énfasis5 2 3 5 5" xfId="667"/>
    <cellStyle name="40% - Énfasis5 2 3 5 5 2" xfId="3344"/>
    <cellStyle name="40% - Énfasis5 2 3 5 6" xfId="3341"/>
    <cellStyle name="40% - Énfasis5 2 3 5_INST $" xfId="668"/>
    <cellStyle name="40% - Énfasis5 2 3 6" xfId="669"/>
    <cellStyle name="40% - Énfasis5 2 3 6 2" xfId="670"/>
    <cellStyle name="40% - Énfasis5 2 3 6 2 2" xfId="3346"/>
    <cellStyle name="40% - Énfasis5 2 3 6 2 3" xfId="4831"/>
    <cellStyle name="40% - Énfasis5 2 3 6 3" xfId="671"/>
    <cellStyle name="40% - Énfasis5 2 3 6 4" xfId="672"/>
    <cellStyle name="40% - Énfasis5 2 3 6 4 2" xfId="3347"/>
    <cellStyle name="40% - Énfasis5 2 3 6 4 3" xfId="4832"/>
    <cellStyle name="40% - Énfasis5 2 3 6 5" xfId="673"/>
    <cellStyle name="40% - Énfasis5 2 3 6 5 2" xfId="3348"/>
    <cellStyle name="40% - Énfasis5 2 3 6 6" xfId="3345"/>
    <cellStyle name="40% - Énfasis5 2 3 6_INST $" xfId="674"/>
    <cellStyle name="40% - Énfasis5 2 3 7" xfId="675"/>
    <cellStyle name="40% - Énfasis5 2 3 7 2" xfId="3349"/>
    <cellStyle name="40% - Énfasis5 2 3 7 3" xfId="4833"/>
    <cellStyle name="40% - Énfasis5 2 3 8" xfId="676"/>
    <cellStyle name="40% - Énfasis5 2 3 8 2" xfId="3350"/>
    <cellStyle name="40% - Énfasis5 2 3 8 3" xfId="4834"/>
    <cellStyle name="40% - Énfasis5 2 3 9" xfId="677"/>
    <cellStyle name="40% - Énfasis5 2 3 9 2" xfId="3351"/>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3"/>
    <cellStyle name="40% - Énfasis6 12" xfId="3352"/>
    <cellStyle name="40% - Énfasis6 12 2" xfId="5881"/>
    <cellStyle name="40% - Énfasis6 12 3" xfId="6317"/>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4"/>
    <cellStyle name="40% - Énfasis6 2 3 2" xfId="718"/>
    <cellStyle name="40% - Énfasis6 2 3 3" xfId="719"/>
    <cellStyle name="40% - Énfasis6 2 3 4" xfId="720"/>
    <cellStyle name="40% - Énfasis6 2 3 5" xfId="721"/>
    <cellStyle name="40% - Énfasis6 2 3 5 2" xfId="722"/>
    <cellStyle name="40% - Énfasis6 2 3 5 2 2" xfId="3356"/>
    <cellStyle name="40% - Énfasis6 2 3 5 2 3" xfId="4836"/>
    <cellStyle name="40% - Énfasis6 2 3 5 3" xfId="723"/>
    <cellStyle name="40% - Énfasis6 2 3 5 4" xfId="724"/>
    <cellStyle name="40% - Énfasis6 2 3 5 4 2" xfId="3357"/>
    <cellStyle name="40% - Énfasis6 2 3 5 4 3" xfId="4837"/>
    <cellStyle name="40% - Énfasis6 2 3 5 5" xfId="725"/>
    <cellStyle name="40% - Énfasis6 2 3 5 5 2" xfId="3358"/>
    <cellStyle name="40% - Énfasis6 2 3 5 6" xfId="3355"/>
    <cellStyle name="40% - Énfasis6 2 3 5_INST $" xfId="726"/>
    <cellStyle name="40% - Énfasis6 2 3 6" xfId="727"/>
    <cellStyle name="40% - Énfasis6 2 3 6 2" xfId="728"/>
    <cellStyle name="40% - Énfasis6 2 3 6 2 2" xfId="3360"/>
    <cellStyle name="40% - Énfasis6 2 3 6 2 3" xfId="4838"/>
    <cellStyle name="40% - Énfasis6 2 3 6 3" xfId="729"/>
    <cellStyle name="40% - Énfasis6 2 3 6 4" xfId="730"/>
    <cellStyle name="40% - Énfasis6 2 3 6 4 2" xfId="3361"/>
    <cellStyle name="40% - Énfasis6 2 3 6 4 3" xfId="4839"/>
    <cellStyle name="40% - Énfasis6 2 3 6 5" xfId="731"/>
    <cellStyle name="40% - Énfasis6 2 3 6 5 2" xfId="3362"/>
    <cellStyle name="40% - Énfasis6 2 3 6 6" xfId="3359"/>
    <cellStyle name="40% - Énfasis6 2 3 6_INST $" xfId="732"/>
    <cellStyle name="40% - Énfasis6 2 3 7" xfId="733"/>
    <cellStyle name="40% - Énfasis6 2 3 7 2" xfId="3363"/>
    <cellStyle name="40% - Énfasis6 2 3 7 3" xfId="4840"/>
    <cellStyle name="40% - Énfasis6 2 3 8" xfId="734"/>
    <cellStyle name="40% - Énfasis6 2 3 8 2" xfId="3364"/>
    <cellStyle name="40% - Énfasis6 2 3 8 3" xfId="4841"/>
    <cellStyle name="40% - Énfasis6 2 3 9" xfId="735"/>
    <cellStyle name="40% - Énfasis6 2 3 9 2" xfId="3365"/>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7"/>
    <cellStyle name="60% - Énfasis1 11" xfId="765"/>
    <cellStyle name="60% - Énfasis1 11 2" xfId="3368"/>
    <cellStyle name="60% - Énfasis1 12" xfId="3366"/>
    <cellStyle name="60% - Énfasis1 2" xfId="766"/>
    <cellStyle name="60% - Énfasis1 2 2" xfId="767"/>
    <cellStyle name="60% - Énfasis1 2 2 2" xfId="3370"/>
    <cellStyle name="60% - Énfasis1 2 3" xfId="768"/>
    <cellStyle name="60% - Énfasis1 2 3 10" xfId="3371"/>
    <cellStyle name="60% - Énfasis1 2 3 2" xfId="769"/>
    <cellStyle name="60% - Énfasis1 2 3 3" xfId="770"/>
    <cellStyle name="60% - Énfasis1 2 3 4" xfId="771"/>
    <cellStyle name="60% - Énfasis1 2 3 5" xfId="772"/>
    <cellStyle name="60% - Énfasis1 2 3 5 2" xfId="773"/>
    <cellStyle name="60% - Énfasis1 2 3 5 2 2" xfId="3373"/>
    <cellStyle name="60% - Énfasis1 2 3 5 2 3" xfId="4842"/>
    <cellStyle name="60% - Énfasis1 2 3 5 3" xfId="774"/>
    <cellStyle name="60% - Énfasis1 2 3 5 4" xfId="775"/>
    <cellStyle name="60% - Énfasis1 2 3 5 4 2" xfId="3374"/>
    <cellStyle name="60% - Énfasis1 2 3 5 4 3" xfId="4843"/>
    <cellStyle name="60% - Énfasis1 2 3 5 5" xfId="776"/>
    <cellStyle name="60% - Énfasis1 2 3 5 5 2" xfId="3375"/>
    <cellStyle name="60% - Énfasis1 2 3 5 6" xfId="3372"/>
    <cellStyle name="60% - Énfasis1 2 3 5_INST $" xfId="777"/>
    <cellStyle name="60% - Énfasis1 2 3 6" xfId="778"/>
    <cellStyle name="60% - Énfasis1 2 3 6 2" xfId="779"/>
    <cellStyle name="60% - Énfasis1 2 3 6 2 2" xfId="3377"/>
    <cellStyle name="60% - Énfasis1 2 3 6 2 3" xfId="4844"/>
    <cellStyle name="60% - Énfasis1 2 3 6 3" xfId="780"/>
    <cellStyle name="60% - Énfasis1 2 3 6 4" xfId="781"/>
    <cellStyle name="60% - Énfasis1 2 3 6 4 2" xfId="3378"/>
    <cellStyle name="60% - Énfasis1 2 3 6 4 3" xfId="4845"/>
    <cellStyle name="60% - Énfasis1 2 3 6 5" xfId="782"/>
    <cellStyle name="60% - Énfasis1 2 3 6 5 2" xfId="3379"/>
    <cellStyle name="60% - Énfasis1 2 3 6 6" xfId="3376"/>
    <cellStyle name="60% - Énfasis1 2 3 6_INST $" xfId="783"/>
    <cellStyle name="60% - Énfasis1 2 3 7" xfId="784"/>
    <cellStyle name="60% - Énfasis1 2 3 7 2" xfId="3380"/>
    <cellStyle name="60% - Énfasis1 2 3 7 3" xfId="4846"/>
    <cellStyle name="60% - Énfasis1 2 3 8" xfId="785"/>
    <cellStyle name="60% - Énfasis1 2 3 8 2" xfId="3381"/>
    <cellStyle name="60% - Énfasis1 2 3 8 3" xfId="4847"/>
    <cellStyle name="60% - Énfasis1 2 3 9" xfId="786"/>
    <cellStyle name="60% - Énfasis1 2 3 9 2" xfId="3382"/>
    <cellStyle name="60% - Énfasis1 2 3_AVANCE PROTECCIÓN" xfId="787"/>
    <cellStyle name="60% - Énfasis1 2 4" xfId="3369"/>
    <cellStyle name="60% - Énfasis1 2_Listado_web" xfId="788"/>
    <cellStyle name="60% - Énfasis1 3" xfId="789"/>
    <cellStyle name="60% - Énfasis1 3 2" xfId="3383"/>
    <cellStyle name="60% - Énfasis1 4" xfId="790"/>
    <cellStyle name="60% - Énfasis1 4 2" xfId="3384"/>
    <cellStyle name="60% - Énfasis1 5" xfId="791"/>
    <cellStyle name="60% - Énfasis1 5 2" xfId="3385"/>
    <cellStyle name="60% - Énfasis1 6" xfId="792"/>
    <cellStyle name="60% - Énfasis1 6 2" xfId="3386"/>
    <cellStyle name="60% - Énfasis1 7" xfId="793"/>
    <cellStyle name="60% - Énfasis1 7 2" xfId="3387"/>
    <cellStyle name="60% - Énfasis1 8" xfId="794"/>
    <cellStyle name="60% - Énfasis1 8 2" xfId="3388"/>
    <cellStyle name="60% - Énfasis1 9" xfId="795"/>
    <cellStyle name="60% - Énfasis1 9 2" xfId="3389"/>
    <cellStyle name="60% - Énfasis2" xfId="796" builtinId="36" customBuiltin="1"/>
    <cellStyle name="60% - Énfasis2 10" xfId="797"/>
    <cellStyle name="60% - Énfasis2 10 2" xfId="3391"/>
    <cellStyle name="60% - Énfasis2 11" xfId="798"/>
    <cellStyle name="60% - Énfasis2 11 2" xfId="3392"/>
    <cellStyle name="60% - Énfasis2 12" xfId="3390"/>
    <cellStyle name="60% - Énfasis2 2" xfId="799"/>
    <cellStyle name="60% - Énfasis2 2 2" xfId="800"/>
    <cellStyle name="60% - Énfasis2 2 2 2" xfId="3394"/>
    <cellStyle name="60% - Énfasis2 2 3" xfId="801"/>
    <cellStyle name="60% - Énfasis2 2 3 10" xfId="3395"/>
    <cellStyle name="60% - Énfasis2 2 3 2" xfId="802"/>
    <cellStyle name="60% - Énfasis2 2 3 3" xfId="803"/>
    <cellStyle name="60% - Énfasis2 2 3 4" xfId="804"/>
    <cellStyle name="60% - Énfasis2 2 3 5" xfId="805"/>
    <cellStyle name="60% - Énfasis2 2 3 5 2" xfId="806"/>
    <cellStyle name="60% - Énfasis2 2 3 5 2 2" xfId="3397"/>
    <cellStyle name="60% - Énfasis2 2 3 5 2 3" xfId="4849"/>
    <cellStyle name="60% - Énfasis2 2 3 5 3" xfId="807"/>
    <cellStyle name="60% - Énfasis2 2 3 5 4" xfId="808"/>
    <cellStyle name="60% - Énfasis2 2 3 5 4 2" xfId="3398"/>
    <cellStyle name="60% - Énfasis2 2 3 5 4 3" xfId="4850"/>
    <cellStyle name="60% - Énfasis2 2 3 5 5" xfId="809"/>
    <cellStyle name="60% - Énfasis2 2 3 5 5 2" xfId="3399"/>
    <cellStyle name="60% - Énfasis2 2 3 5 6" xfId="3396"/>
    <cellStyle name="60% - Énfasis2 2 3 5_INST $" xfId="810"/>
    <cellStyle name="60% - Énfasis2 2 3 6" xfId="811"/>
    <cellStyle name="60% - Énfasis2 2 3 6 2" xfId="812"/>
    <cellStyle name="60% - Énfasis2 2 3 6 2 2" xfId="3401"/>
    <cellStyle name="60% - Énfasis2 2 3 6 2 3" xfId="4851"/>
    <cellStyle name="60% - Énfasis2 2 3 6 3" xfId="813"/>
    <cellStyle name="60% - Énfasis2 2 3 6 4" xfId="814"/>
    <cellStyle name="60% - Énfasis2 2 3 6 4 2" xfId="3402"/>
    <cellStyle name="60% - Énfasis2 2 3 6 4 3" xfId="4852"/>
    <cellStyle name="60% - Énfasis2 2 3 6 5" xfId="815"/>
    <cellStyle name="60% - Énfasis2 2 3 6 5 2" xfId="3403"/>
    <cellStyle name="60% - Énfasis2 2 3 6 6" xfId="3400"/>
    <cellStyle name="60% - Énfasis2 2 3 6_INST $" xfId="816"/>
    <cellStyle name="60% - Énfasis2 2 3 7" xfId="817"/>
    <cellStyle name="60% - Énfasis2 2 3 7 2" xfId="3404"/>
    <cellStyle name="60% - Énfasis2 2 3 7 3" xfId="4853"/>
    <cellStyle name="60% - Énfasis2 2 3 8" xfId="818"/>
    <cellStyle name="60% - Énfasis2 2 3 8 2" xfId="3405"/>
    <cellStyle name="60% - Énfasis2 2 3 8 3" xfId="4854"/>
    <cellStyle name="60% - Énfasis2 2 3 9" xfId="819"/>
    <cellStyle name="60% - Énfasis2 2 3 9 2" xfId="3406"/>
    <cellStyle name="60% - Énfasis2 2 3_AVANCE PROTECCIÓN" xfId="820"/>
    <cellStyle name="60% - Énfasis2 2 4" xfId="3393"/>
    <cellStyle name="60% - Énfasis2 2_Listado_web" xfId="821"/>
    <cellStyle name="60% - Énfasis2 3" xfId="822"/>
    <cellStyle name="60% - Énfasis2 3 2" xfId="3407"/>
    <cellStyle name="60% - Énfasis2 4" xfId="823"/>
    <cellStyle name="60% - Énfasis2 4 2" xfId="3408"/>
    <cellStyle name="60% - Énfasis2 5" xfId="824"/>
    <cellStyle name="60% - Énfasis2 5 2" xfId="3409"/>
    <cellStyle name="60% - Énfasis2 6" xfId="825"/>
    <cellStyle name="60% - Énfasis2 6 2" xfId="3410"/>
    <cellStyle name="60% - Énfasis2 7" xfId="826"/>
    <cellStyle name="60% - Énfasis2 7 2" xfId="3411"/>
    <cellStyle name="60% - Énfasis2 8" xfId="827"/>
    <cellStyle name="60% - Énfasis2 8 2" xfId="3412"/>
    <cellStyle name="60% - Énfasis2 9" xfId="828"/>
    <cellStyle name="60% - Énfasis2 9 2" xfId="3413"/>
    <cellStyle name="60% - Énfasis3" xfId="829" builtinId="40" customBuiltin="1"/>
    <cellStyle name="60% - Énfasis3 10" xfId="830"/>
    <cellStyle name="60% - Énfasis3 10 2" xfId="3415"/>
    <cellStyle name="60% - Énfasis3 11" xfId="831"/>
    <cellStyle name="60% - Énfasis3 11 2" xfId="3416"/>
    <cellStyle name="60% - Énfasis3 12" xfId="832"/>
    <cellStyle name="60% - Énfasis3 12 2" xfId="3417"/>
    <cellStyle name="60% - Énfasis3 13" xfId="833"/>
    <cellStyle name="60% - Énfasis3 13 2" xfId="3418"/>
    <cellStyle name="60% - Énfasis3 14" xfId="834"/>
    <cellStyle name="60% - Énfasis3 14 2" xfId="3419"/>
    <cellStyle name="60% - Énfasis3 15" xfId="835"/>
    <cellStyle name="60% - Énfasis3 15 2" xfId="3420"/>
    <cellStyle name="60% - Énfasis3 16" xfId="836"/>
    <cellStyle name="60% - Énfasis3 16 2" xfId="3421"/>
    <cellStyle name="60% - Énfasis3 17" xfId="837"/>
    <cellStyle name="60% - Énfasis3 17 2" xfId="3422"/>
    <cellStyle name="60% - Énfasis3 18" xfId="3414"/>
    <cellStyle name="60% - Énfasis3 2" xfId="838"/>
    <cellStyle name="60% - Énfasis3 2 2" xfId="839"/>
    <cellStyle name="60% - Énfasis3 2 2 2" xfId="3424"/>
    <cellStyle name="60% - Énfasis3 2 3" xfId="840"/>
    <cellStyle name="60% - Énfasis3 2 3 10" xfId="3425"/>
    <cellStyle name="60% - Énfasis3 2 3 2" xfId="841"/>
    <cellStyle name="60% - Énfasis3 2 3 3" xfId="842"/>
    <cellStyle name="60% - Énfasis3 2 3 4" xfId="843"/>
    <cellStyle name="60% - Énfasis3 2 3 5" xfId="844"/>
    <cellStyle name="60% - Énfasis3 2 3 5 2" xfId="845"/>
    <cellStyle name="60% - Énfasis3 2 3 5 2 2" xfId="3427"/>
    <cellStyle name="60% - Énfasis3 2 3 5 2 3" xfId="4855"/>
    <cellStyle name="60% - Énfasis3 2 3 5 3" xfId="846"/>
    <cellStyle name="60% - Énfasis3 2 3 5 4" xfId="847"/>
    <cellStyle name="60% - Énfasis3 2 3 5 4 2" xfId="3428"/>
    <cellStyle name="60% - Énfasis3 2 3 5 4 3" xfId="4856"/>
    <cellStyle name="60% - Énfasis3 2 3 5 5" xfId="848"/>
    <cellStyle name="60% - Énfasis3 2 3 5 5 2" xfId="3429"/>
    <cellStyle name="60% - Énfasis3 2 3 5 6" xfId="3426"/>
    <cellStyle name="60% - Énfasis3 2 3 5_INST $" xfId="849"/>
    <cellStyle name="60% - Énfasis3 2 3 6" xfId="850"/>
    <cellStyle name="60% - Énfasis3 2 3 6 2" xfId="851"/>
    <cellStyle name="60% - Énfasis3 2 3 6 2 2" xfId="3431"/>
    <cellStyle name="60% - Énfasis3 2 3 6 2 3" xfId="4857"/>
    <cellStyle name="60% - Énfasis3 2 3 6 3" xfId="852"/>
    <cellStyle name="60% - Énfasis3 2 3 6 4" xfId="853"/>
    <cellStyle name="60% - Énfasis3 2 3 6 4 2" xfId="3432"/>
    <cellStyle name="60% - Énfasis3 2 3 6 4 3" xfId="4858"/>
    <cellStyle name="60% - Énfasis3 2 3 6 5" xfId="854"/>
    <cellStyle name="60% - Énfasis3 2 3 6 5 2" xfId="3433"/>
    <cellStyle name="60% - Énfasis3 2 3 6 6" xfId="3430"/>
    <cellStyle name="60% - Énfasis3 2 3 6_INST $" xfId="855"/>
    <cellStyle name="60% - Énfasis3 2 3 7" xfId="856"/>
    <cellStyle name="60% - Énfasis3 2 3 7 2" xfId="3434"/>
    <cellStyle name="60% - Énfasis3 2 3 7 3" xfId="4859"/>
    <cellStyle name="60% - Énfasis3 2 3 8" xfId="857"/>
    <cellStyle name="60% - Énfasis3 2 3 8 2" xfId="3435"/>
    <cellStyle name="60% - Énfasis3 2 3 8 3" xfId="4860"/>
    <cellStyle name="60% - Énfasis3 2 3 9" xfId="858"/>
    <cellStyle name="60% - Énfasis3 2 3 9 2" xfId="3436"/>
    <cellStyle name="60% - Énfasis3 2 3_AVANCE PROTECCIÓN" xfId="859"/>
    <cellStyle name="60% - Énfasis3 2 4" xfId="860"/>
    <cellStyle name="60% - Énfasis3 2 4 2" xfId="3437"/>
    <cellStyle name="60% - Énfasis3 2 5" xfId="861"/>
    <cellStyle name="60% - Énfasis3 2 5 2" xfId="3438"/>
    <cellStyle name="60% - Énfasis3 2 6" xfId="862"/>
    <cellStyle name="60% - Énfasis3 2 6 2" xfId="3439"/>
    <cellStyle name="60% - Énfasis3 2 7" xfId="3423"/>
    <cellStyle name="60% - Énfasis3 2_Listado_web" xfId="863"/>
    <cellStyle name="60% - Énfasis3 3" xfId="864"/>
    <cellStyle name="60% - Énfasis3 3 2" xfId="3440"/>
    <cellStyle name="60% - Énfasis3 4" xfId="865"/>
    <cellStyle name="60% - Énfasis3 4 2" xfId="3441"/>
    <cellStyle name="60% - Énfasis3 5" xfId="866"/>
    <cellStyle name="60% - Énfasis3 5 2" xfId="3442"/>
    <cellStyle name="60% - Énfasis3 6" xfId="867"/>
    <cellStyle name="60% - Énfasis3 6 2" xfId="3443"/>
    <cellStyle name="60% - Énfasis3 7" xfId="868"/>
    <cellStyle name="60% - Énfasis3 7 2" xfId="3444"/>
    <cellStyle name="60% - Énfasis3 8" xfId="869"/>
    <cellStyle name="60% - Énfasis3 8 2" xfId="3445"/>
    <cellStyle name="60% - Énfasis3 9" xfId="870"/>
    <cellStyle name="60% - Énfasis3 9 2" xfId="3446"/>
    <cellStyle name="60% - Énfasis4" xfId="871" builtinId="44" customBuiltin="1"/>
    <cellStyle name="60% - Énfasis4 10" xfId="872"/>
    <cellStyle name="60% - Énfasis4 10 2" xfId="3448"/>
    <cellStyle name="60% - Énfasis4 11" xfId="873"/>
    <cellStyle name="60% - Énfasis4 11 2" xfId="3449"/>
    <cellStyle name="60% - Énfasis4 12" xfId="874"/>
    <cellStyle name="60% - Énfasis4 12 2" xfId="3450"/>
    <cellStyle name="60% - Énfasis4 13" xfId="875"/>
    <cellStyle name="60% - Énfasis4 13 2" xfId="3451"/>
    <cellStyle name="60% - Énfasis4 14" xfId="876"/>
    <cellStyle name="60% - Énfasis4 14 2" xfId="3452"/>
    <cellStyle name="60% - Énfasis4 15" xfId="877"/>
    <cellStyle name="60% - Énfasis4 15 2" xfId="3453"/>
    <cellStyle name="60% - Énfasis4 16" xfId="878"/>
    <cellStyle name="60% - Énfasis4 16 2" xfId="3454"/>
    <cellStyle name="60% - Énfasis4 17" xfId="879"/>
    <cellStyle name="60% - Énfasis4 17 2" xfId="3455"/>
    <cellStyle name="60% - Énfasis4 18" xfId="3447"/>
    <cellStyle name="60% - Énfasis4 2" xfId="880"/>
    <cellStyle name="60% - Énfasis4 2 2" xfId="881"/>
    <cellStyle name="60% - Énfasis4 2 2 2" xfId="3457"/>
    <cellStyle name="60% - Énfasis4 2 3" xfId="882"/>
    <cellStyle name="60% - Énfasis4 2 3 10" xfId="3458"/>
    <cellStyle name="60% - Énfasis4 2 3 2" xfId="883"/>
    <cellStyle name="60% - Énfasis4 2 3 3" xfId="884"/>
    <cellStyle name="60% - Énfasis4 2 3 4" xfId="885"/>
    <cellStyle name="60% - Énfasis4 2 3 5" xfId="886"/>
    <cellStyle name="60% - Énfasis4 2 3 5 2" xfId="887"/>
    <cellStyle name="60% - Énfasis4 2 3 5 2 2" xfId="3460"/>
    <cellStyle name="60% - Énfasis4 2 3 5 2 3" xfId="4862"/>
    <cellStyle name="60% - Énfasis4 2 3 5 3" xfId="888"/>
    <cellStyle name="60% - Énfasis4 2 3 5 4" xfId="889"/>
    <cellStyle name="60% - Énfasis4 2 3 5 4 2" xfId="3461"/>
    <cellStyle name="60% - Énfasis4 2 3 5 4 3" xfId="4863"/>
    <cellStyle name="60% - Énfasis4 2 3 5 5" xfId="890"/>
    <cellStyle name="60% - Énfasis4 2 3 5 5 2" xfId="3462"/>
    <cellStyle name="60% - Énfasis4 2 3 5 6" xfId="3459"/>
    <cellStyle name="60% - Énfasis4 2 3 5_INST $" xfId="891"/>
    <cellStyle name="60% - Énfasis4 2 3 6" xfId="892"/>
    <cellStyle name="60% - Énfasis4 2 3 6 2" xfId="893"/>
    <cellStyle name="60% - Énfasis4 2 3 6 2 2" xfId="3464"/>
    <cellStyle name="60% - Énfasis4 2 3 6 2 3" xfId="4864"/>
    <cellStyle name="60% - Énfasis4 2 3 6 3" xfId="894"/>
    <cellStyle name="60% - Énfasis4 2 3 6 4" xfId="895"/>
    <cellStyle name="60% - Énfasis4 2 3 6 4 2" xfId="3465"/>
    <cellStyle name="60% - Énfasis4 2 3 6 4 3" xfId="4865"/>
    <cellStyle name="60% - Énfasis4 2 3 6 5" xfId="896"/>
    <cellStyle name="60% - Énfasis4 2 3 6 5 2" xfId="3466"/>
    <cellStyle name="60% - Énfasis4 2 3 6 6" xfId="3463"/>
    <cellStyle name="60% - Énfasis4 2 3 6_INST $" xfId="897"/>
    <cellStyle name="60% - Énfasis4 2 3 7" xfId="898"/>
    <cellStyle name="60% - Énfasis4 2 3 7 2" xfId="3467"/>
    <cellStyle name="60% - Énfasis4 2 3 7 3" xfId="4866"/>
    <cellStyle name="60% - Énfasis4 2 3 8" xfId="899"/>
    <cellStyle name="60% - Énfasis4 2 3 8 2" xfId="3468"/>
    <cellStyle name="60% - Énfasis4 2 3 8 3" xfId="4867"/>
    <cellStyle name="60% - Énfasis4 2 3 9" xfId="900"/>
    <cellStyle name="60% - Énfasis4 2 3 9 2" xfId="3469"/>
    <cellStyle name="60% - Énfasis4 2 3_AVANCE PROTECCIÓN" xfId="901"/>
    <cellStyle name="60% - Énfasis4 2 4" xfId="902"/>
    <cellStyle name="60% - Énfasis4 2 4 2" xfId="3470"/>
    <cellStyle name="60% - Énfasis4 2 5" xfId="903"/>
    <cellStyle name="60% - Énfasis4 2 5 2" xfId="3471"/>
    <cellStyle name="60% - Énfasis4 2 6" xfId="904"/>
    <cellStyle name="60% - Énfasis4 2 6 2" xfId="3472"/>
    <cellStyle name="60% - Énfasis4 2 7" xfId="3456"/>
    <cellStyle name="60% - Énfasis4 2_Listado_web" xfId="905"/>
    <cellStyle name="60% - Énfasis4 3" xfId="906"/>
    <cellStyle name="60% - Énfasis4 3 2" xfId="3473"/>
    <cellStyle name="60% - Énfasis4 4" xfId="907"/>
    <cellStyle name="60% - Énfasis4 4 2" xfId="3474"/>
    <cellStyle name="60% - Énfasis4 5" xfId="908"/>
    <cellStyle name="60% - Énfasis4 5 2" xfId="3475"/>
    <cellStyle name="60% - Énfasis4 6" xfId="909"/>
    <cellStyle name="60% - Énfasis4 6 2" xfId="3476"/>
    <cellStyle name="60% - Énfasis4 7" xfId="910"/>
    <cellStyle name="60% - Énfasis4 7 2" xfId="3477"/>
    <cellStyle name="60% - Énfasis4 8" xfId="911"/>
    <cellStyle name="60% - Énfasis4 8 2" xfId="3478"/>
    <cellStyle name="60% - Énfasis4 9" xfId="912"/>
    <cellStyle name="60% - Énfasis4 9 2" xfId="3479"/>
    <cellStyle name="60% - Énfasis5" xfId="913" builtinId="48" customBuiltin="1"/>
    <cellStyle name="60% - Énfasis5 10" xfId="914"/>
    <cellStyle name="60% - Énfasis5 10 2" xfId="3481"/>
    <cellStyle name="60% - Énfasis5 11" xfId="915"/>
    <cellStyle name="60% - Énfasis5 11 2" xfId="3482"/>
    <cellStyle name="60% - Énfasis5 12" xfId="3480"/>
    <cellStyle name="60% - Énfasis5 2" xfId="916"/>
    <cellStyle name="60% - Énfasis5 2 2" xfId="917"/>
    <cellStyle name="60% - Énfasis5 2 2 2" xfId="3484"/>
    <cellStyle name="60% - Énfasis5 2 3" xfId="918"/>
    <cellStyle name="60% - Énfasis5 2 3 10" xfId="3485"/>
    <cellStyle name="60% - Énfasis5 2 3 2" xfId="919"/>
    <cellStyle name="60% - Énfasis5 2 3 3" xfId="920"/>
    <cellStyle name="60% - Énfasis5 2 3 4" xfId="921"/>
    <cellStyle name="60% - Énfasis5 2 3 5" xfId="922"/>
    <cellStyle name="60% - Énfasis5 2 3 5 2" xfId="923"/>
    <cellStyle name="60% - Énfasis5 2 3 5 2 2" xfId="3487"/>
    <cellStyle name="60% - Énfasis5 2 3 5 2 3" xfId="4868"/>
    <cellStyle name="60% - Énfasis5 2 3 5 3" xfId="924"/>
    <cellStyle name="60% - Énfasis5 2 3 5 4" xfId="925"/>
    <cellStyle name="60% - Énfasis5 2 3 5 4 2" xfId="3488"/>
    <cellStyle name="60% - Énfasis5 2 3 5 4 3" xfId="4869"/>
    <cellStyle name="60% - Énfasis5 2 3 5 5" xfId="926"/>
    <cellStyle name="60% - Énfasis5 2 3 5 5 2" xfId="3489"/>
    <cellStyle name="60% - Énfasis5 2 3 5 6" xfId="3486"/>
    <cellStyle name="60% - Énfasis5 2 3 5_INST $" xfId="927"/>
    <cellStyle name="60% - Énfasis5 2 3 6" xfId="928"/>
    <cellStyle name="60% - Énfasis5 2 3 6 2" xfId="929"/>
    <cellStyle name="60% - Énfasis5 2 3 6 2 2" xfId="3491"/>
    <cellStyle name="60% - Énfasis5 2 3 6 2 3" xfId="4870"/>
    <cellStyle name="60% - Énfasis5 2 3 6 3" xfId="930"/>
    <cellStyle name="60% - Énfasis5 2 3 6 4" xfId="931"/>
    <cellStyle name="60% - Énfasis5 2 3 6 4 2" xfId="3492"/>
    <cellStyle name="60% - Énfasis5 2 3 6 4 3" xfId="4871"/>
    <cellStyle name="60% - Énfasis5 2 3 6 5" xfId="932"/>
    <cellStyle name="60% - Énfasis5 2 3 6 5 2" xfId="3493"/>
    <cellStyle name="60% - Énfasis5 2 3 6 6" xfId="3490"/>
    <cellStyle name="60% - Énfasis5 2 3 6_INST $" xfId="933"/>
    <cellStyle name="60% - Énfasis5 2 3 7" xfId="934"/>
    <cellStyle name="60% - Énfasis5 2 3 7 2" xfId="3494"/>
    <cellStyle name="60% - Énfasis5 2 3 7 3" xfId="4872"/>
    <cellStyle name="60% - Énfasis5 2 3 8" xfId="935"/>
    <cellStyle name="60% - Énfasis5 2 3 8 2" xfId="3495"/>
    <cellStyle name="60% - Énfasis5 2 3 8 3" xfId="4873"/>
    <cellStyle name="60% - Énfasis5 2 3 9" xfId="936"/>
    <cellStyle name="60% - Énfasis5 2 3 9 2" xfId="3496"/>
    <cellStyle name="60% - Énfasis5 2 3_AVANCE PROTECCIÓN" xfId="937"/>
    <cellStyle name="60% - Énfasis5 2 4" xfId="3483"/>
    <cellStyle name="60% - Énfasis5 2_Listado_web" xfId="938"/>
    <cellStyle name="60% - Énfasis5 3" xfId="939"/>
    <cellStyle name="60% - Énfasis5 3 2" xfId="3497"/>
    <cellStyle name="60% - Énfasis5 4" xfId="940"/>
    <cellStyle name="60% - Énfasis5 4 2" xfId="3498"/>
    <cellStyle name="60% - Énfasis5 5" xfId="941"/>
    <cellStyle name="60% - Énfasis5 5 2" xfId="3499"/>
    <cellStyle name="60% - Énfasis5 6" xfId="942"/>
    <cellStyle name="60% - Énfasis5 6 2" xfId="3500"/>
    <cellStyle name="60% - Énfasis5 7" xfId="943"/>
    <cellStyle name="60% - Énfasis5 7 2" xfId="3501"/>
    <cellStyle name="60% - Énfasis5 8" xfId="944"/>
    <cellStyle name="60% - Énfasis5 8 2" xfId="3502"/>
    <cellStyle name="60% - Énfasis5 9" xfId="945"/>
    <cellStyle name="60% - Énfasis5 9 2" xfId="3503"/>
    <cellStyle name="60% - Énfasis6" xfId="946" builtinId="52" customBuiltin="1"/>
    <cellStyle name="60% - Énfasis6 10" xfId="947"/>
    <cellStyle name="60% - Énfasis6 10 2" xfId="3505"/>
    <cellStyle name="60% - Énfasis6 11" xfId="948"/>
    <cellStyle name="60% - Énfasis6 11 2" xfId="3506"/>
    <cellStyle name="60% - Énfasis6 12" xfId="949"/>
    <cellStyle name="60% - Énfasis6 12 2" xfId="3507"/>
    <cellStyle name="60% - Énfasis6 13" xfId="950"/>
    <cellStyle name="60% - Énfasis6 13 2" xfId="3508"/>
    <cellStyle name="60% - Énfasis6 14" xfId="951"/>
    <cellStyle name="60% - Énfasis6 14 2" xfId="3509"/>
    <cellStyle name="60% - Énfasis6 15" xfId="952"/>
    <cellStyle name="60% - Énfasis6 15 2" xfId="3510"/>
    <cellStyle name="60% - Énfasis6 16" xfId="953"/>
    <cellStyle name="60% - Énfasis6 16 2" xfId="3511"/>
    <cellStyle name="60% - Énfasis6 17" xfId="954"/>
    <cellStyle name="60% - Énfasis6 17 2" xfId="3512"/>
    <cellStyle name="60% - Énfasis6 18" xfId="3504"/>
    <cellStyle name="60% - Énfasis6 2" xfId="955"/>
    <cellStyle name="60% - Énfasis6 2 2" xfId="956"/>
    <cellStyle name="60% - Énfasis6 2 2 2" xfId="3514"/>
    <cellStyle name="60% - Énfasis6 2 3" xfId="957"/>
    <cellStyle name="60% - Énfasis6 2 3 10" xfId="3515"/>
    <cellStyle name="60% - Énfasis6 2 3 2" xfId="958"/>
    <cellStyle name="60% - Énfasis6 2 3 3" xfId="959"/>
    <cellStyle name="60% - Énfasis6 2 3 4" xfId="960"/>
    <cellStyle name="60% - Énfasis6 2 3 5" xfId="961"/>
    <cellStyle name="60% - Énfasis6 2 3 5 2" xfId="962"/>
    <cellStyle name="60% - Énfasis6 2 3 5 2 2" xfId="3517"/>
    <cellStyle name="60% - Énfasis6 2 3 5 2 3" xfId="4874"/>
    <cellStyle name="60% - Énfasis6 2 3 5 3" xfId="963"/>
    <cellStyle name="60% - Énfasis6 2 3 5 4" xfId="964"/>
    <cellStyle name="60% - Énfasis6 2 3 5 4 2" xfId="3518"/>
    <cellStyle name="60% - Énfasis6 2 3 5 4 3" xfId="4875"/>
    <cellStyle name="60% - Énfasis6 2 3 5 5" xfId="965"/>
    <cellStyle name="60% - Énfasis6 2 3 5 5 2" xfId="3519"/>
    <cellStyle name="60% - Énfasis6 2 3 5 6" xfId="3516"/>
    <cellStyle name="60% - Énfasis6 2 3 5_INST $" xfId="966"/>
    <cellStyle name="60% - Énfasis6 2 3 6" xfId="967"/>
    <cellStyle name="60% - Énfasis6 2 3 6 2" xfId="968"/>
    <cellStyle name="60% - Énfasis6 2 3 6 2 2" xfId="3521"/>
    <cellStyle name="60% - Énfasis6 2 3 6 2 3" xfId="4876"/>
    <cellStyle name="60% - Énfasis6 2 3 6 3" xfId="969"/>
    <cellStyle name="60% - Énfasis6 2 3 6 4" xfId="970"/>
    <cellStyle name="60% - Énfasis6 2 3 6 4 2" xfId="3522"/>
    <cellStyle name="60% - Énfasis6 2 3 6 4 3" xfId="4877"/>
    <cellStyle name="60% - Énfasis6 2 3 6 5" xfId="971"/>
    <cellStyle name="60% - Énfasis6 2 3 6 5 2" xfId="3523"/>
    <cellStyle name="60% - Énfasis6 2 3 6 6" xfId="3520"/>
    <cellStyle name="60% - Énfasis6 2 3 6_INST $" xfId="972"/>
    <cellStyle name="60% - Énfasis6 2 3 7" xfId="973"/>
    <cellStyle name="60% - Énfasis6 2 3 7 2" xfId="3524"/>
    <cellStyle name="60% - Énfasis6 2 3 7 3" xfId="4878"/>
    <cellStyle name="60% - Énfasis6 2 3 8" xfId="974"/>
    <cellStyle name="60% - Énfasis6 2 3 8 2" xfId="3525"/>
    <cellStyle name="60% - Énfasis6 2 3 8 3" xfId="4879"/>
    <cellStyle name="60% - Énfasis6 2 3 9" xfId="975"/>
    <cellStyle name="60% - Énfasis6 2 3 9 2" xfId="3526"/>
    <cellStyle name="60% - Énfasis6 2 3_AVANCE PROTECCIÓN" xfId="976"/>
    <cellStyle name="60% - Énfasis6 2 4" xfId="977"/>
    <cellStyle name="60% - Énfasis6 2 4 2" xfId="3527"/>
    <cellStyle name="60% - Énfasis6 2 5" xfId="978"/>
    <cellStyle name="60% - Énfasis6 2 5 2" xfId="3528"/>
    <cellStyle name="60% - Énfasis6 2 6" xfId="979"/>
    <cellStyle name="60% - Énfasis6 2 6 2" xfId="3529"/>
    <cellStyle name="60% - Énfasis6 2 7" xfId="3513"/>
    <cellStyle name="60% - Énfasis6 2_Listado_web" xfId="980"/>
    <cellStyle name="60% - Énfasis6 3" xfId="981"/>
    <cellStyle name="60% - Énfasis6 3 2" xfId="3530"/>
    <cellStyle name="60% - Énfasis6 4" xfId="982"/>
    <cellStyle name="60% - Énfasis6 4 2" xfId="3531"/>
    <cellStyle name="60% - Énfasis6 5" xfId="983"/>
    <cellStyle name="60% - Énfasis6 5 2" xfId="3532"/>
    <cellStyle name="60% - Énfasis6 6" xfId="984"/>
    <cellStyle name="60% - Énfasis6 6 2" xfId="3533"/>
    <cellStyle name="60% - Énfasis6 7" xfId="985"/>
    <cellStyle name="60% - Énfasis6 7 2" xfId="3534"/>
    <cellStyle name="60% - Énfasis6 8" xfId="986"/>
    <cellStyle name="60% - Énfasis6 8 2" xfId="3535"/>
    <cellStyle name="60% - Énfasis6 9" xfId="987"/>
    <cellStyle name="60% - Énfasis6 9 2" xfId="3536"/>
    <cellStyle name="Buena 10" xfId="989"/>
    <cellStyle name="Buena 11" xfId="990"/>
    <cellStyle name="Buena 12" xfId="3537"/>
    <cellStyle name="Buena 2" xfId="991"/>
    <cellStyle name="Buena 2 2" xfId="992"/>
    <cellStyle name="Buena 2 3" xfId="993"/>
    <cellStyle name="Buena 2 3 10" xfId="3538"/>
    <cellStyle name="Buena 2 3 2" xfId="994"/>
    <cellStyle name="Buena 2 3 3" xfId="995"/>
    <cellStyle name="Buena 2 3 4" xfId="996"/>
    <cellStyle name="Buena 2 3 5" xfId="997"/>
    <cellStyle name="Buena 2 3 5 2" xfId="998"/>
    <cellStyle name="Buena 2 3 5 2 2" xfId="3540"/>
    <cellStyle name="Buena 2 3 5 2 3" xfId="4881"/>
    <cellStyle name="Buena 2 3 5 3" xfId="999"/>
    <cellStyle name="Buena 2 3 5 4" xfId="1000"/>
    <cellStyle name="Buena 2 3 5 4 2" xfId="3541"/>
    <cellStyle name="Buena 2 3 5 4 3" xfId="4882"/>
    <cellStyle name="Buena 2 3 5 5" xfId="1001"/>
    <cellStyle name="Buena 2 3 5 5 2" xfId="3542"/>
    <cellStyle name="Buena 2 3 5 6" xfId="3539"/>
    <cellStyle name="Buena 2 3 5_INST $" xfId="1002"/>
    <cellStyle name="Buena 2 3 6" xfId="1003"/>
    <cellStyle name="Buena 2 3 6 2" xfId="1004"/>
    <cellStyle name="Buena 2 3 6 2 2" xfId="3544"/>
    <cellStyle name="Buena 2 3 6 2 3" xfId="4883"/>
    <cellStyle name="Buena 2 3 6 3" xfId="1005"/>
    <cellStyle name="Buena 2 3 6 4" xfId="1006"/>
    <cellStyle name="Buena 2 3 6 4 2" xfId="3545"/>
    <cellStyle name="Buena 2 3 6 4 3" xfId="4884"/>
    <cellStyle name="Buena 2 3 6 5" xfId="1007"/>
    <cellStyle name="Buena 2 3 6 5 2" xfId="3546"/>
    <cellStyle name="Buena 2 3 6 6" xfId="3543"/>
    <cellStyle name="Buena 2 3 6_INST $" xfId="1008"/>
    <cellStyle name="Buena 2 3 7" xfId="1009"/>
    <cellStyle name="Buena 2 3 7 2" xfId="3547"/>
    <cellStyle name="Buena 2 3 7 3" xfId="4885"/>
    <cellStyle name="Buena 2 3 8" xfId="1010"/>
    <cellStyle name="Buena 2 3 8 2" xfId="3548"/>
    <cellStyle name="Buena 2 3 8 3" xfId="4886"/>
    <cellStyle name="Buena 2 3 9" xfId="1011"/>
    <cellStyle name="Buena 2 3 9 2" xfId="3549"/>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80"/>
    <cellStyle name="Cálculo" xfId="1020" builtinId="22" customBuiltin="1"/>
    <cellStyle name="Cálculo 10" xfId="1021"/>
    <cellStyle name="Cálculo 10 2" xfId="3551"/>
    <cellStyle name="Cálculo 11" xfId="1022"/>
    <cellStyle name="Cálculo 11 2" xfId="3552"/>
    <cellStyle name="Cálculo 12" xfId="3550"/>
    <cellStyle name="Cálculo 2" xfId="1023"/>
    <cellStyle name="Cálculo 2 2" xfId="1024"/>
    <cellStyle name="Cálculo 2 2 2" xfId="3554"/>
    <cellStyle name="Cálculo 2 3" xfId="1025"/>
    <cellStyle name="Cálculo 2 3 10" xfId="3555"/>
    <cellStyle name="Cálculo 2 3 2" xfId="1026"/>
    <cellStyle name="Cálculo 2 3 3" xfId="1027"/>
    <cellStyle name="Cálculo 2 3 4" xfId="1028"/>
    <cellStyle name="Cálculo 2 3 5" xfId="1029"/>
    <cellStyle name="Cálculo 2 3 5 2" xfId="1030"/>
    <cellStyle name="Cálculo 2 3 5 2 2" xfId="3557"/>
    <cellStyle name="Cálculo 2 3 5 2 3" xfId="4887"/>
    <cellStyle name="Cálculo 2 3 5 3" xfId="1031"/>
    <cellStyle name="Cálculo 2 3 5 4" xfId="1032"/>
    <cellStyle name="Cálculo 2 3 5 4 2" xfId="3558"/>
    <cellStyle name="Cálculo 2 3 5 4 3" xfId="4888"/>
    <cellStyle name="Cálculo 2 3 5 5" xfId="1033"/>
    <cellStyle name="Cálculo 2 3 5 5 2" xfId="3559"/>
    <cellStyle name="Cálculo 2 3 5 6" xfId="3556"/>
    <cellStyle name="Cálculo 2 3 5_INST $" xfId="1034"/>
    <cellStyle name="Cálculo 2 3 6" xfId="1035"/>
    <cellStyle name="Cálculo 2 3 6 2" xfId="1036"/>
    <cellStyle name="Cálculo 2 3 6 2 2" xfId="3561"/>
    <cellStyle name="Cálculo 2 3 6 2 3" xfId="4889"/>
    <cellStyle name="Cálculo 2 3 6 3" xfId="1037"/>
    <cellStyle name="Cálculo 2 3 6 4" xfId="1038"/>
    <cellStyle name="Cálculo 2 3 6 4 2" xfId="3562"/>
    <cellStyle name="Cálculo 2 3 6 4 3" xfId="4890"/>
    <cellStyle name="Cálculo 2 3 6 5" xfId="1039"/>
    <cellStyle name="Cálculo 2 3 6 5 2" xfId="3563"/>
    <cellStyle name="Cálculo 2 3 6 6" xfId="3560"/>
    <cellStyle name="Cálculo 2 3 6_INST $" xfId="1040"/>
    <cellStyle name="Cálculo 2 3 7" xfId="1041"/>
    <cellStyle name="Cálculo 2 3 7 2" xfId="3564"/>
    <cellStyle name="Cálculo 2 3 7 3" xfId="4891"/>
    <cellStyle name="Cálculo 2 3 8" xfId="1042"/>
    <cellStyle name="Cálculo 2 3 8 2" xfId="3565"/>
    <cellStyle name="Cálculo 2 3 8 3" xfId="4892"/>
    <cellStyle name="Cálculo 2 3 9" xfId="1043"/>
    <cellStyle name="Cálculo 2 3 9 2" xfId="3566"/>
    <cellStyle name="Cálculo 2 3_AVANCE PROTECCIÓN" xfId="1044"/>
    <cellStyle name="Cálculo 2 4" xfId="3553"/>
    <cellStyle name="Cálculo 2_Listado_web" xfId="1045"/>
    <cellStyle name="Cálculo 3" xfId="1046"/>
    <cellStyle name="Cálculo 3 2" xfId="3567"/>
    <cellStyle name="Cálculo 4" xfId="1047"/>
    <cellStyle name="Cálculo 4 2" xfId="3568"/>
    <cellStyle name="Cálculo 5" xfId="1048"/>
    <cellStyle name="Cálculo 5 2" xfId="3569"/>
    <cellStyle name="Cálculo 6" xfId="1049"/>
    <cellStyle name="Cálculo 6 2" xfId="3570"/>
    <cellStyle name="Cálculo 7" xfId="1050"/>
    <cellStyle name="Cálculo 7 2" xfId="3571"/>
    <cellStyle name="Cálculo 8" xfId="1051"/>
    <cellStyle name="Cálculo 8 2" xfId="3572"/>
    <cellStyle name="Cálculo 9" xfId="1052"/>
    <cellStyle name="Cálculo 9 2" xfId="3573"/>
    <cellStyle name="Celda de comprobación" xfId="1053" builtinId="23" customBuiltin="1"/>
    <cellStyle name="Celda de comprobación 10" xfId="1054"/>
    <cellStyle name="Celda de comprobación 10 2" xfId="3575"/>
    <cellStyle name="Celda de comprobación 11" xfId="1055"/>
    <cellStyle name="Celda de comprobación 11 2" xfId="3576"/>
    <cellStyle name="Celda de comprobación 12" xfId="3574"/>
    <cellStyle name="Celda de comprobación 2" xfId="1056"/>
    <cellStyle name="Celda de comprobación 2 2" xfId="1057"/>
    <cellStyle name="Celda de comprobación 2 2 2" xfId="3578"/>
    <cellStyle name="Celda de comprobación 2 3" xfId="1058"/>
    <cellStyle name="Celda de comprobación 2 3 10" xfId="3579"/>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1"/>
    <cellStyle name="Celda de comprobación 2 3 5 2 3" xfId="4893"/>
    <cellStyle name="Celda de comprobación 2 3 5 3" xfId="1064"/>
    <cellStyle name="Celda de comprobación 2 3 5 4" xfId="1065"/>
    <cellStyle name="Celda de comprobación 2 3 5 4 2" xfId="3582"/>
    <cellStyle name="Celda de comprobación 2 3 5 4 3" xfId="4894"/>
    <cellStyle name="Celda de comprobación 2 3 5 5" xfId="1066"/>
    <cellStyle name="Celda de comprobación 2 3 5 5 2" xfId="3583"/>
    <cellStyle name="Celda de comprobación 2 3 5 6" xfId="3580"/>
    <cellStyle name="Celda de comprobación 2 3 5_INST $" xfId="1067"/>
    <cellStyle name="Celda de comprobación 2 3 6" xfId="1068"/>
    <cellStyle name="Celda de comprobación 2 3 6 2" xfId="1069"/>
    <cellStyle name="Celda de comprobación 2 3 6 2 2" xfId="3585"/>
    <cellStyle name="Celda de comprobación 2 3 6 2 3" xfId="4895"/>
    <cellStyle name="Celda de comprobación 2 3 6 3" xfId="1070"/>
    <cellStyle name="Celda de comprobación 2 3 6 4" xfId="1071"/>
    <cellStyle name="Celda de comprobación 2 3 6 4 2" xfId="3586"/>
    <cellStyle name="Celda de comprobación 2 3 6 4 3" xfId="4896"/>
    <cellStyle name="Celda de comprobación 2 3 6 5" xfId="1072"/>
    <cellStyle name="Celda de comprobación 2 3 6 5 2" xfId="3587"/>
    <cellStyle name="Celda de comprobación 2 3 6 6" xfId="3584"/>
    <cellStyle name="Celda de comprobación 2 3 6_INST $" xfId="1073"/>
    <cellStyle name="Celda de comprobación 2 3 7" xfId="1074"/>
    <cellStyle name="Celda de comprobación 2 3 7 2" xfId="3588"/>
    <cellStyle name="Celda de comprobación 2 3 7 3" xfId="4897"/>
    <cellStyle name="Celda de comprobación 2 3 8" xfId="1075"/>
    <cellStyle name="Celda de comprobación 2 3 8 2" xfId="3589"/>
    <cellStyle name="Celda de comprobación 2 3 8 3" xfId="4898"/>
    <cellStyle name="Celda de comprobación 2 3 9" xfId="1076"/>
    <cellStyle name="Celda de comprobación 2 3 9 2" xfId="3590"/>
    <cellStyle name="Celda de comprobación 2 3_AVANCE PROTECCIÓN" xfId="1077"/>
    <cellStyle name="Celda de comprobación 2 4" xfId="3577"/>
    <cellStyle name="Celda de comprobación 2_Listado_web" xfId="1078"/>
    <cellStyle name="Celda de comprobación 3" xfId="1079"/>
    <cellStyle name="Celda de comprobación 3 2" xfId="3591"/>
    <cellStyle name="Celda de comprobación 4" xfId="1080"/>
    <cellStyle name="Celda de comprobación 4 2" xfId="3592"/>
    <cellStyle name="Celda de comprobación 5" xfId="1081"/>
    <cellStyle name="Celda de comprobación 5 2" xfId="3593"/>
    <cellStyle name="Celda de comprobación 6" xfId="1082"/>
    <cellStyle name="Celda de comprobación 6 2" xfId="3594"/>
    <cellStyle name="Celda de comprobación 7" xfId="1083"/>
    <cellStyle name="Celda de comprobación 7 2" xfId="3595"/>
    <cellStyle name="Celda de comprobación 8" xfId="1084"/>
    <cellStyle name="Celda de comprobación 8 2" xfId="3596"/>
    <cellStyle name="Celda de comprobación 9" xfId="1085"/>
    <cellStyle name="Celda de comprobación 9 2" xfId="3597"/>
    <cellStyle name="Celda vinculada" xfId="1086" builtinId="24" customBuiltin="1"/>
    <cellStyle name="Celda vinculada 10" xfId="1087"/>
    <cellStyle name="Celda vinculada 10 2" xfId="3599"/>
    <cellStyle name="Celda vinculada 11" xfId="1088"/>
    <cellStyle name="Celda vinculada 11 2" xfId="3600"/>
    <cellStyle name="Celda vinculada 12" xfId="3598"/>
    <cellStyle name="Celda vinculada 2" xfId="1089"/>
    <cellStyle name="Celda vinculada 2 2" xfId="1090"/>
    <cellStyle name="Celda vinculada 2 2 2" xfId="3602"/>
    <cellStyle name="Celda vinculada 2 3" xfId="1091"/>
    <cellStyle name="Celda vinculada 2 3 10" xfId="3603"/>
    <cellStyle name="Celda vinculada 2 3 2" xfId="1092"/>
    <cellStyle name="Celda vinculada 2 3 3" xfId="1093"/>
    <cellStyle name="Celda vinculada 2 3 4" xfId="1094"/>
    <cellStyle name="Celda vinculada 2 3 5" xfId="1095"/>
    <cellStyle name="Celda vinculada 2 3 5 2" xfId="1096"/>
    <cellStyle name="Celda vinculada 2 3 5 2 2" xfId="3605"/>
    <cellStyle name="Celda vinculada 2 3 5 2 3" xfId="4899"/>
    <cellStyle name="Celda vinculada 2 3 5 3" xfId="1097"/>
    <cellStyle name="Celda vinculada 2 3 5 4" xfId="1098"/>
    <cellStyle name="Celda vinculada 2 3 5 4 2" xfId="3606"/>
    <cellStyle name="Celda vinculada 2 3 5 4 3" xfId="4900"/>
    <cellStyle name="Celda vinculada 2 3 5 5" xfId="1099"/>
    <cellStyle name="Celda vinculada 2 3 5 5 2" xfId="3607"/>
    <cellStyle name="Celda vinculada 2 3 5 6" xfId="3604"/>
    <cellStyle name="Celda vinculada 2 3 5_INST $" xfId="1100"/>
    <cellStyle name="Celda vinculada 2 3 6" xfId="1101"/>
    <cellStyle name="Celda vinculada 2 3 6 2" xfId="1102"/>
    <cellStyle name="Celda vinculada 2 3 6 2 2" xfId="3609"/>
    <cellStyle name="Celda vinculada 2 3 6 2 3" xfId="4901"/>
    <cellStyle name="Celda vinculada 2 3 6 3" xfId="1103"/>
    <cellStyle name="Celda vinculada 2 3 6 4" xfId="1104"/>
    <cellStyle name="Celda vinculada 2 3 6 4 2" xfId="3610"/>
    <cellStyle name="Celda vinculada 2 3 6 4 3" xfId="4902"/>
    <cellStyle name="Celda vinculada 2 3 6 5" xfId="1105"/>
    <cellStyle name="Celda vinculada 2 3 6 5 2" xfId="3611"/>
    <cellStyle name="Celda vinculada 2 3 6 6" xfId="3608"/>
    <cellStyle name="Celda vinculada 2 3 6_INST $" xfId="1106"/>
    <cellStyle name="Celda vinculada 2 3 7" xfId="1107"/>
    <cellStyle name="Celda vinculada 2 3 7 2" xfId="3612"/>
    <cellStyle name="Celda vinculada 2 3 7 3" xfId="4903"/>
    <cellStyle name="Celda vinculada 2 3 8" xfId="1108"/>
    <cellStyle name="Celda vinculada 2 3 8 2" xfId="3613"/>
    <cellStyle name="Celda vinculada 2 3 8 3" xfId="4904"/>
    <cellStyle name="Celda vinculada 2 3 9" xfId="1109"/>
    <cellStyle name="Celda vinculada 2 3 9 2" xfId="3614"/>
    <cellStyle name="Celda vinculada 2 3_AVANCE PROTECCIÓN" xfId="1110"/>
    <cellStyle name="Celda vinculada 2 4" xfId="3601"/>
    <cellStyle name="Celda vinculada 2_Listado_web" xfId="1111"/>
    <cellStyle name="Celda vinculada 3" xfId="1112"/>
    <cellStyle name="Celda vinculada 3 2" xfId="3615"/>
    <cellStyle name="Celda vinculada 4" xfId="1113"/>
    <cellStyle name="Celda vinculada 4 2" xfId="3616"/>
    <cellStyle name="Celda vinculada 5" xfId="1114"/>
    <cellStyle name="Celda vinculada 5 2" xfId="3617"/>
    <cellStyle name="Celda vinculada 6" xfId="1115"/>
    <cellStyle name="Celda vinculada 6 2" xfId="3618"/>
    <cellStyle name="Celda vinculada 7" xfId="1116"/>
    <cellStyle name="Celda vinculada 7 2" xfId="3619"/>
    <cellStyle name="Celda vinculada 8" xfId="1117"/>
    <cellStyle name="Celda vinculada 8 2" xfId="3620"/>
    <cellStyle name="Celda vinculada 9" xfId="1118"/>
    <cellStyle name="Celda vinculada 9 2" xfId="3621"/>
    <cellStyle name="Diseño" xfId="1119"/>
    <cellStyle name="Diseño 2" xfId="4906"/>
    <cellStyle name="Encabezado 1" xfId="3013" builtinId="16" customBuiltin="1"/>
    <cellStyle name="Encabezado 1 2" xfId="5794"/>
    <cellStyle name="Encabezado 4" xfId="1120" builtinId="19" customBuiltin="1"/>
    <cellStyle name="Encabezado 4 10" xfId="1121"/>
    <cellStyle name="Encabezado 4 10 2" xfId="3623"/>
    <cellStyle name="Encabezado 4 11" xfId="1122"/>
    <cellStyle name="Encabezado 4 11 2" xfId="3624"/>
    <cellStyle name="Encabezado 4 12" xfId="3622"/>
    <cellStyle name="Encabezado 4 2" xfId="1123"/>
    <cellStyle name="Encabezado 4 2 2" xfId="1124"/>
    <cellStyle name="Encabezado 4 2 2 2" xfId="3626"/>
    <cellStyle name="Encabezado 4 2 3" xfId="1125"/>
    <cellStyle name="Encabezado 4 2 3 10" xfId="3627"/>
    <cellStyle name="Encabezado 4 2 3 2" xfId="1126"/>
    <cellStyle name="Encabezado 4 2 3 3" xfId="1127"/>
    <cellStyle name="Encabezado 4 2 3 4" xfId="1128"/>
    <cellStyle name="Encabezado 4 2 3 5" xfId="1129"/>
    <cellStyle name="Encabezado 4 2 3 5 2" xfId="1130"/>
    <cellStyle name="Encabezado 4 2 3 5 2 2" xfId="3629"/>
    <cellStyle name="Encabezado 4 2 3 5 2 3" xfId="4907"/>
    <cellStyle name="Encabezado 4 2 3 5 3" xfId="1131"/>
    <cellStyle name="Encabezado 4 2 3 5 4" xfId="1132"/>
    <cellStyle name="Encabezado 4 2 3 5 4 2" xfId="3630"/>
    <cellStyle name="Encabezado 4 2 3 5 4 3" xfId="4908"/>
    <cellStyle name="Encabezado 4 2 3 5 5" xfId="1133"/>
    <cellStyle name="Encabezado 4 2 3 5 5 2" xfId="3631"/>
    <cellStyle name="Encabezado 4 2 3 5 6" xfId="3628"/>
    <cellStyle name="Encabezado 4 2 3 5_INST $" xfId="1134"/>
    <cellStyle name="Encabezado 4 2 3 6" xfId="1135"/>
    <cellStyle name="Encabezado 4 2 3 6 2" xfId="1136"/>
    <cellStyle name="Encabezado 4 2 3 6 2 2" xfId="3633"/>
    <cellStyle name="Encabezado 4 2 3 6 2 3" xfId="4909"/>
    <cellStyle name="Encabezado 4 2 3 6 3" xfId="1137"/>
    <cellStyle name="Encabezado 4 2 3 6 4" xfId="1138"/>
    <cellStyle name="Encabezado 4 2 3 6 4 2" xfId="3634"/>
    <cellStyle name="Encabezado 4 2 3 6 4 3" xfId="4910"/>
    <cellStyle name="Encabezado 4 2 3 6 5" xfId="1139"/>
    <cellStyle name="Encabezado 4 2 3 6 5 2" xfId="3635"/>
    <cellStyle name="Encabezado 4 2 3 6 6" xfId="3632"/>
    <cellStyle name="Encabezado 4 2 3 6_INST $" xfId="1140"/>
    <cellStyle name="Encabezado 4 2 3 7" xfId="1141"/>
    <cellStyle name="Encabezado 4 2 3 7 2" xfId="3636"/>
    <cellStyle name="Encabezado 4 2 3 7 3" xfId="4911"/>
    <cellStyle name="Encabezado 4 2 3 8" xfId="1142"/>
    <cellStyle name="Encabezado 4 2 3 8 2" xfId="3637"/>
    <cellStyle name="Encabezado 4 2 3 8 3" xfId="4912"/>
    <cellStyle name="Encabezado 4 2 3 9" xfId="1143"/>
    <cellStyle name="Encabezado 4 2 3 9 2" xfId="3638"/>
    <cellStyle name="Encabezado 4 2 3_AVANCE PROTECCIÓN" xfId="1144"/>
    <cellStyle name="Encabezado 4 2 4" xfId="3625"/>
    <cellStyle name="Encabezado 4 2_Listado_web" xfId="1145"/>
    <cellStyle name="Encabezado 4 3" xfId="1146"/>
    <cellStyle name="Encabezado 4 3 2" xfId="3639"/>
    <cellStyle name="Encabezado 4 4" xfId="1147"/>
    <cellStyle name="Encabezado 4 4 2" xfId="3640"/>
    <cellStyle name="Encabezado 4 5" xfId="1148"/>
    <cellStyle name="Encabezado 4 5 2" xfId="3641"/>
    <cellStyle name="Encabezado 4 6" xfId="1149"/>
    <cellStyle name="Encabezado 4 6 2" xfId="3642"/>
    <cellStyle name="Encabezado 4 7" xfId="1150"/>
    <cellStyle name="Encabezado 4 7 2" xfId="3643"/>
    <cellStyle name="Encabezado 4 8" xfId="1151"/>
    <cellStyle name="Encabezado 4 8 2" xfId="3644"/>
    <cellStyle name="Encabezado 4 9" xfId="1152"/>
    <cellStyle name="Encabezado 4 9 2" xfId="3645"/>
    <cellStyle name="Énfasis1" xfId="1153" builtinId="29" customBuiltin="1"/>
    <cellStyle name="Énfasis1 10" xfId="1154"/>
    <cellStyle name="Énfasis1 10 2" xfId="3647"/>
    <cellStyle name="Énfasis1 11" xfId="1155"/>
    <cellStyle name="Énfasis1 11 2" xfId="3648"/>
    <cellStyle name="Énfasis1 12" xfId="3646"/>
    <cellStyle name="Énfasis1 2" xfId="1156"/>
    <cellStyle name="Énfasis1 2 2" xfId="1157"/>
    <cellStyle name="Énfasis1 2 2 2" xfId="3650"/>
    <cellStyle name="Énfasis1 2 3" xfId="1158"/>
    <cellStyle name="Énfasis1 2 3 10" xfId="3651"/>
    <cellStyle name="Énfasis1 2 3 2" xfId="1159"/>
    <cellStyle name="Énfasis1 2 3 3" xfId="1160"/>
    <cellStyle name="Énfasis1 2 3 4" xfId="1161"/>
    <cellStyle name="Énfasis1 2 3 5" xfId="1162"/>
    <cellStyle name="Énfasis1 2 3 5 2" xfId="1163"/>
    <cellStyle name="Énfasis1 2 3 5 2 2" xfId="3653"/>
    <cellStyle name="Énfasis1 2 3 5 2 3" xfId="4913"/>
    <cellStyle name="Énfasis1 2 3 5 3" xfId="1164"/>
    <cellStyle name="Énfasis1 2 3 5 4" xfId="1165"/>
    <cellStyle name="Énfasis1 2 3 5 4 2" xfId="3654"/>
    <cellStyle name="Énfasis1 2 3 5 4 3" xfId="4914"/>
    <cellStyle name="Énfasis1 2 3 5 5" xfId="1166"/>
    <cellStyle name="Énfasis1 2 3 5 5 2" xfId="3655"/>
    <cellStyle name="Énfasis1 2 3 5 6" xfId="3652"/>
    <cellStyle name="Énfasis1 2 3 5_INST $" xfId="1167"/>
    <cellStyle name="Énfasis1 2 3 6" xfId="1168"/>
    <cellStyle name="Énfasis1 2 3 6 2" xfId="1169"/>
    <cellStyle name="Énfasis1 2 3 6 2 2" xfId="3657"/>
    <cellStyle name="Énfasis1 2 3 6 2 3" xfId="4915"/>
    <cellStyle name="Énfasis1 2 3 6 3" xfId="1170"/>
    <cellStyle name="Énfasis1 2 3 6 4" xfId="1171"/>
    <cellStyle name="Énfasis1 2 3 6 4 2" xfId="3658"/>
    <cellStyle name="Énfasis1 2 3 6 4 3" xfId="4916"/>
    <cellStyle name="Énfasis1 2 3 6 5" xfId="1172"/>
    <cellStyle name="Énfasis1 2 3 6 5 2" xfId="3659"/>
    <cellStyle name="Énfasis1 2 3 6 6" xfId="3656"/>
    <cellStyle name="Énfasis1 2 3 6_INST $" xfId="1173"/>
    <cellStyle name="Énfasis1 2 3 7" xfId="1174"/>
    <cellStyle name="Énfasis1 2 3 7 2" xfId="3660"/>
    <cellStyle name="Énfasis1 2 3 7 3" xfId="4917"/>
    <cellStyle name="Énfasis1 2 3 8" xfId="1175"/>
    <cellStyle name="Énfasis1 2 3 8 2" xfId="3661"/>
    <cellStyle name="Énfasis1 2 3 8 3" xfId="4918"/>
    <cellStyle name="Énfasis1 2 3 9" xfId="1176"/>
    <cellStyle name="Énfasis1 2 3 9 2" xfId="3662"/>
    <cellStyle name="Énfasis1 2 3_AVANCE PROTECCIÓN" xfId="1177"/>
    <cellStyle name="Énfasis1 2 4" xfId="3649"/>
    <cellStyle name="Énfasis1 2_Listado_web" xfId="1178"/>
    <cellStyle name="Énfasis1 3" xfId="1179"/>
    <cellStyle name="Énfasis1 3 2" xfId="3663"/>
    <cellStyle name="Énfasis1 4" xfId="1180"/>
    <cellStyle name="Énfasis1 4 2" xfId="3664"/>
    <cellStyle name="Énfasis1 5" xfId="1181"/>
    <cellStyle name="Énfasis1 5 2" xfId="3665"/>
    <cellStyle name="Énfasis1 6" xfId="1182"/>
    <cellStyle name="Énfasis1 6 2" xfId="3666"/>
    <cellStyle name="Énfasis1 7" xfId="1183"/>
    <cellStyle name="Énfasis1 7 2" xfId="3667"/>
    <cellStyle name="Énfasis1 8" xfId="1184"/>
    <cellStyle name="Énfasis1 8 2" xfId="3668"/>
    <cellStyle name="Énfasis1 9" xfId="1185"/>
    <cellStyle name="Énfasis1 9 2" xfId="3669"/>
    <cellStyle name="Énfasis2" xfId="1186" builtinId="33" customBuiltin="1"/>
    <cellStyle name="Énfasis2 10" xfId="1187"/>
    <cellStyle name="Énfasis2 10 2" xfId="3671"/>
    <cellStyle name="Énfasis2 11" xfId="1188"/>
    <cellStyle name="Énfasis2 11 2" xfId="3672"/>
    <cellStyle name="Énfasis2 12" xfId="3670"/>
    <cellStyle name="Énfasis2 2" xfId="1189"/>
    <cellStyle name="Énfasis2 2 2" xfId="1190"/>
    <cellStyle name="Énfasis2 2 2 2" xfId="3674"/>
    <cellStyle name="Énfasis2 2 3" xfId="1191"/>
    <cellStyle name="Énfasis2 2 3 10" xfId="3675"/>
    <cellStyle name="Énfasis2 2 3 2" xfId="1192"/>
    <cellStyle name="Énfasis2 2 3 3" xfId="1193"/>
    <cellStyle name="Énfasis2 2 3 4" xfId="1194"/>
    <cellStyle name="Énfasis2 2 3 5" xfId="1195"/>
    <cellStyle name="Énfasis2 2 3 5 2" xfId="1196"/>
    <cellStyle name="Énfasis2 2 3 5 2 2" xfId="3677"/>
    <cellStyle name="Énfasis2 2 3 5 2 3" xfId="4920"/>
    <cellStyle name="Énfasis2 2 3 5 3" xfId="1197"/>
    <cellStyle name="Énfasis2 2 3 5 4" xfId="1198"/>
    <cellStyle name="Énfasis2 2 3 5 4 2" xfId="3678"/>
    <cellStyle name="Énfasis2 2 3 5 4 3" xfId="4921"/>
    <cellStyle name="Énfasis2 2 3 5 5" xfId="1199"/>
    <cellStyle name="Énfasis2 2 3 5 5 2" xfId="3679"/>
    <cellStyle name="Énfasis2 2 3 5 6" xfId="3676"/>
    <cellStyle name="Énfasis2 2 3 5_INST $" xfId="1200"/>
    <cellStyle name="Énfasis2 2 3 6" xfId="1201"/>
    <cellStyle name="Énfasis2 2 3 6 2" xfId="1202"/>
    <cellStyle name="Énfasis2 2 3 6 2 2" xfId="3681"/>
    <cellStyle name="Énfasis2 2 3 6 2 3" xfId="4922"/>
    <cellStyle name="Énfasis2 2 3 6 3" xfId="1203"/>
    <cellStyle name="Énfasis2 2 3 6 4" xfId="1204"/>
    <cellStyle name="Énfasis2 2 3 6 4 2" xfId="3682"/>
    <cellStyle name="Énfasis2 2 3 6 4 3" xfId="4923"/>
    <cellStyle name="Énfasis2 2 3 6 5" xfId="1205"/>
    <cellStyle name="Énfasis2 2 3 6 5 2" xfId="3683"/>
    <cellStyle name="Énfasis2 2 3 6 6" xfId="3680"/>
    <cellStyle name="Énfasis2 2 3 6_INST $" xfId="1206"/>
    <cellStyle name="Énfasis2 2 3 7" xfId="1207"/>
    <cellStyle name="Énfasis2 2 3 7 2" xfId="3684"/>
    <cellStyle name="Énfasis2 2 3 7 3" xfId="4924"/>
    <cellStyle name="Énfasis2 2 3 8" xfId="1208"/>
    <cellStyle name="Énfasis2 2 3 8 2" xfId="3685"/>
    <cellStyle name="Énfasis2 2 3 8 3" xfId="4925"/>
    <cellStyle name="Énfasis2 2 3 9" xfId="1209"/>
    <cellStyle name="Énfasis2 2 3 9 2" xfId="3686"/>
    <cellStyle name="Énfasis2 2 3_AVANCE PROTECCIÓN" xfId="1210"/>
    <cellStyle name="Énfasis2 2 4" xfId="3673"/>
    <cellStyle name="Énfasis2 2_Listado_web" xfId="1211"/>
    <cellStyle name="Énfasis2 3" xfId="1212"/>
    <cellStyle name="Énfasis2 3 2" xfId="3687"/>
    <cellStyle name="Énfasis2 4" xfId="1213"/>
    <cellStyle name="Énfasis2 4 2" xfId="3688"/>
    <cellStyle name="Énfasis2 5" xfId="1214"/>
    <cellStyle name="Énfasis2 5 2" xfId="3689"/>
    <cellStyle name="Énfasis2 6" xfId="1215"/>
    <cellStyle name="Énfasis2 6 2" xfId="3690"/>
    <cellStyle name="Énfasis2 7" xfId="1216"/>
    <cellStyle name="Énfasis2 7 2" xfId="3691"/>
    <cellStyle name="Énfasis2 8" xfId="1217"/>
    <cellStyle name="Énfasis2 8 2" xfId="3692"/>
    <cellStyle name="Énfasis2 9" xfId="1218"/>
    <cellStyle name="Énfasis2 9 2" xfId="3693"/>
    <cellStyle name="Énfasis3" xfId="1219" builtinId="37" customBuiltin="1"/>
    <cellStyle name="Énfasis3 10" xfId="1220"/>
    <cellStyle name="Énfasis3 10 2" xfId="3695"/>
    <cellStyle name="Énfasis3 11" xfId="1221"/>
    <cellStyle name="Énfasis3 11 2" xfId="3696"/>
    <cellStyle name="Énfasis3 12" xfId="3694"/>
    <cellStyle name="Énfasis3 2" xfId="1222"/>
    <cellStyle name="Énfasis3 2 2" xfId="1223"/>
    <cellStyle name="Énfasis3 2 2 2" xfId="3698"/>
    <cellStyle name="Énfasis3 2 3" xfId="1224"/>
    <cellStyle name="Énfasis3 2 3 10" xfId="3699"/>
    <cellStyle name="Énfasis3 2 3 2" xfId="1225"/>
    <cellStyle name="Énfasis3 2 3 3" xfId="1226"/>
    <cellStyle name="Énfasis3 2 3 4" xfId="1227"/>
    <cellStyle name="Énfasis3 2 3 5" xfId="1228"/>
    <cellStyle name="Énfasis3 2 3 5 2" xfId="1229"/>
    <cellStyle name="Énfasis3 2 3 5 2 2" xfId="3701"/>
    <cellStyle name="Énfasis3 2 3 5 2 3" xfId="4926"/>
    <cellStyle name="Énfasis3 2 3 5 3" xfId="1230"/>
    <cellStyle name="Énfasis3 2 3 5 4" xfId="1231"/>
    <cellStyle name="Énfasis3 2 3 5 4 2" xfId="3702"/>
    <cellStyle name="Énfasis3 2 3 5 4 3" xfId="4927"/>
    <cellStyle name="Énfasis3 2 3 5 5" xfId="1232"/>
    <cellStyle name="Énfasis3 2 3 5 5 2" xfId="3703"/>
    <cellStyle name="Énfasis3 2 3 5 6" xfId="3700"/>
    <cellStyle name="Énfasis3 2 3 5_INST $" xfId="1233"/>
    <cellStyle name="Énfasis3 2 3 6" xfId="1234"/>
    <cellStyle name="Énfasis3 2 3 6 2" xfId="1235"/>
    <cellStyle name="Énfasis3 2 3 6 2 2" xfId="3705"/>
    <cellStyle name="Énfasis3 2 3 6 2 3" xfId="4928"/>
    <cellStyle name="Énfasis3 2 3 6 3" xfId="1236"/>
    <cellStyle name="Énfasis3 2 3 6 4" xfId="1237"/>
    <cellStyle name="Énfasis3 2 3 6 4 2" xfId="3706"/>
    <cellStyle name="Énfasis3 2 3 6 4 3" xfId="4929"/>
    <cellStyle name="Énfasis3 2 3 6 5" xfId="1238"/>
    <cellStyle name="Énfasis3 2 3 6 5 2" xfId="3707"/>
    <cellStyle name="Énfasis3 2 3 6 6" xfId="3704"/>
    <cellStyle name="Énfasis3 2 3 6_INST $" xfId="1239"/>
    <cellStyle name="Énfasis3 2 3 7" xfId="1240"/>
    <cellStyle name="Énfasis3 2 3 7 2" xfId="3708"/>
    <cellStyle name="Énfasis3 2 3 7 3" xfId="4930"/>
    <cellStyle name="Énfasis3 2 3 8" xfId="1241"/>
    <cellStyle name="Énfasis3 2 3 8 2" xfId="3709"/>
    <cellStyle name="Énfasis3 2 3 8 3" xfId="4931"/>
    <cellStyle name="Énfasis3 2 3 9" xfId="1242"/>
    <cellStyle name="Énfasis3 2 3 9 2" xfId="3710"/>
    <cellStyle name="Énfasis3 2 3_AVANCE PROTECCIÓN" xfId="1243"/>
    <cellStyle name="Énfasis3 2 4" xfId="3697"/>
    <cellStyle name="Énfasis3 2_Listado_web" xfId="1244"/>
    <cellStyle name="Énfasis3 3" xfId="1245"/>
    <cellStyle name="Énfasis3 3 2" xfId="3711"/>
    <cellStyle name="Énfasis3 4" xfId="1246"/>
    <cellStyle name="Énfasis3 4 2" xfId="3712"/>
    <cellStyle name="Énfasis3 5" xfId="1247"/>
    <cellStyle name="Énfasis3 5 2" xfId="3713"/>
    <cellStyle name="Énfasis3 6" xfId="1248"/>
    <cellStyle name="Énfasis3 6 2" xfId="3714"/>
    <cellStyle name="Énfasis3 7" xfId="1249"/>
    <cellStyle name="Énfasis3 7 2" xfId="3715"/>
    <cellStyle name="Énfasis3 8" xfId="1250"/>
    <cellStyle name="Énfasis3 8 2" xfId="3716"/>
    <cellStyle name="Énfasis3 9" xfId="1251"/>
    <cellStyle name="Énfasis3 9 2" xfId="3717"/>
    <cellStyle name="Énfasis4" xfId="1252" builtinId="41" customBuiltin="1"/>
    <cellStyle name="Énfasis4 10" xfId="1253"/>
    <cellStyle name="Énfasis4 10 2" xfId="3719"/>
    <cellStyle name="Énfasis4 11" xfId="1254"/>
    <cellStyle name="Énfasis4 11 2" xfId="3720"/>
    <cellStyle name="Énfasis4 12" xfId="3718"/>
    <cellStyle name="Énfasis4 2" xfId="1255"/>
    <cellStyle name="Énfasis4 2 2" xfId="1256"/>
    <cellStyle name="Énfasis4 2 2 2" xfId="3722"/>
    <cellStyle name="Énfasis4 2 3" xfId="1257"/>
    <cellStyle name="Énfasis4 2 3 10" xfId="3723"/>
    <cellStyle name="Énfasis4 2 3 2" xfId="1258"/>
    <cellStyle name="Énfasis4 2 3 3" xfId="1259"/>
    <cellStyle name="Énfasis4 2 3 4" xfId="1260"/>
    <cellStyle name="Énfasis4 2 3 5" xfId="1261"/>
    <cellStyle name="Énfasis4 2 3 5 2" xfId="1262"/>
    <cellStyle name="Énfasis4 2 3 5 2 2" xfId="3725"/>
    <cellStyle name="Énfasis4 2 3 5 2 3" xfId="4933"/>
    <cellStyle name="Énfasis4 2 3 5 3" xfId="1263"/>
    <cellStyle name="Énfasis4 2 3 5 4" xfId="1264"/>
    <cellStyle name="Énfasis4 2 3 5 4 2" xfId="3726"/>
    <cellStyle name="Énfasis4 2 3 5 4 3" xfId="4934"/>
    <cellStyle name="Énfasis4 2 3 5 5" xfId="1265"/>
    <cellStyle name="Énfasis4 2 3 5 5 2" xfId="3727"/>
    <cellStyle name="Énfasis4 2 3 5 6" xfId="3724"/>
    <cellStyle name="Énfasis4 2 3 5_INST $" xfId="1266"/>
    <cellStyle name="Énfasis4 2 3 6" xfId="1267"/>
    <cellStyle name="Énfasis4 2 3 6 2" xfId="1268"/>
    <cellStyle name="Énfasis4 2 3 6 2 2" xfId="3729"/>
    <cellStyle name="Énfasis4 2 3 6 2 3" xfId="4935"/>
    <cellStyle name="Énfasis4 2 3 6 3" xfId="1269"/>
    <cellStyle name="Énfasis4 2 3 6 4" xfId="1270"/>
    <cellStyle name="Énfasis4 2 3 6 4 2" xfId="3730"/>
    <cellStyle name="Énfasis4 2 3 6 4 3" xfId="4936"/>
    <cellStyle name="Énfasis4 2 3 6 5" xfId="1271"/>
    <cellStyle name="Énfasis4 2 3 6 5 2" xfId="3731"/>
    <cellStyle name="Énfasis4 2 3 6 6" xfId="3728"/>
    <cellStyle name="Énfasis4 2 3 6_INST $" xfId="1272"/>
    <cellStyle name="Énfasis4 2 3 7" xfId="1273"/>
    <cellStyle name="Énfasis4 2 3 7 2" xfId="3732"/>
    <cellStyle name="Énfasis4 2 3 7 3" xfId="4937"/>
    <cellStyle name="Énfasis4 2 3 8" xfId="1274"/>
    <cellStyle name="Énfasis4 2 3 8 2" xfId="3733"/>
    <cellStyle name="Énfasis4 2 3 8 3" xfId="4938"/>
    <cellStyle name="Énfasis4 2 3 9" xfId="1275"/>
    <cellStyle name="Énfasis4 2 3 9 2" xfId="3734"/>
    <cellStyle name="Énfasis4 2 3_AVANCE PROTECCIÓN" xfId="1276"/>
    <cellStyle name="Énfasis4 2 4" xfId="3721"/>
    <cellStyle name="Énfasis4 2_Listado_web" xfId="1277"/>
    <cellStyle name="Énfasis4 3" xfId="1278"/>
    <cellStyle name="Énfasis4 3 2" xfId="3735"/>
    <cellStyle name="Énfasis4 4" xfId="1279"/>
    <cellStyle name="Énfasis4 4 2" xfId="3736"/>
    <cellStyle name="Énfasis4 5" xfId="1280"/>
    <cellStyle name="Énfasis4 5 2" xfId="3737"/>
    <cellStyle name="Énfasis4 6" xfId="1281"/>
    <cellStyle name="Énfasis4 6 2" xfId="3738"/>
    <cellStyle name="Énfasis4 7" xfId="1282"/>
    <cellStyle name="Énfasis4 7 2" xfId="3739"/>
    <cellStyle name="Énfasis4 8" xfId="1283"/>
    <cellStyle name="Énfasis4 8 2" xfId="3740"/>
    <cellStyle name="Énfasis4 9" xfId="1284"/>
    <cellStyle name="Énfasis4 9 2" xfId="3741"/>
    <cellStyle name="Énfasis5" xfId="1285" builtinId="45" customBuiltin="1"/>
    <cellStyle name="Énfasis5 10" xfId="1286"/>
    <cellStyle name="Énfasis5 10 2" xfId="3743"/>
    <cellStyle name="Énfasis5 11" xfId="1287"/>
    <cellStyle name="Énfasis5 11 2" xfId="3744"/>
    <cellStyle name="Énfasis5 12" xfId="3742"/>
    <cellStyle name="Énfasis5 2" xfId="1288"/>
    <cellStyle name="Énfasis5 2 2" xfId="1289"/>
    <cellStyle name="Énfasis5 2 2 2" xfId="3746"/>
    <cellStyle name="Énfasis5 2 3" xfId="1290"/>
    <cellStyle name="Énfasis5 2 3 10" xfId="3747"/>
    <cellStyle name="Énfasis5 2 3 2" xfId="1291"/>
    <cellStyle name="Énfasis5 2 3 3" xfId="1292"/>
    <cellStyle name="Énfasis5 2 3 4" xfId="1293"/>
    <cellStyle name="Énfasis5 2 3 5" xfId="1294"/>
    <cellStyle name="Énfasis5 2 3 5 2" xfId="1295"/>
    <cellStyle name="Énfasis5 2 3 5 2 2" xfId="3749"/>
    <cellStyle name="Énfasis5 2 3 5 2 3" xfId="4939"/>
    <cellStyle name="Énfasis5 2 3 5 3" xfId="1296"/>
    <cellStyle name="Énfasis5 2 3 5 4" xfId="1297"/>
    <cellStyle name="Énfasis5 2 3 5 4 2" xfId="3750"/>
    <cellStyle name="Énfasis5 2 3 5 4 3" xfId="4940"/>
    <cellStyle name="Énfasis5 2 3 5 5" xfId="1298"/>
    <cellStyle name="Énfasis5 2 3 5 5 2" xfId="3751"/>
    <cellStyle name="Énfasis5 2 3 5 6" xfId="3748"/>
    <cellStyle name="Énfasis5 2 3 5_INST $" xfId="1299"/>
    <cellStyle name="Énfasis5 2 3 6" xfId="1300"/>
    <cellStyle name="Énfasis5 2 3 6 2" xfId="1301"/>
    <cellStyle name="Énfasis5 2 3 6 2 2" xfId="3753"/>
    <cellStyle name="Énfasis5 2 3 6 2 3" xfId="4941"/>
    <cellStyle name="Énfasis5 2 3 6 3" xfId="1302"/>
    <cellStyle name="Énfasis5 2 3 6 4" xfId="1303"/>
    <cellStyle name="Énfasis5 2 3 6 4 2" xfId="3754"/>
    <cellStyle name="Énfasis5 2 3 6 4 3" xfId="4942"/>
    <cellStyle name="Énfasis5 2 3 6 5" xfId="1304"/>
    <cellStyle name="Énfasis5 2 3 6 5 2" xfId="3755"/>
    <cellStyle name="Énfasis5 2 3 6 6" xfId="3752"/>
    <cellStyle name="Énfasis5 2 3 6_INST $" xfId="1305"/>
    <cellStyle name="Énfasis5 2 3 7" xfId="1306"/>
    <cellStyle name="Énfasis5 2 3 7 2" xfId="3756"/>
    <cellStyle name="Énfasis5 2 3 7 3" xfId="4943"/>
    <cellStyle name="Énfasis5 2 3 8" xfId="1307"/>
    <cellStyle name="Énfasis5 2 3 8 2" xfId="3757"/>
    <cellStyle name="Énfasis5 2 3 8 3" xfId="4944"/>
    <cellStyle name="Énfasis5 2 3 9" xfId="1308"/>
    <cellStyle name="Énfasis5 2 3 9 2" xfId="3758"/>
    <cellStyle name="Énfasis5 2 3_AVANCE PROTECCIÓN" xfId="1309"/>
    <cellStyle name="Énfasis5 2 4" xfId="3745"/>
    <cellStyle name="Énfasis5 2_Listado_web" xfId="1310"/>
    <cellStyle name="Énfasis5 3" xfId="1311"/>
    <cellStyle name="Énfasis5 3 2" xfId="3759"/>
    <cellStyle name="Énfasis5 4" xfId="1312"/>
    <cellStyle name="Énfasis5 4 2" xfId="3760"/>
    <cellStyle name="Énfasis5 5" xfId="1313"/>
    <cellStyle name="Énfasis5 5 2" xfId="3761"/>
    <cellStyle name="Énfasis5 6" xfId="1314"/>
    <cellStyle name="Énfasis5 6 2" xfId="3762"/>
    <cellStyle name="Énfasis5 7" xfId="1315"/>
    <cellStyle name="Énfasis5 7 2" xfId="3763"/>
    <cellStyle name="Énfasis5 8" xfId="1316"/>
    <cellStyle name="Énfasis5 8 2" xfId="3764"/>
    <cellStyle name="Énfasis5 9" xfId="1317"/>
    <cellStyle name="Énfasis5 9 2" xfId="3765"/>
    <cellStyle name="Énfasis6" xfId="1318" builtinId="49" customBuiltin="1"/>
    <cellStyle name="Énfasis6 10" xfId="1319"/>
    <cellStyle name="Énfasis6 10 2" xfId="3767"/>
    <cellStyle name="Énfasis6 11" xfId="1320"/>
    <cellStyle name="Énfasis6 11 2" xfId="3768"/>
    <cellStyle name="Énfasis6 12" xfId="3766"/>
    <cellStyle name="Énfasis6 2" xfId="1321"/>
    <cellStyle name="Énfasis6 2 2" xfId="1322"/>
    <cellStyle name="Énfasis6 2 2 2" xfId="3770"/>
    <cellStyle name="Énfasis6 2 3" xfId="1323"/>
    <cellStyle name="Énfasis6 2 3 10" xfId="3771"/>
    <cellStyle name="Énfasis6 2 3 2" xfId="1324"/>
    <cellStyle name="Énfasis6 2 3 3" xfId="1325"/>
    <cellStyle name="Énfasis6 2 3 4" xfId="1326"/>
    <cellStyle name="Énfasis6 2 3 5" xfId="1327"/>
    <cellStyle name="Énfasis6 2 3 5 2" xfId="1328"/>
    <cellStyle name="Énfasis6 2 3 5 2 2" xfId="3773"/>
    <cellStyle name="Énfasis6 2 3 5 2 3" xfId="4946"/>
    <cellStyle name="Énfasis6 2 3 5 3" xfId="1329"/>
    <cellStyle name="Énfasis6 2 3 5 4" xfId="1330"/>
    <cellStyle name="Énfasis6 2 3 5 4 2" xfId="3774"/>
    <cellStyle name="Énfasis6 2 3 5 4 3" xfId="4947"/>
    <cellStyle name="Énfasis6 2 3 5 5" xfId="1331"/>
    <cellStyle name="Énfasis6 2 3 5 5 2" xfId="3775"/>
    <cellStyle name="Énfasis6 2 3 5 6" xfId="3772"/>
    <cellStyle name="Énfasis6 2 3 5_INST $" xfId="1332"/>
    <cellStyle name="Énfasis6 2 3 6" xfId="1333"/>
    <cellStyle name="Énfasis6 2 3 6 2" xfId="1334"/>
    <cellStyle name="Énfasis6 2 3 6 2 2" xfId="3777"/>
    <cellStyle name="Énfasis6 2 3 6 2 3" xfId="4948"/>
    <cellStyle name="Énfasis6 2 3 6 3" xfId="1335"/>
    <cellStyle name="Énfasis6 2 3 6 4" xfId="1336"/>
    <cellStyle name="Énfasis6 2 3 6 4 2" xfId="3778"/>
    <cellStyle name="Énfasis6 2 3 6 4 3" xfId="4949"/>
    <cellStyle name="Énfasis6 2 3 6 5" xfId="1337"/>
    <cellStyle name="Énfasis6 2 3 6 5 2" xfId="3779"/>
    <cellStyle name="Énfasis6 2 3 6 6" xfId="3776"/>
    <cellStyle name="Énfasis6 2 3 6_INST $" xfId="1338"/>
    <cellStyle name="Énfasis6 2 3 7" xfId="1339"/>
    <cellStyle name="Énfasis6 2 3 7 2" xfId="3780"/>
    <cellStyle name="Énfasis6 2 3 7 3" xfId="4950"/>
    <cellStyle name="Énfasis6 2 3 8" xfId="1340"/>
    <cellStyle name="Énfasis6 2 3 8 2" xfId="3781"/>
    <cellStyle name="Énfasis6 2 3 8 3" xfId="4951"/>
    <cellStyle name="Énfasis6 2 3 9" xfId="1341"/>
    <cellStyle name="Énfasis6 2 3 9 2" xfId="3782"/>
    <cellStyle name="Énfasis6 2 3_AVANCE PROTECCIÓN" xfId="1342"/>
    <cellStyle name="Énfasis6 2 4" xfId="3769"/>
    <cellStyle name="Énfasis6 2_Listado_web" xfId="1343"/>
    <cellStyle name="Énfasis6 3" xfId="1344"/>
    <cellStyle name="Énfasis6 3 2" xfId="3783"/>
    <cellStyle name="Énfasis6 4" xfId="1345"/>
    <cellStyle name="Énfasis6 4 2" xfId="3784"/>
    <cellStyle name="Énfasis6 5" xfId="1346"/>
    <cellStyle name="Énfasis6 5 2" xfId="3785"/>
    <cellStyle name="Énfasis6 6" xfId="1347"/>
    <cellStyle name="Énfasis6 6 2" xfId="3786"/>
    <cellStyle name="Énfasis6 7" xfId="1348"/>
    <cellStyle name="Énfasis6 7 2" xfId="3787"/>
    <cellStyle name="Énfasis6 8" xfId="1349"/>
    <cellStyle name="Énfasis6 8 2" xfId="3788"/>
    <cellStyle name="Énfasis6 9" xfId="1350"/>
    <cellStyle name="Énfasis6 9 2" xfId="3789"/>
    <cellStyle name="Entrada" xfId="1351" builtinId="20" customBuiltin="1"/>
    <cellStyle name="Entrada 10" xfId="1352"/>
    <cellStyle name="Entrada 10 2" xfId="3791"/>
    <cellStyle name="Entrada 11" xfId="1353"/>
    <cellStyle name="Entrada 11 2" xfId="3792"/>
    <cellStyle name="Entrada 12" xfId="3790"/>
    <cellStyle name="Entrada 2" xfId="1354"/>
    <cellStyle name="Entrada 2 2" xfId="1355"/>
    <cellStyle name="Entrada 2 2 2" xfId="3794"/>
    <cellStyle name="Entrada 2 3" xfId="1356"/>
    <cellStyle name="Entrada 2 3 10" xfId="3795"/>
    <cellStyle name="Entrada 2 3 2" xfId="1357"/>
    <cellStyle name="Entrada 2 3 3" xfId="1358"/>
    <cellStyle name="Entrada 2 3 4" xfId="1359"/>
    <cellStyle name="Entrada 2 3 5" xfId="1360"/>
    <cellStyle name="Entrada 2 3 5 2" xfId="1361"/>
    <cellStyle name="Entrada 2 3 5 2 2" xfId="3797"/>
    <cellStyle name="Entrada 2 3 5 2 3" xfId="4952"/>
    <cellStyle name="Entrada 2 3 5 3" xfId="1362"/>
    <cellStyle name="Entrada 2 3 5 4" xfId="1363"/>
    <cellStyle name="Entrada 2 3 5 4 2" xfId="3798"/>
    <cellStyle name="Entrada 2 3 5 4 3" xfId="4953"/>
    <cellStyle name="Entrada 2 3 5 5" xfId="1364"/>
    <cellStyle name="Entrada 2 3 5 5 2" xfId="3799"/>
    <cellStyle name="Entrada 2 3 5 6" xfId="3796"/>
    <cellStyle name="Entrada 2 3 5_INST $" xfId="1365"/>
    <cellStyle name="Entrada 2 3 6" xfId="1366"/>
    <cellStyle name="Entrada 2 3 6 2" xfId="1367"/>
    <cellStyle name="Entrada 2 3 6 2 2" xfId="3801"/>
    <cellStyle name="Entrada 2 3 6 2 3" xfId="4954"/>
    <cellStyle name="Entrada 2 3 6 3" xfId="1368"/>
    <cellStyle name="Entrada 2 3 6 4" xfId="1369"/>
    <cellStyle name="Entrada 2 3 6 4 2" xfId="3802"/>
    <cellStyle name="Entrada 2 3 6 4 3" xfId="4955"/>
    <cellStyle name="Entrada 2 3 6 5" xfId="1370"/>
    <cellStyle name="Entrada 2 3 6 5 2" xfId="3803"/>
    <cellStyle name="Entrada 2 3 6 6" xfId="3800"/>
    <cellStyle name="Entrada 2 3 6_INST $" xfId="1371"/>
    <cellStyle name="Entrada 2 3 7" xfId="1372"/>
    <cellStyle name="Entrada 2 3 7 2" xfId="3804"/>
    <cellStyle name="Entrada 2 3 7 3" xfId="4956"/>
    <cellStyle name="Entrada 2 3 8" xfId="1373"/>
    <cellStyle name="Entrada 2 3 8 2" xfId="3805"/>
    <cellStyle name="Entrada 2 3 8 3" xfId="4957"/>
    <cellStyle name="Entrada 2 3 9" xfId="1374"/>
    <cellStyle name="Entrada 2 3 9 2" xfId="3806"/>
    <cellStyle name="Entrada 2 3_AVANCE PROTECCIÓN" xfId="1375"/>
    <cellStyle name="Entrada 2 4" xfId="3793"/>
    <cellStyle name="Entrada 2_Listado_web" xfId="1376"/>
    <cellStyle name="Entrada 3" xfId="1377"/>
    <cellStyle name="Entrada 3 2" xfId="3807"/>
    <cellStyle name="Entrada 4" xfId="1378"/>
    <cellStyle name="Entrada 4 2" xfId="3808"/>
    <cellStyle name="Entrada 5" xfId="1379"/>
    <cellStyle name="Entrada 5 2" xfId="3809"/>
    <cellStyle name="Entrada 6" xfId="1380"/>
    <cellStyle name="Entrada 6 2" xfId="3810"/>
    <cellStyle name="Entrada 7" xfId="1381"/>
    <cellStyle name="Entrada 7 2" xfId="3811"/>
    <cellStyle name="Entrada 8" xfId="1382"/>
    <cellStyle name="Entrada 8 2" xfId="3812"/>
    <cellStyle name="Entrada 9" xfId="1383"/>
    <cellStyle name="Entrada 9 2" xfId="3813"/>
    <cellStyle name="Hipervínculo" xfId="6639" builtinId="8"/>
    <cellStyle name="Incorrecto" xfId="1384" builtinId="27" customBuiltin="1"/>
    <cellStyle name="Incorrecto 10" xfId="1385"/>
    <cellStyle name="Incorrecto 10 2" xfId="3815"/>
    <cellStyle name="Incorrecto 11" xfId="1386"/>
    <cellStyle name="Incorrecto 11 2" xfId="3816"/>
    <cellStyle name="Incorrecto 12" xfId="3814"/>
    <cellStyle name="Incorrecto 2" xfId="1387"/>
    <cellStyle name="Incorrecto 2 2" xfId="1388"/>
    <cellStyle name="Incorrecto 2 2 2" xfId="3818"/>
    <cellStyle name="Incorrecto 2 3" xfId="1389"/>
    <cellStyle name="Incorrecto 2 3 10" xfId="3819"/>
    <cellStyle name="Incorrecto 2 3 2" xfId="1390"/>
    <cellStyle name="Incorrecto 2 3 3" xfId="1391"/>
    <cellStyle name="Incorrecto 2 3 4" xfId="1392"/>
    <cellStyle name="Incorrecto 2 3 5" xfId="1393"/>
    <cellStyle name="Incorrecto 2 3 5 2" xfId="1394"/>
    <cellStyle name="Incorrecto 2 3 5 2 2" xfId="3821"/>
    <cellStyle name="Incorrecto 2 3 5 2 3" xfId="4958"/>
    <cellStyle name="Incorrecto 2 3 5 3" xfId="1395"/>
    <cellStyle name="Incorrecto 2 3 5 4" xfId="1396"/>
    <cellStyle name="Incorrecto 2 3 5 4 2" xfId="3822"/>
    <cellStyle name="Incorrecto 2 3 5 4 3" xfId="4959"/>
    <cellStyle name="Incorrecto 2 3 5 5" xfId="1397"/>
    <cellStyle name="Incorrecto 2 3 5 5 2" xfId="3823"/>
    <cellStyle name="Incorrecto 2 3 5 6" xfId="3820"/>
    <cellStyle name="Incorrecto 2 3 5_INST $" xfId="1398"/>
    <cellStyle name="Incorrecto 2 3 6" xfId="1399"/>
    <cellStyle name="Incorrecto 2 3 6 2" xfId="1400"/>
    <cellStyle name="Incorrecto 2 3 6 2 2" xfId="3825"/>
    <cellStyle name="Incorrecto 2 3 6 2 3" xfId="4960"/>
    <cellStyle name="Incorrecto 2 3 6 3" xfId="1401"/>
    <cellStyle name="Incorrecto 2 3 6 4" xfId="1402"/>
    <cellStyle name="Incorrecto 2 3 6 4 2" xfId="3826"/>
    <cellStyle name="Incorrecto 2 3 6 4 3" xfId="4961"/>
    <cellStyle name="Incorrecto 2 3 6 5" xfId="1403"/>
    <cellStyle name="Incorrecto 2 3 6 5 2" xfId="3827"/>
    <cellStyle name="Incorrecto 2 3 6 6" xfId="3824"/>
    <cellStyle name="Incorrecto 2 3 6_INST $" xfId="1404"/>
    <cellStyle name="Incorrecto 2 3 7" xfId="1405"/>
    <cellStyle name="Incorrecto 2 3 7 2" xfId="3828"/>
    <cellStyle name="Incorrecto 2 3 7 3" xfId="4962"/>
    <cellStyle name="Incorrecto 2 3 8" xfId="1406"/>
    <cellStyle name="Incorrecto 2 3 8 2" xfId="3829"/>
    <cellStyle name="Incorrecto 2 3 8 3" xfId="4963"/>
    <cellStyle name="Incorrecto 2 3 9" xfId="1407"/>
    <cellStyle name="Incorrecto 2 3 9 2" xfId="3830"/>
    <cellStyle name="Incorrecto 2 3_AVANCE PROTECCIÓN" xfId="1408"/>
    <cellStyle name="Incorrecto 2 4" xfId="3817"/>
    <cellStyle name="Incorrecto 2_Listado_web" xfId="1409"/>
    <cellStyle name="Incorrecto 3" xfId="1410"/>
    <cellStyle name="Incorrecto 3 2" xfId="3831"/>
    <cellStyle name="Incorrecto 4" xfId="1411"/>
    <cellStyle name="Incorrecto 4 2" xfId="3832"/>
    <cellStyle name="Incorrecto 5" xfId="1412"/>
    <cellStyle name="Incorrecto 5 2" xfId="3833"/>
    <cellStyle name="Incorrecto 6" xfId="1413"/>
    <cellStyle name="Incorrecto 6 2" xfId="3834"/>
    <cellStyle name="Incorrecto 7" xfId="1414"/>
    <cellStyle name="Incorrecto 7 2" xfId="3835"/>
    <cellStyle name="Incorrecto 8" xfId="1415"/>
    <cellStyle name="Incorrecto 8 2" xfId="3836"/>
    <cellStyle name="Incorrecto 9" xfId="1416"/>
    <cellStyle name="Incorrecto 9 2" xfId="3837"/>
    <cellStyle name="Millares" xfId="6641" builtinId="3"/>
    <cellStyle name="Millares [0]" xfId="6640" builtinId="6"/>
    <cellStyle name="Millares 10" xfId="1417"/>
    <cellStyle name="Millares 10 2" xfId="1418"/>
    <cellStyle name="Millares 10 2 2" xfId="1419"/>
    <cellStyle name="Millares 10 2 2 2" xfId="4966"/>
    <cellStyle name="Millares 10 2 3" xfId="4965"/>
    <cellStyle name="Millares 10 3" xfId="1420"/>
    <cellStyle name="Millares 10 3 2" xfId="1421"/>
    <cellStyle name="Millares 10 3 2 2" xfId="1422"/>
    <cellStyle name="Millares 10 3 2 2 2" xfId="4969"/>
    <cellStyle name="Millares 10 3 2 3" xfId="4968"/>
    <cellStyle name="Millares 10 3 3" xfId="1423"/>
    <cellStyle name="Millares 10 3 3 2" xfId="4970"/>
    <cellStyle name="Millares 10 3 4" xfId="4967"/>
    <cellStyle name="Millares 10 4" xfId="1424"/>
    <cellStyle name="Millares 10 4 2" xfId="4971"/>
    <cellStyle name="Millares 10 5" xfId="4964"/>
    <cellStyle name="Millares 11" xfId="1425"/>
    <cellStyle name="Millares 11 2" xfId="1426"/>
    <cellStyle name="Millares 11 2 2" xfId="4973"/>
    <cellStyle name="Millares 11 3" xfId="4972"/>
    <cellStyle name="Millares 12" xfId="1427"/>
    <cellStyle name="Millares 12 10" xfId="1428"/>
    <cellStyle name="Millares 12 10 2" xfId="4974"/>
    <cellStyle name="Millares 12 2" xfId="1429"/>
    <cellStyle name="Millares 12 2 2" xfId="1430"/>
    <cellStyle name="Millares 12 2 2 2" xfId="4976"/>
    <cellStyle name="Millares 12 2 3" xfId="4975"/>
    <cellStyle name="Millares 12 3" xfId="1431"/>
    <cellStyle name="Millares 12 3 2" xfId="1432"/>
    <cellStyle name="Millares 12 3 2 2" xfId="4978"/>
    <cellStyle name="Millares 12 3 3" xfId="4977"/>
    <cellStyle name="Millares 12 4" xfId="1433"/>
    <cellStyle name="Millares 12 4 2" xfId="4979"/>
    <cellStyle name="Millares 12 5" xfId="1434"/>
    <cellStyle name="Millares 12 5 2" xfId="4980"/>
    <cellStyle name="Millares 12 6" xfId="1435"/>
    <cellStyle name="Millares 12 6 2" xfId="4981"/>
    <cellStyle name="Millares 12 7" xfId="1436"/>
    <cellStyle name="Millares 12 7 2" xfId="1437"/>
    <cellStyle name="Millares 12 7 2 2" xfId="4983"/>
    <cellStyle name="Millares 12 7 3" xfId="4982"/>
    <cellStyle name="Millares 12 8" xfId="1438"/>
    <cellStyle name="Millares 12 8 2" xfId="1439"/>
    <cellStyle name="Millares 12 8 2 2" xfId="4985"/>
    <cellStyle name="Millares 12 8 3" xfId="1440"/>
    <cellStyle name="Millares 12 8 3 2" xfId="1441"/>
    <cellStyle name="Millares 12 8 3 2 2" xfId="4987"/>
    <cellStyle name="Millares 12 8 3 3" xfId="4986"/>
    <cellStyle name="Millares 12 8 4" xfId="1442"/>
    <cellStyle name="Millares 12 8 4 2" xfId="4988"/>
    <cellStyle name="Millares 12 8 5" xfId="4984"/>
    <cellStyle name="Millares 12 9" xfId="1443"/>
    <cellStyle name="Millares 12 9 2" xfId="4989"/>
    <cellStyle name="Millares 13" xfId="1444"/>
    <cellStyle name="Millares 13 2" xfId="1445"/>
    <cellStyle name="Millares 13 2 2" xfId="1446"/>
    <cellStyle name="Millares 13 2 2 2" xfId="4992"/>
    <cellStyle name="Millares 13 2 3" xfId="4991"/>
    <cellStyle name="Millares 13 3" xfId="1447"/>
    <cellStyle name="Millares 13 3 2" xfId="1448"/>
    <cellStyle name="Millares 13 3 2 2" xfId="4994"/>
    <cellStyle name="Millares 13 3 3" xfId="4993"/>
    <cellStyle name="Millares 13 4" xfId="1449"/>
    <cellStyle name="Millares 13 4 2" xfId="4995"/>
    <cellStyle name="Millares 13 5" xfId="4990"/>
    <cellStyle name="Millares 14" xfId="1450"/>
    <cellStyle name="Millares 14 10" xfId="1451"/>
    <cellStyle name="Millares 14 10 2" xfId="4996"/>
    <cellStyle name="Millares 14 2" xfId="1452"/>
    <cellStyle name="Millares 14 2 2" xfId="1453"/>
    <cellStyle name="Millares 14 2 2 2" xfId="4998"/>
    <cellStyle name="Millares 14 2 3" xfId="4997"/>
    <cellStyle name="Millares 14 3" xfId="1454"/>
    <cellStyle name="Millares 14 3 2" xfId="1455"/>
    <cellStyle name="Millares 14 3 2 2" xfId="5000"/>
    <cellStyle name="Millares 14 3 3" xfId="4999"/>
    <cellStyle name="Millares 14 4" xfId="1456"/>
    <cellStyle name="Millares 14 4 2" xfId="5001"/>
    <cellStyle name="Millares 14 5" xfId="1457"/>
    <cellStyle name="Millares 14 5 2" xfId="5002"/>
    <cellStyle name="Millares 14 6" xfId="1458"/>
    <cellStyle name="Millares 14 6 2" xfId="5003"/>
    <cellStyle name="Millares 14 7" xfId="1459"/>
    <cellStyle name="Millares 14 7 2" xfId="1460"/>
    <cellStyle name="Millares 14 7 2 2" xfId="5005"/>
    <cellStyle name="Millares 14 7 3" xfId="5004"/>
    <cellStyle name="Millares 14 8" xfId="1461"/>
    <cellStyle name="Millares 14 8 2" xfId="1462"/>
    <cellStyle name="Millares 14 8 2 2" xfId="5007"/>
    <cellStyle name="Millares 14 8 3" xfId="1463"/>
    <cellStyle name="Millares 14 8 3 2" xfId="1464"/>
    <cellStyle name="Millares 14 8 3 2 2" xfId="5009"/>
    <cellStyle name="Millares 14 8 3 3" xfId="5008"/>
    <cellStyle name="Millares 14 8 4" xfId="1465"/>
    <cellStyle name="Millares 14 8 4 2" xfId="5010"/>
    <cellStyle name="Millares 14 8 5" xfId="5006"/>
    <cellStyle name="Millares 14 9" xfId="1466"/>
    <cellStyle name="Millares 14 9 2" xfId="5011"/>
    <cellStyle name="Millares 15" xfId="1467"/>
    <cellStyle name="Millares 15 2" xfId="1468"/>
    <cellStyle name="Millares 15 2 2" xfId="5013"/>
    <cellStyle name="Millares 15 3" xfId="5012"/>
    <cellStyle name="Millares 16" xfId="1469"/>
    <cellStyle name="Millares 16 2" xfId="1470"/>
    <cellStyle name="Millares 16 2 2" xfId="5015"/>
    <cellStyle name="Millares 16 3" xfId="5014"/>
    <cellStyle name="Millares 17" xfId="1471"/>
    <cellStyle name="Millares 17 2" xfId="5016"/>
    <cellStyle name="Millares 18" xfId="1472"/>
    <cellStyle name="Millares 18 2" xfId="1473"/>
    <cellStyle name="Millares 18 2 2" xfId="5018"/>
    <cellStyle name="Millares 18 3" xfId="5017"/>
    <cellStyle name="Millares 19" xfId="1474"/>
    <cellStyle name="Millares 19 2" xfId="1475"/>
    <cellStyle name="Millares 19 2 2" xfId="1476"/>
    <cellStyle name="Millares 19 2 2 2" xfId="5021"/>
    <cellStyle name="Millares 19 2 3" xfId="1477"/>
    <cellStyle name="Millares 19 2 4" xfId="5020"/>
    <cellStyle name="Millares 19 3" xfId="1478"/>
    <cellStyle name="Millares 19 3 2" xfId="1479"/>
    <cellStyle name="Millares 19 4" xfId="1480"/>
    <cellStyle name="Millares 19 4 2" xfId="5023"/>
    <cellStyle name="Millares 19 5" xfId="5019"/>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6"/>
    <cellStyle name="Millares 2 5 2 3" xfId="5025"/>
    <cellStyle name="Millares 2 5 3" xfId="1502"/>
    <cellStyle name="Millares 2 5 3 2" xfId="1503"/>
    <cellStyle name="Millares 2 5 3 2 2" xfId="5028"/>
    <cellStyle name="Millares 2 5 3 3" xfId="5027"/>
    <cellStyle name="Millares 2 5 4" xfId="1504"/>
    <cellStyle name="Millares 2 5 4 2" xfId="5029"/>
    <cellStyle name="Millares 2 5 5" xfId="5024"/>
    <cellStyle name="Millares 2 6" xfId="1505"/>
    <cellStyle name="Millares 2 6 2" xfId="1506"/>
    <cellStyle name="Millares 2 7" xfId="1507"/>
    <cellStyle name="Millares 2 7 2" xfId="3838"/>
    <cellStyle name="Millares 2 8" xfId="1508"/>
    <cellStyle name="Millares 2 8 2" xfId="5030"/>
    <cellStyle name="Millares 2 9" xfId="1509"/>
    <cellStyle name="Millares 2_Hoja1" xfId="1510"/>
    <cellStyle name="Millares 20" xfId="1511"/>
    <cellStyle name="Millares 20 2" xfId="5031"/>
    <cellStyle name="Millares 21" xfId="1512"/>
    <cellStyle name="Millares 21 2" xfId="5032"/>
    <cellStyle name="Millares 22" xfId="1513"/>
    <cellStyle name="Millares 22 2" xfId="1514"/>
    <cellStyle name="Millares 22 2 2" xfId="5034"/>
    <cellStyle name="Millares 22 3" xfId="5033"/>
    <cellStyle name="Millares 23" xfId="1515"/>
    <cellStyle name="Millares 23 2" xfId="5035"/>
    <cellStyle name="Millares 24" xfId="1516"/>
    <cellStyle name="Millares 24 2" xfId="1517"/>
    <cellStyle name="Millares 24 2 2" xfId="5037"/>
    <cellStyle name="Millares 24 3" xfId="1518"/>
    <cellStyle name="Millares 24 3 2" xfId="1519"/>
    <cellStyle name="Millares 24 3 2 2" xfId="5039"/>
    <cellStyle name="Millares 24 3 3" xfId="5038"/>
    <cellStyle name="Millares 24 4" xfId="1520"/>
    <cellStyle name="Millares 24 4 2" xfId="5040"/>
    <cellStyle name="Millares 24 5" xfId="5036"/>
    <cellStyle name="Millares 25" xfId="1521"/>
    <cellStyle name="Millares 25 2" xfId="3839"/>
    <cellStyle name="Millares 26" xfId="1522"/>
    <cellStyle name="Millares 26 2" xfId="1523"/>
    <cellStyle name="Millares 26 2 2" xfId="3840"/>
    <cellStyle name="Millares 26 3" xfId="1524"/>
    <cellStyle name="Millares 26 3 2" xfId="5042"/>
    <cellStyle name="Millares 26 4" xfId="5041"/>
    <cellStyle name="Millares 27" xfId="1525"/>
    <cellStyle name="Millares 27 2" xfId="1526"/>
    <cellStyle name="Millares 27 2 2" xfId="3842"/>
    <cellStyle name="Millares 27 3" xfId="3841"/>
    <cellStyle name="Millares 28" xfId="1527"/>
    <cellStyle name="Millares 28 2" xfId="1528"/>
    <cellStyle name="Millares 28 2 2" xfId="3844"/>
    <cellStyle name="Millares 28 3" xfId="3843"/>
    <cellStyle name="Millares 29" xfId="1529"/>
    <cellStyle name="Millares 29 2" xfId="1530"/>
    <cellStyle name="Millares 29 2 2" xfId="3846"/>
    <cellStyle name="Millares 29 3" xfId="3845"/>
    <cellStyle name="Millares 3" xfId="1531"/>
    <cellStyle name="Millares 3 10" xfId="5043"/>
    <cellStyle name="Millares 3 2" xfId="1532"/>
    <cellStyle name="Millares 3 2 2" xfId="1533"/>
    <cellStyle name="Millares 3 2 2 2" xfId="5045"/>
    <cellStyle name="Millares 3 2 3" xfId="5044"/>
    <cellStyle name="Millares 3 3" xfId="1534"/>
    <cellStyle name="Millares 3 3 2" xfId="1535"/>
    <cellStyle name="Millares 3 3 2 2" xfId="1536"/>
    <cellStyle name="Millares 3 3 3" xfId="1537"/>
    <cellStyle name="Millares 3 4" xfId="1538"/>
    <cellStyle name="Millares 3 4 2" xfId="1539"/>
    <cellStyle name="Millares 3 4 2 2" xfId="5047"/>
    <cellStyle name="Millares 3 4 3" xfId="5046"/>
    <cellStyle name="Millares 3 5" xfId="1540"/>
    <cellStyle name="Millares 3 5 2" xfId="5048"/>
    <cellStyle name="Millares 3 6" xfId="1541"/>
    <cellStyle name="Millares 3 6 2" xfId="5049"/>
    <cellStyle name="Millares 3 7" xfId="1542"/>
    <cellStyle name="Millares 3 7 2" xfId="5050"/>
    <cellStyle name="Millares 3 8" xfId="1543"/>
    <cellStyle name="Millares 3 8 2" xfId="5051"/>
    <cellStyle name="Millares 3 9" xfId="1544"/>
    <cellStyle name="Millares 3 9 2" xfId="5052"/>
    <cellStyle name="Millares 3_Hoja1" xfId="1545"/>
    <cellStyle name="Millares 30" xfId="1546"/>
    <cellStyle name="Millares 30 2" xfId="5053"/>
    <cellStyle name="Millares 31" xfId="1547"/>
    <cellStyle name="Millares 31 2" xfId="5054"/>
    <cellStyle name="Millares 32" xfId="1548"/>
    <cellStyle name="Millares 32 2" xfId="1549"/>
    <cellStyle name="Millares 33" xfId="1550"/>
    <cellStyle name="Millares 33 2" xfId="3847"/>
    <cellStyle name="Millares 34" xfId="1551"/>
    <cellStyle name="Millares 34 2" xfId="1552"/>
    <cellStyle name="Millares 35" xfId="1553"/>
    <cellStyle name="Millares 35 2" xfId="1554"/>
    <cellStyle name="Millares 36" xfId="1555"/>
    <cellStyle name="Millares 36 2" xfId="5055"/>
    <cellStyle name="Millares 37" xfId="1556"/>
    <cellStyle name="Millares 37 2" xfId="1557"/>
    <cellStyle name="Millares 38" xfId="1558"/>
    <cellStyle name="Millares 38 2" xfId="5056"/>
    <cellStyle name="Millares 39" xfId="1559"/>
    <cellStyle name="Millares 4" xfId="1560"/>
    <cellStyle name="Millares 4 2" xfId="1561"/>
    <cellStyle name="Millares 4 2 2" xfId="1562"/>
    <cellStyle name="Millares 4 2 2 2" xfId="5059"/>
    <cellStyle name="Millares 4 2 3" xfId="5058"/>
    <cellStyle name="Millares 4 3" xfId="1563"/>
    <cellStyle name="Millares 4 3 2" xfId="5060"/>
    <cellStyle name="Millares 4 4" xfId="5057"/>
    <cellStyle name="Millares 40" xfId="1564"/>
    <cellStyle name="Millares 40 2" xfId="5061"/>
    <cellStyle name="Millares 5" xfId="1565"/>
    <cellStyle name="Millares 5 2" xfId="1566"/>
    <cellStyle name="Millares 5 2 2" xfId="5063"/>
    <cellStyle name="Millares 5 3" xfId="5062"/>
    <cellStyle name="Millares 6" xfId="1567"/>
    <cellStyle name="Millares 6 2" xfId="1568"/>
    <cellStyle name="Millares 6 2 2" xfId="1569"/>
    <cellStyle name="Millares 6 2 2 2" xfId="5066"/>
    <cellStyle name="Millares 6 2 3" xfId="5065"/>
    <cellStyle name="Millares 6 3" xfId="1570"/>
    <cellStyle name="Millares 6 3 2" xfId="1571"/>
    <cellStyle name="Millares 6 3 2 2" xfId="5068"/>
    <cellStyle name="Millares 6 3 3" xfId="5067"/>
    <cellStyle name="Millares 6 4" xfId="1572"/>
    <cellStyle name="Millares 6 4 2" xfId="1573"/>
    <cellStyle name="Millares 6 4 2 2" xfId="1574"/>
    <cellStyle name="Millares 6 4 2 2 2" xfId="5071"/>
    <cellStyle name="Millares 6 4 2 3" xfId="5070"/>
    <cellStyle name="Millares 6 4 3" xfId="1575"/>
    <cellStyle name="Millares 6 4 3 2" xfId="5072"/>
    <cellStyle name="Millares 6 4 4" xfId="5069"/>
    <cellStyle name="Millares 6 5" xfId="1576"/>
    <cellStyle name="Millares 6 5 2" xfId="5073"/>
    <cellStyle name="Millares 6 6" xfId="5064"/>
    <cellStyle name="Millares 7" xfId="1577"/>
    <cellStyle name="Millares 7 2" xfId="1578"/>
    <cellStyle name="Millares 7 2 2" xfId="1579"/>
    <cellStyle name="Millares 7 2 2 2" xfId="5076"/>
    <cellStyle name="Millares 7 2 3" xfId="5075"/>
    <cellStyle name="Millares 7 3" xfId="1580"/>
    <cellStyle name="Millares 7 3 2" xfId="1581"/>
    <cellStyle name="Millares 7 3 2 2" xfId="5078"/>
    <cellStyle name="Millares 7 3 3" xfId="5077"/>
    <cellStyle name="Millares 7 4" xfId="1582"/>
    <cellStyle name="Millares 7 4 2" xfId="1583"/>
    <cellStyle name="Millares 7 4 2 2" xfId="1584"/>
    <cellStyle name="Millares 7 4 2 2 2" xfId="5081"/>
    <cellStyle name="Millares 7 4 2 3" xfId="5080"/>
    <cellStyle name="Millares 7 4 3" xfId="1585"/>
    <cellStyle name="Millares 7 4 3 2" xfId="5082"/>
    <cellStyle name="Millares 7 4 4" xfId="5079"/>
    <cellStyle name="Millares 7 5" xfId="1586"/>
    <cellStyle name="Millares 7 5 2" xfId="5083"/>
    <cellStyle name="Millares 7 6" xfId="5074"/>
    <cellStyle name="Millares 8" xfId="1587"/>
    <cellStyle name="Millares 8 2" xfId="1588"/>
    <cellStyle name="Millares 8 2 2" xfId="1589"/>
    <cellStyle name="Millares 8 2 2 2" xfId="5086"/>
    <cellStyle name="Millares 8 2 3" xfId="5085"/>
    <cellStyle name="Millares 8 3" xfId="1590"/>
    <cellStyle name="Millares 8 3 2" xfId="1591"/>
    <cellStyle name="Millares 8 3 2 2" xfId="5088"/>
    <cellStyle name="Millares 8 3 3" xfId="5087"/>
    <cellStyle name="Millares 8 4" xfId="1592"/>
    <cellStyle name="Millares 8 4 2" xfId="1593"/>
    <cellStyle name="Millares 8 4 2 2" xfId="1594"/>
    <cellStyle name="Millares 8 4 2 2 2" xfId="5091"/>
    <cellStyle name="Millares 8 4 2 3" xfId="5090"/>
    <cellStyle name="Millares 8 4 3" xfId="1595"/>
    <cellStyle name="Millares 8 4 3 2" xfId="5092"/>
    <cellStyle name="Millares 8 4 4" xfId="5089"/>
    <cellStyle name="Millares 8 5" xfId="1596"/>
    <cellStyle name="Millares 8 5 2" xfId="5093"/>
    <cellStyle name="Millares 8 6" xfId="5084"/>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4"/>
    <cellStyle name="Moneda 11" xfId="1604"/>
    <cellStyle name="Moneda 11 2" xfId="1605"/>
    <cellStyle name="Moneda 11 2 2" xfId="5096"/>
    <cellStyle name="Moneda 11 3" xfId="1606"/>
    <cellStyle name="Moneda 11 3 2" xfId="1607"/>
    <cellStyle name="Moneda 11 3 2 2" xfId="3849"/>
    <cellStyle name="Moneda 11 3 3" xfId="3848"/>
    <cellStyle name="Moneda 11 4" xfId="1608"/>
    <cellStyle name="Moneda 11 4 2" xfId="5097"/>
    <cellStyle name="Moneda 11 5" xfId="5095"/>
    <cellStyle name="Moneda 12" xfId="1609"/>
    <cellStyle name="Moneda 12 2" xfId="5098"/>
    <cellStyle name="Moneda 13" xfId="1610"/>
    <cellStyle name="Moneda 13 2" xfId="5099"/>
    <cellStyle name="Moneda 14" xfId="1611"/>
    <cellStyle name="Moneda 14 2" xfId="5100"/>
    <cellStyle name="Moneda 15" xfId="1612"/>
    <cellStyle name="Moneda 15 2" xfId="1613"/>
    <cellStyle name="Moneda 15 2 2" xfId="5102"/>
    <cellStyle name="Moneda 15 3" xfId="5101"/>
    <cellStyle name="Moneda 16" xfId="1614"/>
    <cellStyle name="Moneda 16 2" xfId="5103"/>
    <cellStyle name="Moneda 17" xfId="1615"/>
    <cellStyle name="Moneda 17 2" xfId="1616"/>
    <cellStyle name="Moneda 17 2 2" xfId="5105"/>
    <cellStyle name="Moneda 17 3" xfId="1617"/>
    <cellStyle name="Moneda 17 3 2" xfId="1618"/>
    <cellStyle name="Moneda 17 3 2 2" xfId="5107"/>
    <cellStyle name="Moneda 17 3 3" xfId="5106"/>
    <cellStyle name="Moneda 17 4" xfId="1619"/>
    <cellStyle name="Moneda 17 4 2" xfId="5108"/>
    <cellStyle name="Moneda 17 5" xfId="5104"/>
    <cellStyle name="Moneda 18" xfId="1620"/>
    <cellStyle name="Moneda 18 2" xfId="1621"/>
    <cellStyle name="Moneda 18 2 2" xfId="3850"/>
    <cellStyle name="Moneda 18 3" xfId="1622"/>
    <cellStyle name="Moneda 18 3 2" xfId="5110"/>
    <cellStyle name="Moneda 18 4" xfId="5109"/>
    <cellStyle name="Moneda 19" xfId="1623"/>
    <cellStyle name="Moneda 19 2" xfId="5111"/>
    <cellStyle name="Moneda 2" xfId="1624"/>
    <cellStyle name="Moneda 2 10" xfId="1625"/>
    <cellStyle name="Moneda 2 10 2" xfId="1626"/>
    <cellStyle name="Moneda 2 11" xfId="1627"/>
    <cellStyle name="Moneda 2 11 2" xfId="1628"/>
    <cellStyle name="Moneda 2 11 2 2" xfId="5113"/>
    <cellStyle name="Moneda 2 11 3" xfId="5112"/>
    <cellStyle name="Moneda 2 12" xfId="1629"/>
    <cellStyle name="Moneda 2 12 2" xfId="5114"/>
    <cellStyle name="Moneda 2 13" xfId="1630"/>
    <cellStyle name="Moneda 2 13 2" xfId="5115"/>
    <cellStyle name="Moneda 2 14" xfId="1631"/>
    <cellStyle name="Moneda 2 14 2" xfId="5116"/>
    <cellStyle name="Moneda 2 15" xfId="1632"/>
    <cellStyle name="Moneda 2 15 2" xfId="5117"/>
    <cellStyle name="Moneda 2 16" xfId="1633"/>
    <cellStyle name="Moneda 2 16 2" xfId="1634"/>
    <cellStyle name="Moneda 2 16 2 2" xfId="5119"/>
    <cellStyle name="Moneda 2 16 3" xfId="5118"/>
    <cellStyle name="Moneda 2 17" xfId="1635"/>
    <cellStyle name="Moneda 2 17 2" xfId="1636"/>
    <cellStyle name="Moneda 2 17 2 2" xfId="5121"/>
    <cellStyle name="Moneda 2 17 3" xfId="1637"/>
    <cellStyle name="Moneda 2 17 3 2" xfId="1638"/>
    <cellStyle name="Moneda 2 17 3 2 2" xfId="5123"/>
    <cellStyle name="Moneda 2 17 3 3" xfId="5122"/>
    <cellStyle name="Moneda 2 17 4" xfId="1639"/>
    <cellStyle name="Moneda 2 17 4 2" xfId="5124"/>
    <cellStyle name="Moneda 2 17 5" xfId="5120"/>
    <cellStyle name="Moneda 2 18" xfId="1640"/>
    <cellStyle name="Moneda 2 18 2" xfId="5125"/>
    <cellStyle name="Moneda 2 19" xfId="1641"/>
    <cellStyle name="Moneda 2 19 2" xfId="3851"/>
    <cellStyle name="Moneda 2 19 2 2" xfId="5890"/>
    <cellStyle name="Moneda 2 2" xfId="1642"/>
    <cellStyle name="Moneda 2 2 2" xfId="1643"/>
    <cellStyle name="Moneda 2 2 2 2" xfId="1644"/>
    <cellStyle name="Moneda 2 2 2 2 2" xfId="5128"/>
    <cellStyle name="Moneda 2 2 2 3" xfId="5127"/>
    <cellStyle name="Moneda 2 2 3" xfId="1645"/>
    <cellStyle name="Moneda 2 2 3 2" xfId="5129"/>
    <cellStyle name="Moneda 2 2 4" xfId="5126"/>
    <cellStyle name="Moneda 2 3" xfId="1646"/>
    <cellStyle name="Moneda 2 3 2" xfId="1647"/>
    <cellStyle name="Moneda 2 3 2 2" xfId="5131"/>
    <cellStyle name="Moneda 2 3 3" xfId="5130"/>
    <cellStyle name="Moneda 2 4" xfId="1648"/>
    <cellStyle name="Moneda 2 4 2" xfId="1649"/>
    <cellStyle name="Moneda 2 4 2 2" xfId="1650"/>
    <cellStyle name="Moneda 2 4 2 2 2" xfId="5134"/>
    <cellStyle name="Moneda 2 4 2 3" xfId="5133"/>
    <cellStyle name="Moneda 2 4 3" xfId="1651"/>
    <cellStyle name="Moneda 2 4 3 2" xfId="5135"/>
    <cellStyle name="Moneda 2 4 4" xfId="5132"/>
    <cellStyle name="Moneda 2 5" xfId="1652"/>
    <cellStyle name="Moneda 2 5 2" xfId="1653"/>
    <cellStyle name="Moneda 2 5 2 2" xfId="1654"/>
    <cellStyle name="Moneda 2 5 2 2 2" xfId="5138"/>
    <cellStyle name="Moneda 2 5 2 3" xfId="5137"/>
    <cellStyle name="Moneda 2 5 3" xfId="1655"/>
    <cellStyle name="Moneda 2 5 3 2" xfId="1656"/>
    <cellStyle name="Moneda 2 5 3 2 2" xfId="5140"/>
    <cellStyle name="Moneda 2 5 3 3" xfId="5139"/>
    <cellStyle name="Moneda 2 5 4" xfId="1657"/>
    <cellStyle name="Moneda 2 5 4 2" xfId="5141"/>
    <cellStyle name="Moneda 2 5 5" xfId="5136"/>
    <cellStyle name="Moneda 2 6" xfId="1658"/>
    <cellStyle name="Moneda 2 6 2" xfId="1659"/>
    <cellStyle name="Moneda 2 6 2 2" xfId="5143"/>
    <cellStyle name="Moneda 2 6 3" xfId="5142"/>
    <cellStyle name="Moneda 2 7" xfId="1660"/>
    <cellStyle name="Moneda 2 7 2" xfId="1661"/>
    <cellStyle name="Moneda 2 7 2 2" xfId="1662"/>
    <cellStyle name="Moneda 2 7 3" xfId="1663"/>
    <cellStyle name="Moneda 2 8" xfId="1664"/>
    <cellStyle name="Moneda 2 8 2" xfId="1665"/>
    <cellStyle name="Moneda 2 8 2 2" xfId="5145"/>
    <cellStyle name="Moneda 2 8 3" xfId="5144"/>
    <cellStyle name="Moneda 2 9" xfId="1666"/>
    <cellStyle name="Moneda 2 9 2" xfId="5146"/>
    <cellStyle name="Moneda 2_Hoja1" xfId="1667"/>
    <cellStyle name="Moneda 20" xfId="1668"/>
    <cellStyle name="Moneda 20 2" xfId="5147"/>
    <cellStyle name="Moneda 21" xfId="1669"/>
    <cellStyle name="Moneda 21 2" xfId="3852"/>
    <cellStyle name="Moneda 21 2 2" xfId="5891"/>
    <cellStyle name="Moneda 22" xfId="1670"/>
    <cellStyle name="Moneda 22 2" xfId="5148"/>
    <cellStyle name="Moneda 23" xfId="1671"/>
    <cellStyle name="Moneda 24" xfId="1672"/>
    <cellStyle name="Moneda 24 2" xfId="5149"/>
    <cellStyle name="Moneda 3" xfId="1673"/>
    <cellStyle name="Moneda 3 2" xfId="1674"/>
    <cellStyle name="Moneda 3 2 2" xfId="5151"/>
    <cellStyle name="Moneda 3 3" xfId="1675"/>
    <cellStyle name="Moneda 3 3 2" xfId="5152"/>
    <cellStyle name="Moneda 3 4" xfId="1676"/>
    <cellStyle name="Moneda 3 5" xfId="5150"/>
    <cellStyle name="Moneda 4" xfId="1677"/>
    <cellStyle name="Moneda 4 2" xfId="1678"/>
    <cellStyle name="Moneda 4 2 2" xfId="1679"/>
    <cellStyle name="Moneda 4 2 2 2" xfId="5155"/>
    <cellStyle name="Moneda 4 2 3" xfId="5154"/>
    <cellStyle name="Moneda 4 3" xfId="1680"/>
    <cellStyle name="Moneda 4 3 2" xfId="1681"/>
    <cellStyle name="Moneda 4 3 2 2" xfId="5157"/>
    <cellStyle name="Moneda 4 3 3" xfId="5156"/>
    <cellStyle name="Moneda 4 4" xfId="1682"/>
    <cellStyle name="Moneda 4 4 2" xfId="1683"/>
    <cellStyle name="Moneda 4 4 2 2" xfId="1684"/>
    <cellStyle name="Moneda 4 4 2 2 2" xfId="5160"/>
    <cellStyle name="Moneda 4 4 2 3" xfId="5159"/>
    <cellStyle name="Moneda 4 4 3" xfId="1685"/>
    <cellStyle name="Moneda 4 4 3 2" xfId="5161"/>
    <cellStyle name="Moneda 4 4 4" xfId="5158"/>
    <cellStyle name="Moneda 4 5" xfId="1686"/>
    <cellStyle name="Moneda 4 5 2" xfId="5162"/>
    <cellStyle name="Moneda 4 6" xfId="5153"/>
    <cellStyle name="Moneda 5" xfId="1687"/>
    <cellStyle name="Moneda 5 10" xfId="1688"/>
    <cellStyle name="Moneda 5 10 2" xfId="5163"/>
    <cellStyle name="Moneda 5 2" xfId="1689"/>
    <cellStyle name="Moneda 5 2 2" xfId="1690"/>
    <cellStyle name="Moneda 5 2 2 2" xfId="5165"/>
    <cellStyle name="Moneda 5 2 3" xfId="5164"/>
    <cellStyle name="Moneda 5 3" xfId="1691"/>
    <cellStyle name="Moneda 5 3 2" xfId="1692"/>
    <cellStyle name="Moneda 5 3 2 2" xfId="5167"/>
    <cellStyle name="Moneda 5 3 3" xfId="5166"/>
    <cellStyle name="Moneda 5 4" xfId="1693"/>
    <cellStyle name="Moneda 5 4 2" xfId="5168"/>
    <cellStyle name="Moneda 5 5" xfId="1694"/>
    <cellStyle name="Moneda 5 5 2" xfId="5169"/>
    <cellStyle name="Moneda 5 6" xfId="1695"/>
    <cellStyle name="Moneda 5 6 2" xfId="5170"/>
    <cellStyle name="Moneda 5 7" xfId="1696"/>
    <cellStyle name="Moneda 5 7 2" xfId="1697"/>
    <cellStyle name="Moneda 5 7 2 2" xfId="5172"/>
    <cellStyle name="Moneda 5 7 3" xfId="5171"/>
    <cellStyle name="Moneda 5 8" xfId="1698"/>
    <cellStyle name="Moneda 5 8 2" xfId="1699"/>
    <cellStyle name="Moneda 5 8 2 2" xfId="5174"/>
    <cellStyle name="Moneda 5 8 3" xfId="1700"/>
    <cellStyle name="Moneda 5 8 3 2" xfId="1701"/>
    <cellStyle name="Moneda 5 8 3 2 2" xfId="5176"/>
    <cellStyle name="Moneda 5 8 3 3" xfId="5175"/>
    <cellStyle name="Moneda 5 8 4" xfId="1702"/>
    <cellStyle name="Moneda 5 8 4 2" xfId="5177"/>
    <cellStyle name="Moneda 5 8 5" xfId="5173"/>
    <cellStyle name="Moneda 5 9" xfId="1703"/>
    <cellStyle name="Moneda 5 9 2" xfId="5178"/>
    <cellStyle name="Moneda 6" xfId="1704"/>
    <cellStyle name="Moneda 6 2" xfId="1705"/>
    <cellStyle name="Moneda 6 2 2" xfId="1706"/>
    <cellStyle name="Moneda 6 2 2 2" xfId="5181"/>
    <cellStyle name="Moneda 6 2 3" xfId="5180"/>
    <cellStyle name="Moneda 6 3" xfId="1707"/>
    <cellStyle name="Moneda 6 3 2" xfId="1708"/>
    <cellStyle name="Moneda 6 3 2 2" xfId="5183"/>
    <cellStyle name="Moneda 6 3 3" xfId="5182"/>
    <cellStyle name="Moneda 6 4" xfId="1709"/>
    <cellStyle name="Moneda 6 4 2" xfId="5184"/>
    <cellStyle name="Moneda 6 5" xfId="5179"/>
    <cellStyle name="Moneda 7" xfId="1710"/>
    <cellStyle name="Moneda 7 10" xfId="1711"/>
    <cellStyle name="Moneda 7 10 2" xfId="5185"/>
    <cellStyle name="Moneda 7 2" xfId="1712"/>
    <cellStyle name="Moneda 7 2 2" xfId="1713"/>
    <cellStyle name="Moneda 7 2 2 2" xfId="5187"/>
    <cellStyle name="Moneda 7 2 3" xfId="5186"/>
    <cellStyle name="Moneda 7 3" xfId="1714"/>
    <cellStyle name="Moneda 7 3 2" xfId="1715"/>
    <cellStyle name="Moneda 7 3 2 2" xfId="5189"/>
    <cellStyle name="Moneda 7 3 3" xfId="5188"/>
    <cellStyle name="Moneda 7 4" xfId="1716"/>
    <cellStyle name="Moneda 7 4 2" xfId="5190"/>
    <cellStyle name="Moneda 7 5" xfId="1717"/>
    <cellStyle name="Moneda 7 5 2" xfId="5191"/>
    <cellStyle name="Moneda 7 6" xfId="1718"/>
    <cellStyle name="Moneda 7 6 2" xfId="5192"/>
    <cellStyle name="Moneda 7 7" xfId="1719"/>
    <cellStyle name="Moneda 7 7 2" xfId="1720"/>
    <cellStyle name="Moneda 7 7 2 2" xfId="5194"/>
    <cellStyle name="Moneda 7 7 3" xfId="5193"/>
    <cellStyle name="Moneda 7 8" xfId="1721"/>
    <cellStyle name="Moneda 7 8 2" xfId="1722"/>
    <cellStyle name="Moneda 7 8 2 2" xfId="5196"/>
    <cellStyle name="Moneda 7 8 3" xfId="1723"/>
    <cellStyle name="Moneda 7 8 3 2" xfId="1724"/>
    <cellStyle name="Moneda 7 8 3 2 2" xfId="5198"/>
    <cellStyle name="Moneda 7 8 3 3" xfId="5197"/>
    <cellStyle name="Moneda 7 8 4" xfId="1725"/>
    <cellStyle name="Moneda 7 8 4 2" xfId="5199"/>
    <cellStyle name="Moneda 7 8 5" xfId="5195"/>
    <cellStyle name="Moneda 7 9" xfId="1726"/>
    <cellStyle name="Moneda 7 9 2" xfId="5200"/>
    <cellStyle name="Moneda 8" xfId="1727"/>
    <cellStyle name="Moneda 8 2" xfId="1728"/>
    <cellStyle name="Moneda 8 2 2" xfId="5202"/>
    <cellStyle name="Moneda 8 3" xfId="5201"/>
    <cellStyle name="Moneda 9" xfId="1729"/>
    <cellStyle name="Moneda 9 2" xfId="1730"/>
    <cellStyle name="Moneda 9 2 2" xfId="5204"/>
    <cellStyle name="Moneda 9 3" xfId="5203"/>
    <cellStyle name="Neutral" xfId="1731" builtinId="28" customBuiltin="1"/>
    <cellStyle name="Neutral 10" xfId="1732"/>
    <cellStyle name="Neutral 10 2" xfId="3854"/>
    <cellStyle name="Neutral 11" xfId="1733"/>
    <cellStyle name="Neutral 11 2" xfId="3855"/>
    <cellStyle name="Neutral 12" xfId="3853"/>
    <cellStyle name="Neutral 2" xfId="1734"/>
    <cellStyle name="Neutral 2 2" xfId="1735"/>
    <cellStyle name="Neutral 2 2 2" xfId="3857"/>
    <cellStyle name="Neutral 2 3" xfId="1736"/>
    <cellStyle name="Neutral 2 3 10" xfId="3858"/>
    <cellStyle name="Neutral 2 3 2" xfId="1737"/>
    <cellStyle name="Neutral 2 3 3" xfId="1738"/>
    <cellStyle name="Neutral 2 3 4" xfId="1739"/>
    <cellStyle name="Neutral 2 3 5" xfId="1740"/>
    <cellStyle name="Neutral 2 3 5 2" xfId="1741"/>
    <cellStyle name="Neutral 2 3 5 2 2" xfId="3860"/>
    <cellStyle name="Neutral 2 3 5 2 3" xfId="5205"/>
    <cellStyle name="Neutral 2 3 5 3" xfId="1742"/>
    <cellStyle name="Neutral 2 3 5 4" xfId="1743"/>
    <cellStyle name="Neutral 2 3 5 4 2" xfId="3861"/>
    <cellStyle name="Neutral 2 3 5 4 3" xfId="5206"/>
    <cellStyle name="Neutral 2 3 5 5" xfId="1744"/>
    <cellStyle name="Neutral 2 3 5 5 2" xfId="3862"/>
    <cellStyle name="Neutral 2 3 5 6" xfId="3859"/>
    <cellStyle name="Neutral 2 3 5_INST $" xfId="1745"/>
    <cellStyle name="Neutral 2 3 6" xfId="1746"/>
    <cellStyle name="Neutral 2 3 6 2" xfId="1747"/>
    <cellStyle name="Neutral 2 3 6 2 2" xfId="3864"/>
    <cellStyle name="Neutral 2 3 6 2 3" xfId="5207"/>
    <cellStyle name="Neutral 2 3 6 3" xfId="1748"/>
    <cellStyle name="Neutral 2 3 6 4" xfId="1749"/>
    <cellStyle name="Neutral 2 3 6 4 2" xfId="3865"/>
    <cellStyle name="Neutral 2 3 6 4 3" xfId="5208"/>
    <cellStyle name="Neutral 2 3 6 5" xfId="1750"/>
    <cellStyle name="Neutral 2 3 6 5 2" xfId="3866"/>
    <cellStyle name="Neutral 2 3 6 6" xfId="3863"/>
    <cellStyle name="Neutral 2 3 6_INST $" xfId="1751"/>
    <cellStyle name="Neutral 2 3 7" xfId="1752"/>
    <cellStyle name="Neutral 2 3 7 2" xfId="3867"/>
    <cellStyle name="Neutral 2 3 7 3" xfId="5209"/>
    <cellStyle name="Neutral 2 3 8" xfId="1753"/>
    <cellStyle name="Neutral 2 3 8 2" xfId="3868"/>
    <cellStyle name="Neutral 2 3 8 3" xfId="5210"/>
    <cellStyle name="Neutral 2 3 9" xfId="1754"/>
    <cellStyle name="Neutral 2 3 9 2" xfId="3869"/>
    <cellStyle name="Neutral 2 3_AVANCE PROTECCIÓN" xfId="1755"/>
    <cellStyle name="Neutral 2 4" xfId="3856"/>
    <cellStyle name="Neutral 2_Listado_web" xfId="1756"/>
    <cellStyle name="Neutral 3" xfId="1757"/>
    <cellStyle name="Neutral 3 2" xfId="3870"/>
    <cellStyle name="Neutral 4" xfId="1758"/>
    <cellStyle name="Neutral 4 2" xfId="3871"/>
    <cellStyle name="Neutral 5" xfId="1759"/>
    <cellStyle name="Neutral 5 2" xfId="3872"/>
    <cellStyle name="Neutral 6" xfId="1760"/>
    <cellStyle name="Neutral 6 2" xfId="3873"/>
    <cellStyle name="Neutral 7" xfId="1761"/>
    <cellStyle name="Neutral 7 2" xfId="3874"/>
    <cellStyle name="Neutral 8" xfId="1762"/>
    <cellStyle name="Neutral 8 2" xfId="3875"/>
    <cellStyle name="Neutral 9" xfId="1763"/>
    <cellStyle name="Neutral 9 2" xfId="3876"/>
    <cellStyle name="Normal" xfId="0" builtinId="0"/>
    <cellStyle name="Normal 10" xfId="1764"/>
    <cellStyle name="Normal 10 10" xfId="6250"/>
    <cellStyle name="Normal 10 2" xfId="1765"/>
    <cellStyle name="Normal 10 2 10" xfId="5853"/>
    <cellStyle name="Normal 10 2 2" xfId="1766"/>
    <cellStyle name="Normal 10 2 2 2" xfId="1767"/>
    <cellStyle name="Normal 10 2 2 2 2" xfId="3878"/>
    <cellStyle name="Normal 10 2 2 2 2 2" xfId="5894"/>
    <cellStyle name="Normal 10 2 2 2 2 3" xfId="6320"/>
    <cellStyle name="Normal 10 2 2 3" xfId="1768"/>
    <cellStyle name="Normal 10 2 2 4" xfId="3877"/>
    <cellStyle name="Normal 10 2 2 4 2" xfId="5893"/>
    <cellStyle name="Normal 10 2 2 4 3" xfId="6319"/>
    <cellStyle name="Normal 10 2 2_INST $" xfId="1769"/>
    <cellStyle name="Normal 10 2 3" xfId="5212"/>
    <cellStyle name="Normal 10 2 4" xfId="5886"/>
    <cellStyle name="Normal 10 2 5" xfId="5883"/>
    <cellStyle name="Normal 10 2 6" xfId="6249"/>
    <cellStyle name="Normal 10 2 7" xfId="6251"/>
    <cellStyle name="Normal 10 2 8" xfId="6245"/>
    <cellStyle name="Normal 10 2 9" xfId="6253"/>
    <cellStyle name="Normal 10 3" xfId="1770"/>
    <cellStyle name="Normal 10 3 2" xfId="5213"/>
    <cellStyle name="Normal 10 4" xfId="5211"/>
    <cellStyle name="Normal 10 5" xfId="4905"/>
    <cellStyle name="Normal 10 6" xfId="4861"/>
    <cellStyle name="Normal 10 7" xfId="5885"/>
    <cellStyle name="Normal 10 8" xfId="5658"/>
    <cellStyle name="Normal 10 9" xfId="5022"/>
    <cellStyle name="Normal 100" xfId="1771"/>
    <cellStyle name="Normal 100 2" xfId="1772"/>
    <cellStyle name="Normal 100 2 2" xfId="3880"/>
    <cellStyle name="Normal 100 2 2 2" xfId="5896"/>
    <cellStyle name="Normal 100 2 2 3" xfId="6322"/>
    <cellStyle name="Normal 100 2 3" xfId="5214"/>
    <cellStyle name="Normal 100 3" xfId="1773"/>
    <cellStyle name="Normal 100 3 2" xfId="3881"/>
    <cellStyle name="Normal 100 4" xfId="1774"/>
    <cellStyle name="Normal 100 4 2" xfId="3882"/>
    <cellStyle name="Normal 100 4 2 2" xfId="5897"/>
    <cellStyle name="Normal 100 4 2 3" xfId="6323"/>
    <cellStyle name="Normal 100 4 3" xfId="5215"/>
    <cellStyle name="Normal 100 5" xfId="1775"/>
    <cellStyle name="Normal 100 5 2" xfId="3883"/>
    <cellStyle name="Normal 100 5 2 2" xfId="5898"/>
    <cellStyle name="Normal 100 5 2 3" xfId="6324"/>
    <cellStyle name="Normal 100 6" xfId="3879"/>
    <cellStyle name="Normal 100 6 2" xfId="5895"/>
    <cellStyle name="Normal 100 6 3" xfId="6321"/>
    <cellStyle name="Normal 100_INST $" xfId="1776"/>
    <cellStyle name="Normal 101" xfId="1777"/>
    <cellStyle name="Normal 101 2" xfId="1778"/>
    <cellStyle name="Normal 101 2 2" xfId="5217"/>
    <cellStyle name="Normal 101 3" xfId="5216"/>
    <cellStyle name="Normal 101_INST $" xfId="1779"/>
    <cellStyle name="Normal 102" xfId="1780"/>
    <cellStyle name="Normal 102 2" xfId="5218"/>
    <cellStyle name="Normal 103" xfId="1781"/>
    <cellStyle name="Normal 103 2" xfId="5219"/>
    <cellStyle name="Normal 104" xfId="1782"/>
    <cellStyle name="Normal 104 2" xfId="1783"/>
    <cellStyle name="Normal 104 2 2" xfId="3884"/>
    <cellStyle name="Normal 104 3" xfId="5220"/>
    <cellStyle name="Normal 105" xfId="1784"/>
    <cellStyle name="Normal 105 2" xfId="3885"/>
    <cellStyle name="Normal 105 2 2" xfId="5899"/>
    <cellStyle name="Normal 106" xfId="1785"/>
    <cellStyle name="Normal 106 2" xfId="3886"/>
    <cellStyle name="Normal 106 2 2" xfId="5900"/>
    <cellStyle name="Normal 106 3" xfId="5221"/>
    <cellStyle name="Normal 107" xfId="1786"/>
    <cellStyle name="Normal 107 2" xfId="3887"/>
    <cellStyle name="Normal 107 2 2" xfId="5901"/>
    <cellStyle name="Normal 107 3" xfId="5222"/>
    <cellStyle name="Normal 108" xfId="1787"/>
    <cellStyle name="Normal 108 2" xfId="5223"/>
    <cellStyle name="Normal 109" xfId="1788"/>
    <cellStyle name="Normal 109 2" xfId="5224"/>
    <cellStyle name="Normal 11" xfId="1789"/>
    <cellStyle name="Normal 11 2" xfId="1790"/>
    <cellStyle name="Normal 11 2 10" xfId="1791"/>
    <cellStyle name="Normal 11 2 10 2" xfId="1792"/>
    <cellStyle name="Normal 11 2 10 2 2" xfId="5226"/>
    <cellStyle name="Normal 11 2 10 3" xfId="5225"/>
    <cellStyle name="Normal 11 2 10_AVANCE TOTAL" xfId="1793"/>
    <cellStyle name="Normal 11 2 11" xfId="1794"/>
    <cellStyle name="Normal 11 2 11 2" xfId="5227"/>
    <cellStyle name="Normal 11 2 12" xfId="1795"/>
    <cellStyle name="Normal 11 2 12 2" xfId="5228"/>
    <cellStyle name="Normal 11 2 13" xfId="1796"/>
    <cellStyle name="Normal 11 2 13 2" xfId="5229"/>
    <cellStyle name="Normal 11 2 14" xfId="1797"/>
    <cellStyle name="Normal 11 2 14 2" xfId="1798"/>
    <cellStyle name="Normal 11 2 14 2 2" xfId="5231"/>
    <cellStyle name="Normal 11 2 14 3" xfId="5230"/>
    <cellStyle name="Normal 11 2 14_AVANCE TOTAL" xfId="1799"/>
    <cellStyle name="Normal 11 2 15" xfId="1800"/>
    <cellStyle name="Normal 11 2 15 2" xfId="1801"/>
    <cellStyle name="Normal 11 2 15 2 2" xfId="5233"/>
    <cellStyle name="Normal 11 2 15 3" xfId="1802"/>
    <cellStyle name="Normal 11 2 15 3 2" xfId="1803"/>
    <cellStyle name="Normal 11 2 15 3 2 2" xfId="5235"/>
    <cellStyle name="Normal 11 2 15 3 3" xfId="5234"/>
    <cellStyle name="Normal 11 2 15 3_INST $" xfId="1804"/>
    <cellStyle name="Normal 11 2 15 4" xfId="1805"/>
    <cellStyle name="Normal 11 2 15 4 2" xfId="5236"/>
    <cellStyle name="Normal 11 2 15 5" xfId="5232"/>
    <cellStyle name="Normal 11 2 15_INST $" xfId="1806"/>
    <cellStyle name="Normal 11 2 16" xfId="1807"/>
    <cellStyle name="Normal 11 2 16 2" xfId="1808"/>
    <cellStyle name="Normal 11 2 16 2 2" xfId="5238"/>
    <cellStyle name="Normal 11 2 16 3" xfId="5237"/>
    <cellStyle name="Normal 11 2 16_INST $" xfId="1809"/>
    <cellStyle name="Normal 11 2 17" xfId="1810"/>
    <cellStyle name="Normal 11 2 17 2" xfId="5239"/>
    <cellStyle name="Normal 11 2 18" xfId="1811"/>
    <cellStyle name="Normal 11 2 18 2" xfId="5240"/>
    <cellStyle name="Normal 11 2 19" xfId="1812"/>
    <cellStyle name="Normal 11 2 19 2" xfId="5241"/>
    <cellStyle name="Normal 11 2 2" xfId="1813"/>
    <cellStyle name="Normal 11 2 2 2" xfId="1814"/>
    <cellStyle name="Normal 11 2 2 2 2" xfId="5243"/>
    <cellStyle name="Normal 11 2 2 3" xfId="1815"/>
    <cellStyle name="Normal 11 2 2 3 2" xfId="3888"/>
    <cellStyle name="Normal 11 2 2 3 2 2" xfId="5902"/>
    <cellStyle name="Normal 11 2 2 3 2 3" xfId="6325"/>
    <cellStyle name="Normal 11 2 2 3 3" xfId="5244"/>
    <cellStyle name="Normal 11 2 2 4" xfId="1816"/>
    <cellStyle name="Normal 11 2 2 4 2" xfId="5245"/>
    <cellStyle name="Normal 11 2 2 5" xfId="1817"/>
    <cellStyle name="Normal 11 2 2 5 2" xfId="5246"/>
    <cellStyle name="Normal 11 2 2 6" xfId="1818"/>
    <cellStyle name="Normal 11 2 2 7" xfId="5242"/>
    <cellStyle name="Normal 11 2 3" xfId="1819"/>
    <cellStyle name="Normal 11 2 3 2" xfId="1820"/>
    <cellStyle name="Normal 11 2 3 2 2" xfId="1821"/>
    <cellStyle name="Normal 11 2 3 2 2 2" xfId="5249"/>
    <cellStyle name="Normal 11 2 3 2 3" xfId="5248"/>
    <cellStyle name="Normal 11 2 3 3" xfId="1822"/>
    <cellStyle name="Normal 11 2 3 3 2" xfId="5250"/>
    <cellStyle name="Normal 11 2 3 4" xfId="5247"/>
    <cellStyle name="Normal 11 2 3_AVANCE PROTECCIÓN" xfId="1823"/>
    <cellStyle name="Normal 11 2 4" xfId="1824"/>
    <cellStyle name="Normal 11 2 4 2" xfId="1825"/>
    <cellStyle name="Normal 11 2 4 2 2" xfId="1826"/>
    <cellStyle name="Normal 11 2 4 2 2 2" xfId="5253"/>
    <cellStyle name="Normal 11 2 4 2 3" xfId="5252"/>
    <cellStyle name="Normal 11 2 4 3" xfId="1827"/>
    <cellStyle name="Normal 11 2 4 3 2" xfId="1828"/>
    <cellStyle name="Normal 11 2 4 3 2 2" xfId="5255"/>
    <cellStyle name="Normal 11 2 4 3 3" xfId="5254"/>
    <cellStyle name="Normal 11 2 4 4" xfId="1829"/>
    <cellStyle name="Normal 11 2 4 4 2" xfId="5256"/>
    <cellStyle name="Normal 11 2 4 5" xfId="5251"/>
    <cellStyle name="Normal 11 2 4_AVANCE TOTAL" xfId="1830"/>
    <cellStyle name="Normal 11 2 5" xfId="1831"/>
    <cellStyle name="Normal 11 2 5 2" xfId="1832"/>
    <cellStyle name="Normal 11 2 5 2 2" xfId="5258"/>
    <cellStyle name="Normal 11 2 5 3" xfId="5257"/>
    <cellStyle name="Normal 11 2 6" xfId="1833"/>
    <cellStyle name="Normal 11 2 6 2" xfId="1834"/>
    <cellStyle name="Normal 11 2 6 2 2" xfId="5260"/>
    <cellStyle name="Normal 11 2 6 3" xfId="5259"/>
    <cellStyle name="Normal 11 2 7" xfId="1835"/>
    <cellStyle name="Normal 11 2 7 2" xfId="1836"/>
    <cellStyle name="Normal 11 2 7 2 2" xfId="5262"/>
    <cellStyle name="Normal 11 2 7 3" xfId="5261"/>
    <cellStyle name="Normal 11 2 8" xfId="1837"/>
    <cellStyle name="Normal 11 2 8 2" xfId="1838"/>
    <cellStyle name="Normal 11 2 8 2 2" xfId="5264"/>
    <cellStyle name="Normal 11 2 8 3" xfId="5263"/>
    <cellStyle name="Normal 11 2 9" xfId="1839"/>
    <cellStyle name="Normal 11 2 9 2" xfId="5265"/>
    <cellStyle name="Normal 11 2_AVANCE PROTECCIÓN" xfId="1840"/>
    <cellStyle name="Normal 11_cuadratura" xfId="1841"/>
    <cellStyle name="Normal 110" xfId="1842"/>
    <cellStyle name="Normal 110 2" xfId="5266"/>
    <cellStyle name="Normal 111" xfId="3152"/>
    <cellStyle name="Normal 116 2" xfId="6642"/>
    <cellStyle name="Normal 12" xfId="1843"/>
    <cellStyle name="Normal 12 10" xfId="1844"/>
    <cellStyle name="Normal 12 2" xfId="1845"/>
    <cellStyle name="Normal 12 2 2" xfId="1846"/>
    <cellStyle name="Normal 12 2 2 2" xfId="5268"/>
    <cellStyle name="Normal 12 2 3" xfId="1847"/>
    <cellStyle name="Normal 12 2 3 2" xfId="3889"/>
    <cellStyle name="Normal 12 2 3 2 2" xfId="5903"/>
    <cellStyle name="Normal 12 2 3 2 3" xfId="6326"/>
    <cellStyle name="Normal 12 2 3 3" xfId="5269"/>
    <cellStyle name="Normal 12 2 4" xfId="1848"/>
    <cellStyle name="Normal 12 2 4 2" xfId="5270"/>
    <cellStyle name="Normal 12 2 5" xfId="1849"/>
    <cellStyle name="Normal 12 2 5 2" xfId="5271"/>
    <cellStyle name="Normal 12 2 6" xfId="1850"/>
    <cellStyle name="Normal 12 2 7" xfId="5267"/>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90"/>
    <cellStyle name="Normal 12 8" xfId="1870"/>
    <cellStyle name="Normal 12 8 2" xfId="3891"/>
    <cellStyle name="Normal 12 9" xfId="1871"/>
    <cellStyle name="Normal 12_AVANCE JUSTICIA JUVENIL" xfId="1872"/>
    <cellStyle name="Normal 13" xfId="1873"/>
    <cellStyle name="Normal 13 10" xfId="1874"/>
    <cellStyle name="Normal 13 10 2" xfId="5272"/>
    <cellStyle name="Normal 13 11" xfId="1875"/>
    <cellStyle name="Normal 13 11 2" xfId="3892"/>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3"/>
    <cellStyle name="Normal 13 2 4" xfId="1883"/>
    <cellStyle name="Normal 13 2 4 2" xfId="3894"/>
    <cellStyle name="Normal 13 2 4 2 2" xfId="5904"/>
    <cellStyle name="Normal 13 2 4 2 3" xfId="6327"/>
    <cellStyle name="Normal 13 2 4 3" xfId="5273"/>
    <cellStyle name="Normal 13 2 5" xfId="1884"/>
    <cellStyle name="Normal 13 2 6" xfId="1885"/>
    <cellStyle name="Normal 13 2_Hoja2" xfId="1886"/>
    <cellStyle name="Normal 13 3" xfId="1887"/>
    <cellStyle name="Normal 13 3 2" xfId="1888"/>
    <cellStyle name="Normal 13 3 2 2" xfId="5275"/>
    <cellStyle name="Normal 13 3 3" xfId="5274"/>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5"/>
    <cellStyle name="Normal 13 7" xfId="1896"/>
    <cellStyle name="Normal 13 7 2" xfId="5276"/>
    <cellStyle name="Normal 13 8" xfId="1897"/>
    <cellStyle name="Normal 13 8 2" xfId="5277"/>
    <cellStyle name="Normal 13 9" xfId="1898"/>
    <cellStyle name="Normal 13 9 2" xfId="5278"/>
    <cellStyle name="Normal 13_AVANCE TOTAL" xfId="1899"/>
    <cellStyle name="Normal 14" xfId="1900"/>
    <cellStyle name="Normal 14 2" xfId="1901"/>
    <cellStyle name="Normal 14 2 2" xfId="1902"/>
    <cellStyle name="Normal 14 2 2 2" xfId="5281"/>
    <cellStyle name="Normal 14 2 3" xfId="5280"/>
    <cellStyle name="Normal 14 3" xfId="1903"/>
    <cellStyle name="Normal 14 3 2" xfId="1904"/>
    <cellStyle name="Normal 14 3 2 2" xfId="5283"/>
    <cellStyle name="Normal 14 3 3" xfId="5282"/>
    <cellStyle name="Normal 14 4" xfId="1905"/>
    <cellStyle name="Normal 14 4 2" xfId="1906"/>
    <cellStyle name="Normal 14 4 2 2" xfId="1907"/>
    <cellStyle name="Normal 14 4 2 2 2" xfId="5286"/>
    <cellStyle name="Normal 14 4 2 3" xfId="5285"/>
    <cellStyle name="Normal 14 4 3" xfId="1908"/>
    <cellStyle name="Normal 14 4 3 2" xfId="5287"/>
    <cellStyle name="Normal 14 4 4" xfId="5284"/>
    <cellStyle name="Normal 14 4_AVANCE PROTECCIÓN" xfId="1909"/>
    <cellStyle name="Normal 14 5" xfId="1910"/>
    <cellStyle name="Normal 14 5 2" xfId="5288"/>
    <cellStyle name="Normal 14 6" xfId="5279"/>
    <cellStyle name="Normal 14_DET I REG" xfId="1911"/>
    <cellStyle name="Normal 15" xfId="1912"/>
    <cellStyle name="Normal 15 10" xfId="1913"/>
    <cellStyle name="Normal 15 10 2" xfId="5290"/>
    <cellStyle name="Normal 15 11" xfId="1914"/>
    <cellStyle name="Normal 15 11 2" xfId="5291"/>
    <cellStyle name="Normal 15 12" xfId="5289"/>
    <cellStyle name="Normal 15 2" xfId="1915"/>
    <cellStyle name="Normal 15 2 2" xfId="1916"/>
    <cellStyle name="Normal 15 2 2 2" xfId="5293"/>
    <cellStyle name="Normal 15 2 3" xfId="5292"/>
    <cellStyle name="Normal 15 3" xfId="1917"/>
    <cellStyle name="Normal 15 3 2" xfId="1918"/>
    <cellStyle name="Normal 15 3 2 2" xfId="5295"/>
    <cellStyle name="Normal 15 3 3" xfId="5294"/>
    <cellStyle name="Normal 15 4" xfId="1919"/>
    <cellStyle name="Normal 15 4 2" xfId="1920"/>
    <cellStyle name="Normal 15 4 2 2" xfId="1921"/>
    <cellStyle name="Normal 15 4 2 2 2" xfId="5298"/>
    <cellStyle name="Normal 15 4 2 3" xfId="5297"/>
    <cellStyle name="Normal 15 4 3" xfId="1922"/>
    <cellStyle name="Normal 15 4 3 2" xfId="5299"/>
    <cellStyle name="Normal 15 4 4" xfId="5296"/>
    <cellStyle name="Normal 15 4_AVANCE PROTECCIÓN" xfId="1923"/>
    <cellStyle name="Normal 15 5" xfId="1924"/>
    <cellStyle name="Normal 15 5 2" xfId="5300"/>
    <cellStyle name="Normal 15 6" xfId="1925"/>
    <cellStyle name="Normal 15 6 2" xfId="5301"/>
    <cellStyle name="Normal 15 7" xfId="1926"/>
    <cellStyle name="Normal 15 7 2" xfId="5302"/>
    <cellStyle name="Normal 15 8" xfId="1927"/>
    <cellStyle name="Normal 15 8 2" xfId="5303"/>
    <cellStyle name="Normal 15 9" xfId="1928"/>
    <cellStyle name="Normal 15 9 2" xfId="5304"/>
    <cellStyle name="Normal 15_DET I REG" xfId="1929"/>
    <cellStyle name="Normal 16" xfId="1930"/>
    <cellStyle name="Normal 16 10" xfId="1931"/>
    <cellStyle name="Normal 16 10 2" xfId="5306"/>
    <cellStyle name="Normal 16 11" xfId="1932"/>
    <cellStyle name="Normal 16 11 2" xfId="5307"/>
    <cellStyle name="Normal 16 12" xfId="1933"/>
    <cellStyle name="Normal 16 12 2" xfId="5308"/>
    <cellStyle name="Normal 16 13" xfId="1934"/>
    <cellStyle name="Normal 16 14" xfId="5305"/>
    <cellStyle name="Normal 16 2" xfId="1935"/>
    <cellStyle name="Normal 16 2 2" xfId="1936"/>
    <cellStyle name="Normal 16 2 2 2" xfId="5310"/>
    <cellStyle name="Normal 16 2 3" xfId="5309"/>
    <cellStyle name="Normal 16 3" xfId="1937"/>
    <cellStyle name="Normal 16 3 2" xfId="1938"/>
    <cellStyle name="Normal 16 3 2 2" xfId="5312"/>
    <cellStyle name="Normal 16 3 3" xfId="5311"/>
    <cellStyle name="Normal 16 4" xfId="1939"/>
    <cellStyle name="Normal 16 4 2" xfId="1940"/>
    <cellStyle name="Normal 16 4 2 2" xfId="1941"/>
    <cellStyle name="Normal 16 4 2 2 2" xfId="5315"/>
    <cellStyle name="Normal 16 4 2 3" xfId="5314"/>
    <cellStyle name="Normal 16 4 3" xfId="1942"/>
    <cellStyle name="Normal 16 4 3 2" xfId="5316"/>
    <cellStyle name="Normal 16 4 4" xfId="5313"/>
    <cellStyle name="Normal 16 4_AVANCE PROTECCIÓN" xfId="1943"/>
    <cellStyle name="Normal 16 5" xfId="1944"/>
    <cellStyle name="Normal 16 5 2" xfId="5317"/>
    <cellStyle name="Normal 16 6" xfId="1945"/>
    <cellStyle name="Normal 16 6 2" xfId="5318"/>
    <cellStyle name="Normal 16 7" xfId="1946"/>
    <cellStyle name="Normal 16 7 2" xfId="5319"/>
    <cellStyle name="Normal 16 8" xfId="1947"/>
    <cellStyle name="Normal 16 8 2" xfId="3896"/>
    <cellStyle name="Normal 16 8 2 2" xfId="5905"/>
    <cellStyle name="Normal 16 8 2 3" xfId="6328"/>
    <cellStyle name="Normal 16 8 3" xfId="5320"/>
    <cellStyle name="Normal 16 9" xfId="1948"/>
    <cellStyle name="Normal 16 9 2" xfId="3897"/>
    <cellStyle name="Normal 16 9 2 2" xfId="5906"/>
    <cellStyle name="Normal 16 9 2 3" xfId="6329"/>
    <cellStyle name="Normal 16 9 3" xfId="5321"/>
    <cellStyle name="Normal 16_DET I REG" xfId="1949"/>
    <cellStyle name="Normal 17" xfId="1950"/>
    <cellStyle name="Normal 17 10" xfId="5322"/>
    <cellStyle name="Normal 17 2" xfId="1951"/>
    <cellStyle name="Normal 17 2 2" xfId="1952"/>
    <cellStyle name="Normal 17 2 2 2" xfId="5324"/>
    <cellStyle name="Normal 17 2 3" xfId="5323"/>
    <cellStyle name="Normal 17 3" xfId="1953"/>
    <cellStyle name="Normal 17 3 2" xfId="1954"/>
    <cellStyle name="Normal 17 3 2 2" xfId="1955"/>
    <cellStyle name="Normal 17 3 2 2 2" xfId="5327"/>
    <cellStyle name="Normal 17 3 2 3" xfId="5326"/>
    <cellStyle name="Normal 17 3 3" xfId="1956"/>
    <cellStyle name="Normal 17 3 3 2" xfId="5328"/>
    <cellStyle name="Normal 17 3 4" xfId="5325"/>
    <cellStyle name="Normal 17 3_AVANCE PROTECCIÓN" xfId="1957"/>
    <cellStyle name="Normal 17 4" xfId="1958"/>
    <cellStyle name="Normal 17 4 2" xfId="5329"/>
    <cellStyle name="Normal 17 5" xfId="1959"/>
    <cellStyle name="Normal 17 5 2" xfId="3898"/>
    <cellStyle name="Normal 17 5 2 2" xfId="5907"/>
    <cellStyle name="Normal 17 5 2 3" xfId="6330"/>
    <cellStyle name="Normal 17 5 3" xfId="5330"/>
    <cellStyle name="Normal 17 6" xfId="1960"/>
    <cellStyle name="Normal 17 6 2" xfId="3899"/>
    <cellStyle name="Normal 17 6 2 2" xfId="5908"/>
    <cellStyle name="Normal 17 6 2 3" xfId="6331"/>
    <cellStyle name="Normal 17 6 3" xfId="5331"/>
    <cellStyle name="Normal 17 7" xfId="1961"/>
    <cellStyle name="Normal 17 7 2" xfId="5332"/>
    <cellStyle name="Normal 17 8" xfId="1962"/>
    <cellStyle name="Normal 17 8 2" xfId="5333"/>
    <cellStyle name="Normal 17 9" xfId="1963"/>
    <cellStyle name="Normal 17_DET I REG" xfId="1964"/>
    <cellStyle name="Normal 18" xfId="1965"/>
    <cellStyle name="Normal 18 2" xfId="1966"/>
    <cellStyle name="Normal 18 2 2" xfId="1967"/>
    <cellStyle name="Normal 18 2 2 2" xfId="1968"/>
    <cellStyle name="Normal 18 2 2 2 2" xfId="5337"/>
    <cellStyle name="Normal 18 2 2 3" xfId="5336"/>
    <cellStyle name="Normal 18 2 3" xfId="1969"/>
    <cellStyle name="Normal 18 2 3 2" xfId="5338"/>
    <cellStyle name="Normal 18 2 4" xfId="5335"/>
    <cellStyle name="Normal 18 2_AVANCE PROTECCIÓN" xfId="1970"/>
    <cellStyle name="Normal 18 3" xfId="1971"/>
    <cellStyle name="Normal 18 3 2" xfId="5339"/>
    <cellStyle name="Normal 18 4" xfId="1972"/>
    <cellStyle name="Normal 18 4 2" xfId="3900"/>
    <cellStyle name="Normal 18 4 2 2" xfId="5909"/>
    <cellStyle name="Normal 18 4 2 3" xfId="6332"/>
    <cellStyle name="Normal 18 4 3" xfId="5340"/>
    <cellStyle name="Normal 18 5" xfId="1973"/>
    <cellStyle name="Normal 18 5 2" xfId="3901"/>
    <cellStyle name="Normal 18 5 2 2" xfId="5910"/>
    <cellStyle name="Normal 18 5 2 3" xfId="6333"/>
    <cellStyle name="Normal 18 5 3" xfId="5341"/>
    <cellStyle name="Normal 18 6" xfId="1974"/>
    <cellStyle name="Normal 18 6 2" xfId="5342"/>
    <cellStyle name="Normal 18 7" xfId="1975"/>
    <cellStyle name="Normal 18 7 2" xfId="5343"/>
    <cellStyle name="Normal 18 8" xfId="1976"/>
    <cellStyle name="Normal 18 9" xfId="5334"/>
    <cellStyle name="Normal 18_DET I REG" xfId="1977"/>
    <cellStyle name="Normal 19" xfId="1978"/>
    <cellStyle name="Normal 19 10" xfId="1979"/>
    <cellStyle name="Normal 19 10 2" xfId="3903"/>
    <cellStyle name="Normal 19 10 2 2" xfId="5912"/>
    <cellStyle name="Normal 19 10 2 3" xfId="6335"/>
    <cellStyle name="Normal 19 11" xfId="3902"/>
    <cellStyle name="Normal 19 11 2" xfId="5911"/>
    <cellStyle name="Normal 19 11 3" xfId="6334"/>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5"/>
    <cellStyle name="Normal 19 5 2 2 2" xfId="5914"/>
    <cellStyle name="Normal 19 5 2 2 3" xfId="6337"/>
    <cellStyle name="Normal 19 5 2 3" xfId="5344"/>
    <cellStyle name="Normal 19 5 3" xfId="1994"/>
    <cellStyle name="Normal 19 5 3 2" xfId="3906"/>
    <cellStyle name="Normal 19 5 4" xfId="1995"/>
    <cellStyle name="Normal 19 5 4 2" xfId="3907"/>
    <cellStyle name="Normal 19 5 4 2 2" xfId="5915"/>
    <cellStyle name="Normal 19 5 4 2 3" xfId="6338"/>
    <cellStyle name="Normal 19 5 4 3" xfId="5345"/>
    <cellStyle name="Normal 19 5 5" xfId="1996"/>
    <cellStyle name="Normal 19 5 5 2" xfId="3908"/>
    <cellStyle name="Normal 19 5 5 2 2" xfId="5916"/>
    <cellStyle name="Normal 19 5 5 2 3" xfId="6339"/>
    <cellStyle name="Normal 19 5 6" xfId="3904"/>
    <cellStyle name="Normal 19 5 6 2" xfId="5913"/>
    <cellStyle name="Normal 19 5 6 3" xfId="6336"/>
    <cellStyle name="Normal 19 5_INST $" xfId="1997"/>
    <cellStyle name="Normal 19 6" xfId="1998"/>
    <cellStyle name="Normal 19 6 2" xfId="1999"/>
    <cellStyle name="Normal 19 6 2 2" xfId="3910"/>
    <cellStyle name="Normal 19 6 2 2 2" xfId="5918"/>
    <cellStyle name="Normal 19 6 2 2 3" xfId="6341"/>
    <cellStyle name="Normal 19 6 2 3" xfId="5346"/>
    <cellStyle name="Normal 19 6 3" xfId="2000"/>
    <cellStyle name="Normal 19 6 3 2" xfId="3911"/>
    <cellStyle name="Normal 19 6 4" xfId="2001"/>
    <cellStyle name="Normal 19 6 4 2" xfId="3912"/>
    <cellStyle name="Normal 19 6 4 2 2" xfId="5919"/>
    <cellStyle name="Normal 19 6 4 2 3" xfId="6342"/>
    <cellStyle name="Normal 19 6 4 3" xfId="5347"/>
    <cellStyle name="Normal 19 6 5" xfId="2002"/>
    <cellStyle name="Normal 19 6 5 2" xfId="3913"/>
    <cellStyle name="Normal 19 6 5 2 2" xfId="5920"/>
    <cellStyle name="Normal 19 6 5 2 3" xfId="6343"/>
    <cellStyle name="Normal 19 6 6" xfId="3909"/>
    <cellStyle name="Normal 19 6 6 2" xfId="5917"/>
    <cellStyle name="Normal 19 6 6 3" xfId="6340"/>
    <cellStyle name="Normal 19 6_INST $" xfId="2003"/>
    <cellStyle name="Normal 19 7" xfId="2004"/>
    <cellStyle name="Normal 19 7 2" xfId="3914"/>
    <cellStyle name="Normal 19 7 2 2" xfId="5921"/>
    <cellStyle name="Normal 19 7 2 3" xfId="6344"/>
    <cellStyle name="Normal 19 7 3" xfId="5348"/>
    <cellStyle name="Normal 19 8" xfId="2005"/>
    <cellStyle name="Normal 19 8 2" xfId="3915"/>
    <cellStyle name="Normal 19 8 2 2" xfId="5922"/>
    <cellStyle name="Normal 19 8 2 3" xfId="6345"/>
    <cellStyle name="Normal 19 8 3" xfId="5349"/>
    <cellStyle name="Normal 19 9" xfId="2006"/>
    <cellStyle name="Normal 19 9 2" xfId="3916"/>
    <cellStyle name="Normal 19 9 2 2" xfId="5923"/>
    <cellStyle name="Normal 19 9 2 3" xfId="6346"/>
    <cellStyle name="Normal 19_AVANCE PROTECCIÓN" xfId="2007"/>
    <cellStyle name="Normal 2" xfId="2008"/>
    <cellStyle name="Normal 2 10" xfId="2009"/>
    <cellStyle name="Normal 2 10 2" xfId="5351"/>
    <cellStyle name="Normal 2 11" xfId="5884"/>
    <cellStyle name="Normal 2 15" xfId="2010"/>
    <cellStyle name="Normal 2 15 2" xfId="5352"/>
    <cellStyle name="Normal 2 16" xfId="2011"/>
    <cellStyle name="Normal 2 16 2" xfId="5353"/>
    <cellStyle name="Normal 2 18" xfId="2012"/>
    <cellStyle name="Normal 2 18 2" xfId="5354"/>
    <cellStyle name="Normal 2 2" xfId="2013"/>
    <cellStyle name="Normal 2 2 2" xfId="2014"/>
    <cellStyle name="Normal 2 2 2 2" xfId="5356"/>
    <cellStyle name="Normal 2 2 3" xfId="2015"/>
    <cellStyle name="Normal 2 2 3 2" xfId="5357"/>
    <cellStyle name="Normal 2 2 4" xfId="5355"/>
    <cellStyle name="Normal 2 2_Hoja2" xfId="2016"/>
    <cellStyle name="Normal 2 3" xfId="2017"/>
    <cellStyle name="Normal 2 3 2" xfId="2018"/>
    <cellStyle name="Normal 2 3 2 2" xfId="5359"/>
    <cellStyle name="Normal 2 3 3" xfId="5358"/>
    <cellStyle name="Normal 2 4" xfId="2019"/>
    <cellStyle name="Normal 2 4 10" xfId="3917"/>
    <cellStyle name="Normal 2 4 2" xfId="2020"/>
    <cellStyle name="Normal 2 4 3" xfId="2021"/>
    <cellStyle name="Normal 2 4 4" xfId="2022"/>
    <cellStyle name="Normal 2 4 5" xfId="2023"/>
    <cellStyle name="Normal 2 4 5 2" xfId="2024"/>
    <cellStyle name="Normal 2 4 5 2 2" xfId="3919"/>
    <cellStyle name="Normal 2 4 5 2 3" xfId="5360"/>
    <cellStyle name="Normal 2 4 5 3" xfId="2025"/>
    <cellStyle name="Normal 2 4 5 4" xfId="2026"/>
    <cellStyle name="Normal 2 4 5 4 2" xfId="3920"/>
    <cellStyle name="Normal 2 4 5 4 3" xfId="5361"/>
    <cellStyle name="Normal 2 4 5 5" xfId="2027"/>
    <cellStyle name="Normal 2 4 5 5 2" xfId="3921"/>
    <cellStyle name="Normal 2 4 5 6" xfId="3918"/>
    <cellStyle name="Normal 2 4 5_INST $" xfId="2028"/>
    <cellStyle name="Normal 2 4 6" xfId="2029"/>
    <cellStyle name="Normal 2 4 6 2" xfId="2030"/>
    <cellStyle name="Normal 2 4 6 2 2" xfId="3923"/>
    <cellStyle name="Normal 2 4 6 2 3" xfId="5362"/>
    <cellStyle name="Normal 2 4 6 3" xfId="2031"/>
    <cellStyle name="Normal 2 4 6 4" xfId="2032"/>
    <cellStyle name="Normal 2 4 6 4 2" xfId="3924"/>
    <cellStyle name="Normal 2 4 6 4 3" xfId="5363"/>
    <cellStyle name="Normal 2 4 6 5" xfId="2033"/>
    <cellStyle name="Normal 2 4 6 5 2" xfId="3925"/>
    <cellStyle name="Normal 2 4 6 6" xfId="3922"/>
    <cellStyle name="Normal 2 4 6_INST $" xfId="2034"/>
    <cellStyle name="Normal 2 4 7" xfId="2035"/>
    <cellStyle name="Normal 2 4 7 2" xfId="3926"/>
    <cellStyle name="Normal 2 4 7 3" xfId="5364"/>
    <cellStyle name="Normal 2 4 8" xfId="2036"/>
    <cellStyle name="Normal 2 4 8 2" xfId="3927"/>
    <cellStyle name="Normal 2 4 8 3" xfId="5365"/>
    <cellStyle name="Normal 2 4 9" xfId="2037"/>
    <cellStyle name="Normal 2 4 9 2" xfId="3928"/>
    <cellStyle name="Normal 2 4_AVANCE PROTECCIÓN" xfId="2038"/>
    <cellStyle name="Normal 2 5" xfId="2039"/>
    <cellStyle name="Normal 2 5 2" xfId="2040"/>
    <cellStyle name="Normal 2 5 2 2" xfId="2041"/>
    <cellStyle name="Normal 2 5 2 2 2" xfId="5368"/>
    <cellStyle name="Normal 2 5 2 3" xfId="5367"/>
    <cellStyle name="Normal 2 5 3" xfId="2042"/>
    <cellStyle name="Normal 2 5 3 2" xfId="2043"/>
    <cellStyle name="Normal 2 5 3 2 2" xfId="5370"/>
    <cellStyle name="Normal 2 5 3 3" xfId="5369"/>
    <cellStyle name="Normal 2 5 4" xfId="2044"/>
    <cellStyle name="Normal 2 5 4 2" xfId="5371"/>
    <cellStyle name="Normal 2 5 5" xfId="5366"/>
    <cellStyle name="Normal 2 5_AVANCE TOTAL" xfId="2045"/>
    <cellStyle name="Normal 2 6" xfId="2046"/>
    <cellStyle name="Normal 2 6 2" xfId="5372"/>
    <cellStyle name="Normal 2 7" xfId="2047"/>
    <cellStyle name="Normal 2 7 2" xfId="5373"/>
    <cellStyle name="Normal 2 8" xfId="2048"/>
    <cellStyle name="Normal 2 8 2" xfId="3929"/>
    <cellStyle name="Normal 2 8 3" xfId="5374"/>
    <cellStyle name="Normal 2 9" xfId="5350"/>
    <cellStyle name="Normal 2_AVANCE TOTAL" xfId="2049"/>
    <cellStyle name="Normal 20" xfId="2050"/>
    <cellStyle name="Normal 20 10" xfId="3930"/>
    <cellStyle name="Normal 20 10 2" xfId="5924"/>
    <cellStyle name="Normal 20 10 3" xfId="6347"/>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2"/>
    <cellStyle name="Normal 20 5 2 2 2" xfId="5926"/>
    <cellStyle name="Normal 20 5 2 2 3" xfId="6349"/>
    <cellStyle name="Normal 20 5 2 3" xfId="5375"/>
    <cellStyle name="Normal 20 5 3" xfId="2065"/>
    <cellStyle name="Normal 20 5 3 2" xfId="3933"/>
    <cellStyle name="Normal 20 5 4" xfId="2066"/>
    <cellStyle name="Normal 20 5 4 2" xfId="3934"/>
    <cellStyle name="Normal 20 5 4 2 2" xfId="5927"/>
    <cellStyle name="Normal 20 5 4 2 3" xfId="6351"/>
    <cellStyle name="Normal 20 5 4 3" xfId="5376"/>
    <cellStyle name="Normal 20 5 5" xfId="2067"/>
    <cellStyle name="Normal 20 5 5 2" xfId="3935"/>
    <cellStyle name="Normal 20 5 5 2 2" xfId="5928"/>
    <cellStyle name="Normal 20 5 5 2 3" xfId="6352"/>
    <cellStyle name="Normal 20 5 6" xfId="3931"/>
    <cellStyle name="Normal 20 5 6 2" xfId="5925"/>
    <cellStyle name="Normal 20 5 6 3" xfId="6348"/>
    <cellStyle name="Normal 20 5_INST $" xfId="2068"/>
    <cellStyle name="Normal 20 6" xfId="2069"/>
    <cellStyle name="Normal 20 6 2" xfId="2070"/>
    <cellStyle name="Normal 20 6 2 2" xfId="3937"/>
    <cellStyle name="Normal 20 6 2 2 2" xfId="5930"/>
    <cellStyle name="Normal 20 6 2 2 3" xfId="6354"/>
    <cellStyle name="Normal 20 6 2 3" xfId="5377"/>
    <cellStyle name="Normal 20 6 3" xfId="2071"/>
    <cellStyle name="Normal 20 6 3 2" xfId="3938"/>
    <cellStyle name="Normal 20 6 4" xfId="2072"/>
    <cellStyle name="Normal 20 6 4 2" xfId="3939"/>
    <cellStyle name="Normal 20 6 4 2 2" xfId="5931"/>
    <cellStyle name="Normal 20 6 4 2 3" xfId="6355"/>
    <cellStyle name="Normal 20 6 4 3" xfId="5378"/>
    <cellStyle name="Normal 20 6 5" xfId="2073"/>
    <cellStyle name="Normal 20 6 5 2" xfId="3940"/>
    <cellStyle name="Normal 20 6 5 2 2" xfId="5932"/>
    <cellStyle name="Normal 20 6 5 2 3" xfId="6356"/>
    <cellStyle name="Normal 20 6 6" xfId="3936"/>
    <cellStyle name="Normal 20 6 6 2" xfId="5929"/>
    <cellStyle name="Normal 20 6 6 3" xfId="6353"/>
    <cellStyle name="Normal 20 6_INST $" xfId="2074"/>
    <cellStyle name="Normal 20 7" xfId="2075"/>
    <cellStyle name="Normal 20 7 2" xfId="3941"/>
    <cellStyle name="Normal 20 7 2 2" xfId="5933"/>
    <cellStyle name="Normal 20 7 2 3" xfId="6357"/>
    <cellStyle name="Normal 20 7 3" xfId="5379"/>
    <cellStyle name="Normal 20 8" xfId="2076"/>
    <cellStyle name="Normal 20 8 2" xfId="3942"/>
    <cellStyle name="Normal 20 8 2 2" xfId="5934"/>
    <cellStyle name="Normal 20 8 2 3" xfId="6358"/>
    <cellStyle name="Normal 20 8 3" xfId="5380"/>
    <cellStyle name="Normal 20 9" xfId="2077"/>
    <cellStyle name="Normal 20 9 2" xfId="3943"/>
    <cellStyle name="Normal 20 9 2 2" xfId="5935"/>
    <cellStyle name="Normal 20 9 2 3" xfId="6359"/>
    <cellStyle name="Normal 20_AVANCE PROTECCIÓN" xfId="2078"/>
    <cellStyle name="Normal 21" xfId="2079"/>
    <cellStyle name="Normal 21 10" xfId="2080"/>
    <cellStyle name="Normal 21 10 2" xfId="3945"/>
    <cellStyle name="Normal 21 10 2 2" xfId="5937"/>
    <cellStyle name="Normal 21 10 2 3" xfId="6361"/>
    <cellStyle name="Normal 21 10 3" xfId="5381"/>
    <cellStyle name="Normal 21 11" xfId="2081"/>
    <cellStyle name="Normal 21 11 2" xfId="3946"/>
    <cellStyle name="Normal 21 11 2 2" xfId="5938"/>
    <cellStyle name="Normal 21 11 2 3" xfId="6362"/>
    <cellStyle name="Normal 21 12" xfId="2082"/>
    <cellStyle name="Normal 21 12 2" xfId="3947"/>
    <cellStyle name="Normal 21 12 2 2" xfId="5939"/>
    <cellStyle name="Normal 21 12 2 3" xfId="6363"/>
    <cellStyle name="Normal 21 13" xfId="3944"/>
    <cellStyle name="Normal 21 13 2" xfId="5936"/>
    <cellStyle name="Normal 21 13 3" xfId="6360"/>
    <cellStyle name="Normal 21 2" xfId="2083"/>
    <cellStyle name="Normal 21 2 10" xfId="3948"/>
    <cellStyle name="Normal 21 2 10 2" xfId="5940"/>
    <cellStyle name="Normal 21 2 10 3" xfId="6364"/>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50"/>
    <cellStyle name="Normal 21 2 5 2 2 2" xfId="5942"/>
    <cellStyle name="Normal 21 2 5 2 2 3" xfId="6366"/>
    <cellStyle name="Normal 21 2 5 2 3" xfId="5382"/>
    <cellStyle name="Normal 21 2 5 3" xfId="2098"/>
    <cellStyle name="Normal 21 2 5 3 2" xfId="3951"/>
    <cellStyle name="Normal 21 2 5 4" xfId="2099"/>
    <cellStyle name="Normal 21 2 5 4 2" xfId="3952"/>
    <cellStyle name="Normal 21 2 5 4 2 2" xfId="5943"/>
    <cellStyle name="Normal 21 2 5 4 2 3" xfId="6367"/>
    <cellStyle name="Normal 21 2 5 4 3" xfId="5383"/>
    <cellStyle name="Normal 21 2 5 5" xfId="2100"/>
    <cellStyle name="Normal 21 2 5 5 2" xfId="3953"/>
    <cellStyle name="Normal 21 2 5 5 2 2" xfId="5944"/>
    <cellStyle name="Normal 21 2 5 5 2 3" xfId="6368"/>
    <cellStyle name="Normal 21 2 5 6" xfId="3949"/>
    <cellStyle name="Normal 21 2 5 6 2" xfId="5941"/>
    <cellStyle name="Normal 21 2 5 6 3" xfId="6365"/>
    <cellStyle name="Normal 21 2 5_INST $" xfId="2101"/>
    <cellStyle name="Normal 21 2 6" xfId="2102"/>
    <cellStyle name="Normal 21 2 6 2" xfId="2103"/>
    <cellStyle name="Normal 21 2 6 2 2" xfId="3955"/>
    <cellStyle name="Normal 21 2 6 2 2 2" xfId="5946"/>
    <cellStyle name="Normal 21 2 6 2 2 3" xfId="6370"/>
    <cellStyle name="Normal 21 2 6 2 3" xfId="5384"/>
    <cellStyle name="Normal 21 2 6 3" xfId="2104"/>
    <cellStyle name="Normal 21 2 6 3 2" xfId="3956"/>
    <cellStyle name="Normal 21 2 6 4" xfId="2105"/>
    <cellStyle name="Normal 21 2 6 4 2" xfId="3957"/>
    <cellStyle name="Normal 21 2 6 4 2 2" xfId="5947"/>
    <cellStyle name="Normal 21 2 6 4 2 3" xfId="6371"/>
    <cellStyle name="Normal 21 2 6 4 3" xfId="5385"/>
    <cellStyle name="Normal 21 2 6 5" xfId="2106"/>
    <cellStyle name="Normal 21 2 6 5 2" xfId="3958"/>
    <cellStyle name="Normal 21 2 6 5 2 2" xfId="5948"/>
    <cellStyle name="Normal 21 2 6 5 2 3" xfId="6372"/>
    <cellStyle name="Normal 21 2 6 6" xfId="3954"/>
    <cellStyle name="Normal 21 2 6 6 2" xfId="5945"/>
    <cellStyle name="Normal 21 2 6 6 3" xfId="6369"/>
    <cellStyle name="Normal 21 2 6_INST $" xfId="2107"/>
    <cellStyle name="Normal 21 2 7" xfId="2108"/>
    <cellStyle name="Normal 21 2 7 2" xfId="3959"/>
    <cellStyle name="Normal 21 2 7 2 2" xfId="5949"/>
    <cellStyle name="Normal 21 2 7 2 3" xfId="6373"/>
    <cellStyle name="Normal 21 2 7 3" xfId="5386"/>
    <cellStyle name="Normal 21 2 8" xfId="2109"/>
    <cellStyle name="Normal 21 2 8 2" xfId="3960"/>
    <cellStyle name="Normal 21 2 8 2 2" xfId="5950"/>
    <cellStyle name="Normal 21 2 8 2 3" xfId="6374"/>
    <cellStyle name="Normal 21 2 8 3" xfId="5387"/>
    <cellStyle name="Normal 21 2 9" xfId="2110"/>
    <cellStyle name="Normal 21 2 9 2" xfId="3961"/>
    <cellStyle name="Normal 21 2 9 2 2" xfId="5951"/>
    <cellStyle name="Normal 21 2 9 2 3" xfId="6375"/>
    <cellStyle name="Normal 21 2_AVANCE PROTECCIÓN" xfId="2111"/>
    <cellStyle name="Normal 21 3" xfId="2112"/>
    <cellStyle name="Normal 21 3 2" xfId="2113"/>
    <cellStyle name="Normal 21 3 2 2" xfId="5389"/>
    <cellStyle name="Normal 21 3 3" xfId="5388"/>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3"/>
    <cellStyle name="Normal 21 7 2 2 2" xfId="5953"/>
    <cellStyle name="Normal 21 7 2 2 3" xfId="6377"/>
    <cellStyle name="Normal 21 7 2 3" xfId="5390"/>
    <cellStyle name="Normal 21 7 3" xfId="2128"/>
    <cellStyle name="Normal 21 7 3 2" xfId="3964"/>
    <cellStyle name="Normal 21 7 4" xfId="2129"/>
    <cellStyle name="Normal 21 7 4 2" xfId="3965"/>
    <cellStyle name="Normal 21 7 4 2 2" xfId="5954"/>
    <cellStyle name="Normal 21 7 4 2 3" xfId="6378"/>
    <cellStyle name="Normal 21 7 4 3" xfId="5391"/>
    <cellStyle name="Normal 21 7 5" xfId="2130"/>
    <cellStyle name="Normal 21 7 5 2" xfId="3966"/>
    <cellStyle name="Normal 21 7 5 2 2" xfId="5955"/>
    <cellStyle name="Normal 21 7 5 2 3" xfId="6379"/>
    <cellStyle name="Normal 21 7 6" xfId="3962"/>
    <cellStyle name="Normal 21 7 6 2" xfId="5952"/>
    <cellStyle name="Normal 21 7 6 3" xfId="6376"/>
    <cellStyle name="Normal 21 7_INST $" xfId="2131"/>
    <cellStyle name="Normal 21 8" xfId="2132"/>
    <cellStyle name="Normal 21 8 2" xfId="2133"/>
    <cellStyle name="Normal 21 8 2 2" xfId="3968"/>
    <cellStyle name="Normal 21 8 2 2 2" xfId="5957"/>
    <cellStyle name="Normal 21 8 2 2 3" xfId="6381"/>
    <cellStyle name="Normal 21 8 2 3" xfId="5392"/>
    <cellStyle name="Normal 21 8 3" xfId="2134"/>
    <cellStyle name="Normal 21 8 3 2" xfId="3969"/>
    <cellStyle name="Normal 21 8 4" xfId="2135"/>
    <cellStyle name="Normal 21 8 4 2" xfId="3970"/>
    <cellStyle name="Normal 21 8 4 2 2" xfId="5958"/>
    <cellStyle name="Normal 21 8 4 2 3" xfId="6382"/>
    <cellStyle name="Normal 21 8 4 3" xfId="5393"/>
    <cellStyle name="Normal 21 8 5" xfId="2136"/>
    <cellStyle name="Normal 21 8 5 2" xfId="3971"/>
    <cellStyle name="Normal 21 8 5 2 2" xfId="5959"/>
    <cellStyle name="Normal 21 8 5 2 3" xfId="6383"/>
    <cellStyle name="Normal 21 8 6" xfId="3967"/>
    <cellStyle name="Normal 21 8 6 2" xfId="5956"/>
    <cellStyle name="Normal 21 8 6 3" xfId="6380"/>
    <cellStyle name="Normal 21 8_INST $" xfId="2137"/>
    <cellStyle name="Normal 21 9" xfId="2138"/>
    <cellStyle name="Normal 21 9 2" xfId="3972"/>
    <cellStyle name="Normal 21 9 2 2" xfId="5960"/>
    <cellStyle name="Normal 21 9 2 3" xfId="6384"/>
    <cellStyle name="Normal 21 9 3" xfId="5394"/>
    <cellStyle name="Normal 21_AVANCE JUSTICIA JUVENIL" xfId="2139"/>
    <cellStyle name="Normal 22" xfId="2140"/>
    <cellStyle name="Normal 22 10" xfId="2141"/>
    <cellStyle name="Normal 22 10 2" xfId="3974"/>
    <cellStyle name="Normal 22 10 2 2" xfId="5962"/>
    <cellStyle name="Normal 22 10 2 3" xfId="6386"/>
    <cellStyle name="Normal 22 11" xfId="3973"/>
    <cellStyle name="Normal 22 11 2" xfId="5961"/>
    <cellStyle name="Normal 22 11 3" xfId="6385"/>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6"/>
    <cellStyle name="Normal 22 5 2 2 2" xfId="5964"/>
    <cellStyle name="Normal 22 5 2 2 3" xfId="6388"/>
    <cellStyle name="Normal 22 5 2 3" xfId="5395"/>
    <cellStyle name="Normal 22 5 3" xfId="2156"/>
    <cellStyle name="Normal 22 5 3 2" xfId="3977"/>
    <cellStyle name="Normal 22 5 4" xfId="2157"/>
    <cellStyle name="Normal 22 5 4 2" xfId="3978"/>
    <cellStyle name="Normal 22 5 4 2 2" xfId="5965"/>
    <cellStyle name="Normal 22 5 4 2 3" xfId="6389"/>
    <cellStyle name="Normal 22 5 4 3" xfId="5396"/>
    <cellStyle name="Normal 22 5 5" xfId="2158"/>
    <cellStyle name="Normal 22 5 5 2" xfId="3979"/>
    <cellStyle name="Normal 22 5 5 2 2" xfId="5966"/>
    <cellStyle name="Normal 22 5 5 2 3" xfId="6390"/>
    <cellStyle name="Normal 22 5 6" xfId="3975"/>
    <cellStyle name="Normal 22 5 6 2" xfId="5963"/>
    <cellStyle name="Normal 22 5 6 3" xfId="6387"/>
    <cellStyle name="Normal 22 5_INST $" xfId="2159"/>
    <cellStyle name="Normal 22 6" xfId="2160"/>
    <cellStyle name="Normal 22 6 2" xfId="2161"/>
    <cellStyle name="Normal 22 6 2 2" xfId="3981"/>
    <cellStyle name="Normal 22 6 2 2 2" xfId="5968"/>
    <cellStyle name="Normal 22 6 2 2 3" xfId="6392"/>
    <cellStyle name="Normal 22 6 2 3" xfId="5397"/>
    <cellStyle name="Normal 22 6 3" xfId="2162"/>
    <cellStyle name="Normal 22 6 3 2" xfId="3982"/>
    <cellStyle name="Normal 22 6 4" xfId="2163"/>
    <cellStyle name="Normal 22 6 4 2" xfId="3983"/>
    <cellStyle name="Normal 22 6 4 2 2" xfId="5969"/>
    <cellStyle name="Normal 22 6 4 2 3" xfId="6393"/>
    <cellStyle name="Normal 22 6 4 3" xfId="5398"/>
    <cellStyle name="Normal 22 6 5" xfId="2164"/>
    <cellStyle name="Normal 22 6 5 2" xfId="3984"/>
    <cellStyle name="Normal 22 6 5 2 2" xfId="5970"/>
    <cellStyle name="Normal 22 6 5 2 3" xfId="6394"/>
    <cellStyle name="Normal 22 6 6" xfId="3980"/>
    <cellStyle name="Normal 22 6 6 2" xfId="5967"/>
    <cellStyle name="Normal 22 6 6 3" xfId="6391"/>
    <cellStyle name="Normal 22 6_INST $" xfId="2165"/>
    <cellStyle name="Normal 22 7" xfId="2166"/>
    <cellStyle name="Normal 22 7 2" xfId="3985"/>
    <cellStyle name="Normal 22 7 2 2" xfId="5971"/>
    <cellStyle name="Normal 22 7 2 3" xfId="6395"/>
    <cellStyle name="Normal 22 7 3" xfId="5399"/>
    <cellStyle name="Normal 22 8" xfId="2167"/>
    <cellStyle name="Normal 22 8 2" xfId="3986"/>
    <cellStyle name="Normal 22 8 2 2" xfId="5972"/>
    <cellStyle name="Normal 22 8 2 3" xfId="6396"/>
    <cellStyle name="Normal 22 8 3" xfId="5400"/>
    <cellStyle name="Normal 22 9" xfId="2168"/>
    <cellStyle name="Normal 22 9 2" xfId="3987"/>
    <cellStyle name="Normal 22 9 2 2" xfId="5973"/>
    <cellStyle name="Normal 22 9 2 3" xfId="6397"/>
    <cellStyle name="Normal 22_AVANCE PROTECCIÓN" xfId="2169"/>
    <cellStyle name="Normal 23" xfId="2170"/>
    <cellStyle name="Normal 23 10" xfId="2171"/>
    <cellStyle name="Normal 23 10 2" xfId="3989"/>
    <cellStyle name="Normal 23 10 2 2" xfId="5975"/>
    <cellStyle name="Normal 23 10 2 3" xfId="6399"/>
    <cellStyle name="Normal 23 11" xfId="3988"/>
    <cellStyle name="Normal 23 11 2" xfId="5974"/>
    <cellStyle name="Normal 23 11 3" xfId="6398"/>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1"/>
    <cellStyle name="Normal 23 5 2 2 2" xfId="5977"/>
    <cellStyle name="Normal 23 5 2 2 3" xfId="6401"/>
    <cellStyle name="Normal 23 5 2 3" xfId="5401"/>
    <cellStyle name="Normal 23 5 3" xfId="2186"/>
    <cellStyle name="Normal 23 5 3 2" xfId="3992"/>
    <cellStyle name="Normal 23 5 4" xfId="2187"/>
    <cellStyle name="Normal 23 5 4 2" xfId="3993"/>
    <cellStyle name="Normal 23 5 4 2 2" xfId="5978"/>
    <cellStyle name="Normal 23 5 4 2 3" xfId="6402"/>
    <cellStyle name="Normal 23 5 4 3" xfId="5402"/>
    <cellStyle name="Normal 23 5 5" xfId="2188"/>
    <cellStyle name="Normal 23 5 5 2" xfId="3994"/>
    <cellStyle name="Normal 23 5 5 2 2" xfId="5979"/>
    <cellStyle name="Normal 23 5 5 2 3" xfId="6403"/>
    <cellStyle name="Normal 23 5 6" xfId="3990"/>
    <cellStyle name="Normal 23 5 6 2" xfId="5976"/>
    <cellStyle name="Normal 23 5 6 3" xfId="6400"/>
    <cellStyle name="Normal 23 5_INST $" xfId="2189"/>
    <cellStyle name="Normal 23 6" xfId="2190"/>
    <cellStyle name="Normal 23 6 2" xfId="2191"/>
    <cellStyle name="Normal 23 6 2 2" xfId="3996"/>
    <cellStyle name="Normal 23 6 2 2 2" xfId="5981"/>
    <cellStyle name="Normal 23 6 2 2 3" xfId="6405"/>
    <cellStyle name="Normal 23 6 2 3" xfId="5403"/>
    <cellStyle name="Normal 23 6 3" xfId="2192"/>
    <cellStyle name="Normal 23 6 3 2" xfId="3997"/>
    <cellStyle name="Normal 23 6 4" xfId="2193"/>
    <cellStyle name="Normal 23 6 4 2" xfId="3998"/>
    <cellStyle name="Normal 23 6 4 2 2" xfId="5982"/>
    <cellStyle name="Normal 23 6 4 2 3" xfId="6406"/>
    <cellStyle name="Normal 23 6 4 3" xfId="5404"/>
    <cellStyle name="Normal 23 6 5" xfId="2194"/>
    <cellStyle name="Normal 23 6 5 2" xfId="3999"/>
    <cellStyle name="Normal 23 6 5 2 2" xfId="5983"/>
    <cellStyle name="Normal 23 6 5 2 3" xfId="6407"/>
    <cellStyle name="Normal 23 6 6" xfId="3995"/>
    <cellStyle name="Normal 23 6 6 2" xfId="5980"/>
    <cellStyle name="Normal 23 6 6 3" xfId="6404"/>
    <cellStyle name="Normal 23 6_INST $" xfId="2195"/>
    <cellStyle name="Normal 23 7" xfId="2196"/>
    <cellStyle name="Normal 23 7 2" xfId="4000"/>
    <cellStyle name="Normal 23 7 2 2" xfId="5984"/>
    <cellStyle name="Normal 23 7 2 3" xfId="6408"/>
    <cellStyle name="Normal 23 7 3" xfId="5405"/>
    <cellStyle name="Normal 23 8" xfId="2197"/>
    <cellStyle name="Normal 23 8 2" xfId="4001"/>
    <cellStyle name="Normal 23 8 2 2" xfId="5985"/>
    <cellStyle name="Normal 23 8 2 3" xfId="6409"/>
    <cellStyle name="Normal 23 8 3" xfId="5406"/>
    <cellStyle name="Normal 23 9" xfId="2198"/>
    <cellStyle name="Normal 23 9 2" xfId="4002"/>
    <cellStyle name="Normal 23 9 2 2" xfId="5986"/>
    <cellStyle name="Normal 23 9 2 3" xfId="6410"/>
    <cellStyle name="Normal 23_AVANCE PROTECCIÓN" xfId="2199"/>
    <cellStyle name="Normal 24" xfId="2200"/>
    <cellStyle name="Normal 24 2" xfId="2201"/>
    <cellStyle name="Normal 24 2 2" xfId="5408"/>
    <cellStyle name="Normal 24 3" xfId="2202"/>
    <cellStyle name="Normal 24 3 2" xfId="4003"/>
    <cellStyle name="Normal 24 3 2 2" xfId="5987"/>
    <cellStyle name="Normal 24 3 2 3" xfId="6411"/>
    <cellStyle name="Normal 24 3 3" xfId="5409"/>
    <cellStyle name="Normal 24 4" xfId="2203"/>
    <cellStyle name="Normal 24 4 2" xfId="5410"/>
    <cellStyle name="Normal 24 5" xfId="2204"/>
    <cellStyle name="Normal 24 5 2" xfId="5411"/>
    <cellStyle name="Normal 24 6" xfId="2205"/>
    <cellStyle name="Normal 24 7" xfId="5407"/>
    <cellStyle name="Normal 25" xfId="2206"/>
    <cellStyle name="Normal 25 10" xfId="4004"/>
    <cellStyle name="Normal 25 10 2" xfId="5988"/>
    <cellStyle name="Normal 25 10 3" xfId="6412"/>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6"/>
    <cellStyle name="Normal 25 5 2 2 2" xfId="5990"/>
    <cellStyle name="Normal 25 5 2 2 3" xfId="6414"/>
    <cellStyle name="Normal 25 5 2 3" xfId="5412"/>
    <cellStyle name="Normal 25 5 3" xfId="2221"/>
    <cellStyle name="Normal 25 5 3 2" xfId="4007"/>
    <cellStyle name="Normal 25 5 4" xfId="2222"/>
    <cellStyle name="Normal 25 5 4 2" xfId="4008"/>
    <cellStyle name="Normal 25 5 4 2 2" xfId="5991"/>
    <cellStyle name="Normal 25 5 4 2 3" xfId="6415"/>
    <cellStyle name="Normal 25 5 4 3" xfId="5413"/>
    <cellStyle name="Normal 25 5 5" xfId="2223"/>
    <cellStyle name="Normal 25 5 5 2" xfId="4009"/>
    <cellStyle name="Normal 25 5 5 2 2" xfId="5992"/>
    <cellStyle name="Normal 25 5 5 2 3" xfId="6416"/>
    <cellStyle name="Normal 25 5 6" xfId="4005"/>
    <cellStyle name="Normal 25 5 6 2" xfId="5989"/>
    <cellStyle name="Normal 25 5 6 3" xfId="6413"/>
    <cellStyle name="Normal 25 5_INST $" xfId="2224"/>
    <cellStyle name="Normal 25 6" xfId="2225"/>
    <cellStyle name="Normal 25 6 2" xfId="2226"/>
    <cellStyle name="Normal 25 6 2 2" xfId="4011"/>
    <cellStyle name="Normal 25 6 2 2 2" xfId="5994"/>
    <cellStyle name="Normal 25 6 2 2 3" xfId="6418"/>
    <cellStyle name="Normal 25 6 2 3" xfId="5414"/>
    <cellStyle name="Normal 25 6 3" xfId="2227"/>
    <cellStyle name="Normal 25 6 3 2" xfId="4012"/>
    <cellStyle name="Normal 25 6 4" xfId="2228"/>
    <cellStyle name="Normal 25 6 4 2" xfId="4013"/>
    <cellStyle name="Normal 25 6 4 2 2" xfId="5995"/>
    <cellStyle name="Normal 25 6 4 2 3" xfId="6419"/>
    <cellStyle name="Normal 25 6 4 3" xfId="5415"/>
    <cellStyle name="Normal 25 6 5" xfId="2229"/>
    <cellStyle name="Normal 25 6 5 2" xfId="4014"/>
    <cellStyle name="Normal 25 6 5 2 2" xfId="5996"/>
    <cellStyle name="Normal 25 6 5 2 3" xfId="6420"/>
    <cellStyle name="Normal 25 6 6" xfId="4010"/>
    <cellStyle name="Normal 25 6 6 2" xfId="5993"/>
    <cellStyle name="Normal 25 6 6 3" xfId="6417"/>
    <cellStyle name="Normal 25 6_INST $" xfId="2230"/>
    <cellStyle name="Normal 25 7" xfId="2231"/>
    <cellStyle name="Normal 25 7 2" xfId="4015"/>
    <cellStyle name="Normal 25 7 2 2" xfId="5997"/>
    <cellStyle name="Normal 25 7 2 3" xfId="6421"/>
    <cellStyle name="Normal 25 7 3" xfId="5416"/>
    <cellStyle name="Normal 25 8" xfId="2232"/>
    <cellStyle name="Normal 25 8 2" xfId="4016"/>
    <cellStyle name="Normal 25 8 2 2" xfId="5998"/>
    <cellStyle name="Normal 25 8 2 3" xfId="6422"/>
    <cellStyle name="Normal 25 8 3" xfId="5417"/>
    <cellStyle name="Normal 25 9" xfId="2233"/>
    <cellStyle name="Normal 25 9 2" xfId="4017"/>
    <cellStyle name="Normal 25 9 2 2" xfId="5999"/>
    <cellStyle name="Normal 25 9 2 3" xfId="6423"/>
    <cellStyle name="Normal 25_AVANCE PROTECCIÓN" xfId="2234"/>
    <cellStyle name="Normal 26" xfId="2235"/>
    <cellStyle name="Normal 26 10" xfId="2236"/>
    <cellStyle name="Normal 26 10 2" xfId="4019"/>
    <cellStyle name="Normal 26 10 2 2" xfId="6001"/>
    <cellStyle name="Normal 26 10 2 3" xfId="6425"/>
    <cellStyle name="Normal 26 11" xfId="4018"/>
    <cellStyle name="Normal 26 11 2" xfId="6000"/>
    <cellStyle name="Normal 26 11 3" xfId="6424"/>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1"/>
    <cellStyle name="Normal 26 5 2 2 2" xfId="6003"/>
    <cellStyle name="Normal 26 5 2 2 3" xfId="6427"/>
    <cellStyle name="Normal 26 5 2 3" xfId="5418"/>
    <cellStyle name="Normal 26 5 3" xfId="2251"/>
    <cellStyle name="Normal 26 5 3 2" xfId="4022"/>
    <cellStyle name="Normal 26 5 4" xfId="2252"/>
    <cellStyle name="Normal 26 5 4 2" xfId="4023"/>
    <cellStyle name="Normal 26 5 4 2 2" xfId="6004"/>
    <cellStyle name="Normal 26 5 4 2 3" xfId="6428"/>
    <cellStyle name="Normal 26 5 4 3" xfId="5419"/>
    <cellStyle name="Normal 26 5 5" xfId="2253"/>
    <cellStyle name="Normal 26 5 5 2" xfId="4024"/>
    <cellStyle name="Normal 26 5 5 2 2" xfId="6005"/>
    <cellStyle name="Normal 26 5 5 2 3" xfId="6429"/>
    <cellStyle name="Normal 26 5 6" xfId="4020"/>
    <cellStyle name="Normal 26 5 6 2" xfId="6002"/>
    <cellStyle name="Normal 26 5 6 3" xfId="6426"/>
    <cellStyle name="Normal 26 5_INST $" xfId="2254"/>
    <cellStyle name="Normal 26 6" xfId="2255"/>
    <cellStyle name="Normal 26 6 2" xfId="2256"/>
    <cellStyle name="Normal 26 6 2 2" xfId="4026"/>
    <cellStyle name="Normal 26 6 2 2 2" xfId="6007"/>
    <cellStyle name="Normal 26 6 2 2 3" xfId="6431"/>
    <cellStyle name="Normal 26 6 2 3" xfId="5420"/>
    <cellStyle name="Normal 26 6 3" xfId="2257"/>
    <cellStyle name="Normal 26 6 3 2" xfId="4027"/>
    <cellStyle name="Normal 26 6 4" xfId="2258"/>
    <cellStyle name="Normal 26 6 4 2" xfId="4028"/>
    <cellStyle name="Normal 26 6 4 2 2" xfId="6008"/>
    <cellStyle name="Normal 26 6 4 2 3" xfId="6432"/>
    <cellStyle name="Normal 26 6 4 3" xfId="5421"/>
    <cellStyle name="Normal 26 6 5" xfId="2259"/>
    <cellStyle name="Normal 26 6 5 2" xfId="4029"/>
    <cellStyle name="Normal 26 6 5 2 2" xfId="6009"/>
    <cellStyle name="Normal 26 6 5 2 3" xfId="6433"/>
    <cellStyle name="Normal 26 6 6" xfId="4025"/>
    <cellStyle name="Normal 26 6 6 2" xfId="6006"/>
    <cellStyle name="Normal 26 6 6 3" xfId="6430"/>
    <cellStyle name="Normal 26 6_INST $" xfId="2260"/>
    <cellStyle name="Normal 26 7" xfId="2261"/>
    <cellStyle name="Normal 26 7 2" xfId="4030"/>
    <cellStyle name="Normal 26 7 2 2" xfId="6010"/>
    <cellStyle name="Normal 26 7 2 3" xfId="6434"/>
    <cellStyle name="Normal 26 7 3" xfId="5422"/>
    <cellStyle name="Normal 26 8" xfId="2262"/>
    <cellStyle name="Normal 26 8 2" xfId="4031"/>
    <cellStyle name="Normal 26 8 2 2" xfId="6011"/>
    <cellStyle name="Normal 26 8 2 3" xfId="6435"/>
    <cellStyle name="Normal 26 8 3" xfId="5423"/>
    <cellStyle name="Normal 26 9" xfId="2263"/>
    <cellStyle name="Normal 26 9 2" xfId="4032"/>
    <cellStyle name="Normal 26 9 2 2" xfId="6012"/>
    <cellStyle name="Normal 26 9 2 3" xfId="6436"/>
    <cellStyle name="Normal 26_AVANCE PROTECCIÓN" xfId="2264"/>
    <cellStyle name="Normal 27" xfId="2265"/>
    <cellStyle name="Normal 27 10" xfId="2266"/>
    <cellStyle name="Normal 27 10 2" xfId="5424"/>
    <cellStyle name="Normal 27 11" xfId="2267"/>
    <cellStyle name="Normal 27 11 2" xfId="4033"/>
    <cellStyle name="Normal 27 11 2 2" xfId="6013"/>
    <cellStyle name="Normal 27 11 2 3" xfId="6437"/>
    <cellStyle name="Normal 27 11 3" xfId="5425"/>
    <cellStyle name="Normal 27 12" xfId="2268"/>
    <cellStyle name="Normal 27 12 2" xfId="5426"/>
    <cellStyle name="Normal 27 13" xfId="2269"/>
    <cellStyle name="Normal 27 13 2" xfId="5427"/>
    <cellStyle name="Normal 27 14" xfId="2270"/>
    <cellStyle name="Normal 27 14 2" xfId="5428"/>
    <cellStyle name="Normal 27 15" xfId="2271"/>
    <cellStyle name="Normal 27 2" xfId="2272"/>
    <cellStyle name="Normal 27 2 2" xfId="2273"/>
    <cellStyle name="Normal 27 2 2 2" xfId="5430"/>
    <cellStyle name="Normal 27 2 3" xfId="5429"/>
    <cellStyle name="Normal 27 3" xfId="2274"/>
    <cellStyle name="Normal 27 3 2" xfId="2275"/>
    <cellStyle name="Normal 27 3 2 2" xfId="5432"/>
    <cellStyle name="Normal 27 3 3" xfId="5431"/>
    <cellStyle name="Normal 27 3_AVANCE TOTAL" xfId="2276"/>
    <cellStyle name="Normal 27 4" xfId="2277"/>
    <cellStyle name="Normal 27 4 2" xfId="5433"/>
    <cellStyle name="Normal 27 5" xfId="2278"/>
    <cellStyle name="Normal 27 5 2" xfId="5434"/>
    <cellStyle name="Normal 27 6" xfId="2279"/>
    <cellStyle name="Normal 27 6 2" xfId="5435"/>
    <cellStyle name="Normal 27 7" xfId="2280"/>
    <cellStyle name="Normal 27 7 2" xfId="2281"/>
    <cellStyle name="Normal 27 7 2 2" xfId="5437"/>
    <cellStyle name="Normal 27 7 3" xfId="5436"/>
    <cellStyle name="Normal 27 7_AVANCE TOTAL" xfId="2282"/>
    <cellStyle name="Normal 27 8" xfId="2283"/>
    <cellStyle name="Normal 27 8 2" xfId="2284"/>
    <cellStyle name="Normal 27 8 2 2" xfId="5439"/>
    <cellStyle name="Normal 27 8 3" xfId="2285"/>
    <cellStyle name="Normal 27 8 3 2" xfId="2286"/>
    <cellStyle name="Normal 27 8 3 2 2" xfId="5441"/>
    <cellStyle name="Normal 27 8 3 3" xfId="5440"/>
    <cellStyle name="Normal 27 8 3_INST $" xfId="2287"/>
    <cellStyle name="Normal 27 8 4" xfId="2288"/>
    <cellStyle name="Normal 27 8 4 2" xfId="5442"/>
    <cellStyle name="Normal 27 8 5" xfId="5438"/>
    <cellStyle name="Normal 27 8_INST $" xfId="2289"/>
    <cellStyle name="Normal 27 9" xfId="2290"/>
    <cellStyle name="Normal 27 9 2" xfId="2291"/>
    <cellStyle name="Normal 27 9 2 2" xfId="5444"/>
    <cellStyle name="Normal 27 9 3" xfId="5443"/>
    <cellStyle name="Normal 27 9_INST $" xfId="2292"/>
    <cellStyle name="Normal 27_AVANCE PROTECCIÓN" xfId="2293"/>
    <cellStyle name="Normal 28" xfId="2294"/>
    <cellStyle name="Normal 28 2" xfId="2295"/>
    <cellStyle name="Normal 28 2 2" xfId="2296"/>
    <cellStyle name="Normal 28 2 2 2" xfId="5447"/>
    <cellStyle name="Normal 28 2 3" xfId="5446"/>
    <cellStyle name="Normal 28 3" xfId="2297"/>
    <cellStyle name="Normal 28 3 2" xfId="2298"/>
    <cellStyle name="Normal 28 3 2 2" xfId="5449"/>
    <cellStyle name="Normal 28 3 3" xfId="5448"/>
    <cellStyle name="Normal 28 4" xfId="2299"/>
    <cellStyle name="Normal 28 4 2" xfId="5450"/>
    <cellStyle name="Normal 28 5" xfId="2300"/>
    <cellStyle name="Normal 28 5 2" xfId="4034"/>
    <cellStyle name="Normal 28 5 2 2" xfId="6014"/>
    <cellStyle name="Normal 28 5 2 3" xfId="6438"/>
    <cellStyle name="Normal 28 5 3" xfId="5451"/>
    <cellStyle name="Normal 28 6" xfId="2301"/>
    <cellStyle name="Normal 28 6 2" xfId="5452"/>
    <cellStyle name="Normal 28 7" xfId="2302"/>
    <cellStyle name="Normal 28 7 2" xfId="5453"/>
    <cellStyle name="Normal 28 8" xfId="2303"/>
    <cellStyle name="Normal 28 9" xfId="5445"/>
    <cellStyle name="Normal 28_AVANCE TOTAL" xfId="2304"/>
    <cellStyle name="Normal 29" xfId="2305"/>
    <cellStyle name="Normal 29 2" xfId="2306"/>
    <cellStyle name="Normal 29 2 2" xfId="2307"/>
    <cellStyle name="Normal 29 2 2 2" xfId="5456"/>
    <cellStyle name="Normal 29 2 3" xfId="5455"/>
    <cellStyle name="Normal 29 3" xfId="2308"/>
    <cellStyle name="Normal 29 3 2" xfId="2309"/>
    <cellStyle name="Normal 29 3 2 2" xfId="5458"/>
    <cellStyle name="Normal 29 3 3" xfId="5457"/>
    <cellStyle name="Normal 29 4" xfId="2310"/>
    <cellStyle name="Normal 29 4 2" xfId="5459"/>
    <cellStyle name="Normal 29 5" xfId="2311"/>
    <cellStyle name="Normal 29 5 2" xfId="4035"/>
    <cellStyle name="Normal 29 5 2 2" xfId="6015"/>
    <cellStyle name="Normal 29 5 2 3" xfId="6439"/>
    <cellStyle name="Normal 29 5 3" xfId="5460"/>
    <cellStyle name="Normal 29 6" xfId="2312"/>
    <cellStyle name="Normal 29 6 2" xfId="5461"/>
    <cellStyle name="Normal 29 7" xfId="2313"/>
    <cellStyle name="Normal 29 7 2" xfId="5462"/>
    <cellStyle name="Normal 29 8" xfId="2314"/>
    <cellStyle name="Normal 29 9" xfId="5454"/>
    <cellStyle name="Normal 29_AVANCE TOTAL" xfId="2315"/>
    <cellStyle name="Normal 3" xfId="2316"/>
    <cellStyle name="Normal 3 10" xfId="2317"/>
    <cellStyle name="Normal 3 10 2" xfId="2318"/>
    <cellStyle name="Normal 3 10 2 2" xfId="5464"/>
    <cellStyle name="Normal 3 10 3" xfId="5463"/>
    <cellStyle name="Normal 3 10_AVANCE TOTAL" xfId="2319"/>
    <cellStyle name="Normal 3 11" xfId="2320"/>
    <cellStyle name="Normal 3 11 2" xfId="5465"/>
    <cellStyle name="Normal 3 12" xfId="2321"/>
    <cellStyle name="Normal 3 12 2" xfId="5466"/>
    <cellStyle name="Normal 3 13" xfId="2322"/>
    <cellStyle name="Normal 3 13 2" xfId="2323"/>
    <cellStyle name="Normal 3 13 2 2" xfId="5468"/>
    <cellStyle name="Normal 3 13 3" xfId="5467"/>
    <cellStyle name="Normal 3 13_AVANCE TOTAL" xfId="2324"/>
    <cellStyle name="Normal 3 14" xfId="2325"/>
    <cellStyle name="Normal 3 14 2" xfId="2326"/>
    <cellStyle name="Normal 3 14 2 2" xfId="5470"/>
    <cellStyle name="Normal 3 14 3" xfId="2327"/>
    <cellStyle name="Normal 3 14 3 2" xfId="2328"/>
    <cellStyle name="Normal 3 14 3 2 2" xfId="5472"/>
    <cellStyle name="Normal 3 14 3 3" xfId="5471"/>
    <cellStyle name="Normal 3 14 3_INST $" xfId="2329"/>
    <cellStyle name="Normal 3 14 4" xfId="2330"/>
    <cellStyle name="Normal 3 14 4 2" xfId="5473"/>
    <cellStyle name="Normal 3 14 5" xfId="5469"/>
    <cellStyle name="Normal 3 14_INST $" xfId="2331"/>
    <cellStyle name="Normal 3 15" xfId="2332"/>
    <cellStyle name="Normal 3 15 2" xfId="2333"/>
    <cellStyle name="Normal 3 15 2 2" xfId="5475"/>
    <cellStyle name="Normal 3 15 3" xfId="5474"/>
    <cellStyle name="Normal 3 15_INST $" xfId="2334"/>
    <cellStyle name="Normal 3 16" xfId="2335"/>
    <cellStyle name="Normal 3 16 2" xfId="5476"/>
    <cellStyle name="Normal 3 17" xfId="2336"/>
    <cellStyle name="Normal 3 17 2" xfId="5477"/>
    <cellStyle name="Normal 3 18" xfId="2337"/>
    <cellStyle name="Normal 3 18 2" xfId="5478"/>
    <cellStyle name="Normal 3 19" xfId="2338"/>
    <cellStyle name="Normal 3 19 2" xfId="5479"/>
    <cellStyle name="Normal 3 2" xfId="2339"/>
    <cellStyle name="Normal 3 2 2" xfId="2340"/>
    <cellStyle name="Normal 3 2 2 2" xfId="5481"/>
    <cellStyle name="Normal 3 2 3" xfId="5480"/>
    <cellStyle name="Normal 3 20" xfId="2341"/>
    <cellStyle name="Normal 3 20 2" xfId="5482"/>
    <cellStyle name="Normal 3 21" xfId="2342"/>
    <cellStyle name="Normal 3 21 2" xfId="5483"/>
    <cellStyle name="Normal 3 22" xfId="2343"/>
    <cellStyle name="Normal 3 22 2" xfId="5484"/>
    <cellStyle name="Normal 3 23" xfId="2344"/>
    <cellStyle name="Normal 3 23 2" xfId="5485"/>
    <cellStyle name="Normal 3 24" xfId="2345"/>
    <cellStyle name="Normal 3 24 2" xfId="5486"/>
    <cellStyle name="Normal 3 25" xfId="2346"/>
    <cellStyle name="Normal 3 25 2" xfId="5487"/>
    <cellStyle name="Normal 3 26" xfId="2347"/>
    <cellStyle name="Normal 3 26 2" xfId="5488"/>
    <cellStyle name="Normal 3 3" xfId="2348"/>
    <cellStyle name="Normal 3 3 2" xfId="2349"/>
    <cellStyle name="Normal 3 3 2 2" xfId="5490"/>
    <cellStyle name="Normal 3 3 3" xfId="5489"/>
    <cellStyle name="Normal 3 4" xfId="2350"/>
    <cellStyle name="Normal 3 4 10" xfId="2351"/>
    <cellStyle name="Normal 3 4 10 2" xfId="5491"/>
    <cellStyle name="Normal 3 4 11" xfId="2352"/>
    <cellStyle name="Normal 3 4 11 2" xfId="5492"/>
    <cellStyle name="Normal 3 4 12" xfId="2353"/>
    <cellStyle name="Normal 3 4 12 2" xfId="5493"/>
    <cellStyle name="Normal 3 4 13" xfId="2354"/>
    <cellStyle name="Normal 3 4 13 2" xfId="2355"/>
    <cellStyle name="Normal 3 4 13 2 2" xfId="5495"/>
    <cellStyle name="Normal 3 4 13 3" xfId="5494"/>
    <cellStyle name="Normal 3 4 13_AVANCE TOTAL" xfId="2356"/>
    <cellStyle name="Normal 3 4 14" xfId="2357"/>
    <cellStyle name="Normal 3 4 14 2" xfId="2358"/>
    <cellStyle name="Normal 3 4 14 2 2" xfId="5497"/>
    <cellStyle name="Normal 3 4 14 3" xfId="2359"/>
    <cellStyle name="Normal 3 4 14 3 2" xfId="2360"/>
    <cellStyle name="Normal 3 4 14 3 2 2" xfId="5499"/>
    <cellStyle name="Normal 3 4 14 3 3" xfId="5498"/>
    <cellStyle name="Normal 3 4 14 3_INST $" xfId="2361"/>
    <cellStyle name="Normal 3 4 14 4" xfId="2362"/>
    <cellStyle name="Normal 3 4 14 4 2" xfId="5500"/>
    <cellStyle name="Normal 3 4 14 5" xfId="5496"/>
    <cellStyle name="Normal 3 4 14_INST $" xfId="2363"/>
    <cellStyle name="Normal 3 4 15" xfId="2364"/>
    <cellStyle name="Normal 3 4 15 2" xfId="2365"/>
    <cellStyle name="Normal 3 4 15 2 2" xfId="5502"/>
    <cellStyle name="Normal 3 4 15 3" xfId="5501"/>
    <cellStyle name="Normal 3 4 15_INST $" xfId="2366"/>
    <cellStyle name="Normal 3 4 16" xfId="2367"/>
    <cellStyle name="Normal 3 4 16 2" xfId="5503"/>
    <cellStyle name="Normal 3 4 17" xfId="2368"/>
    <cellStyle name="Normal 3 4 17 2" xfId="5504"/>
    <cellStyle name="Normal 3 4 2" xfId="2369"/>
    <cellStyle name="Normal 3 4 2 2" xfId="2370"/>
    <cellStyle name="Normal 3 4 2 2 2" xfId="5506"/>
    <cellStyle name="Normal 3 4 2 3" xfId="5505"/>
    <cellStyle name="Normal 3 4 3" xfId="2371"/>
    <cellStyle name="Normal 3 4 3 2" xfId="2372"/>
    <cellStyle name="Normal 3 4 3 2 2" xfId="5508"/>
    <cellStyle name="Normal 3 4 3 3" xfId="5507"/>
    <cellStyle name="Normal 3 4 4" xfId="2373"/>
    <cellStyle name="Normal 3 4 4 2" xfId="2374"/>
    <cellStyle name="Normal 3 4 4 2 2" xfId="5510"/>
    <cellStyle name="Normal 3 4 4 3" xfId="5509"/>
    <cellStyle name="Normal 3 4 5" xfId="2375"/>
    <cellStyle name="Normal 3 4 5 2" xfId="2376"/>
    <cellStyle name="Normal 3 4 5 2 2" xfId="2377"/>
    <cellStyle name="Normal 3 4 5 2 2 2" xfId="5513"/>
    <cellStyle name="Normal 3 4 5 2 3" xfId="5512"/>
    <cellStyle name="Normal 3 4 5 3" xfId="2378"/>
    <cellStyle name="Normal 3 4 5 3 2" xfId="5514"/>
    <cellStyle name="Normal 3 4 5 4" xfId="5511"/>
    <cellStyle name="Normal 3 4 5_AVANCE PROTECCIÓN" xfId="2379"/>
    <cellStyle name="Normal 3 4 6" xfId="2380"/>
    <cellStyle name="Normal 3 4 6 2" xfId="2381"/>
    <cellStyle name="Normal 3 4 6 2 2" xfId="2382"/>
    <cellStyle name="Normal 3 4 6 2 2 2" xfId="5517"/>
    <cellStyle name="Normal 3 4 6 2 3" xfId="5516"/>
    <cellStyle name="Normal 3 4 6 3" xfId="2383"/>
    <cellStyle name="Normal 3 4 6 3 2" xfId="2384"/>
    <cellStyle name="Normal 3 4 6 3 2 2" xfId="5519"/>
    <cellStyle name="Normal 3 4 6 3 3" xfId="5518"/>
    <cellStyle name="Normal 3 4 6 4" xfId="2385"/>
    <cellStyle name="Normal 3 4 6 4 2" xfId="5520"/>
    <cellStyle name="Normal 3 4 6 5" xfId="5515"/>
    <cellStyle name="Normal 3 4 6_AVANCE TOTAL" xfId="2386"/>
    <cellStyle name="Normal 3 4 7" xfId="2387"/>
    <cellStyle name="Normal 3 4 7 2" xfId="2388"/>
    <cellStyle name="Normal 3 4 7 2 2" xfId="5522"/>
    <cellStyle name="Normal 3 4 7 3" xfId="5521"/>
    <cellStyle name="Normal 3 4 7_AVANCE TOTAL" xfId="2389"/>
    <cellStyle name="Normal 3 4 8" xfId="2390"/>
    <cellStyle name="Normal 3 4 8 2" xfId="5523"/>
    <cellStyle name="Normal 3 4 9" xfId="2391"/>
    <cellStyle name="Normal 3 4 9 2" xfId="5524"/>
    <cellStyle name="Normal 3 4_AVANCE PROTECCIÓN" xfId="2392"/>
    <cellStyle name="Normal 3 5" xfId="2393"/>
    <cellStyle name="Normal 3 5 2" xfId="2394"/>
    <cellStyle name="Normal 3 5 2 2" xfId="2395"/>
    <cellStyle name="Normal 3 5 2 2 2" xfId="5527"/>
    <cellStyle name="Normal 3 5 2 3" xfId="5526"/>
    <cellStyle name="Normal 3 5 3" xfId="2396"/>
    <cellStyle name="Normal 3 5 3 2" xfId="2397"/>
    <cellStyle name="Normal 3 5 3 2 2" xfId="5529"/>
    <cellStyle name="Normal 3 5 3 3" xfId="5528"/>
    <cellStyle name="Normal 3 5 4" xfId="2398"/>
    <cellStyle name="Normal 3 5 4 2" xfId="2399"/>
    <cellStyle name="Normal 3 5 4 2 2" xfId="2400"/>
    <cellStyle name="Normal 3 5 4 2 2 2" xfId="5532"/>
    <cellStyle name="Normal 3 5 4 2 3" xfId="5531"/>
    <cellStyle name="Normal 3 5 4 3" xfId="2401"/>
    <cellStyle name="Normal 3 5 4 3 2" xfId="5533"/>
    <cellStyle name="Normal 3 5 4 4" xfId="5530"/>
    <cellStyle name="Normal 3 5 4_AVANCE PROTECCIÓN" xfId="2402"/>
    <cellStyle name="Normal 3 5 5" xfId="2403"/>
    <cellStyle name="Normal 3 5 5 2" xfId="5534"/>
    <cellStyle name="Normal 3 5 6" xfId="5525"/>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8"/>
    <cellStyle name="Normal 3 6 4 2 2 2" xfId="6018"/>
    <cellStyle name="Normal 3 6 4 2 2 3" xfId="6442"/>
    <cellStyle name="Normal 3 6 4 2 3" xfId="5535"/>
    <cellStyle name="Normal 3 6 4 3" xfId="2414"/>
    <cellStyle name="Normal 3 6 4 3 2" xfId="4039"/>
    <cellStyle name="Normal 3 6 4 4" xfId="2415"/>
    <cellStyle name="Normal 3 6 4 4 2" xfId="4040"/>
    <cellStyle name="Normal 3 6 4 4 2 2" xfId="6019"/>
    <cellStyle name="Normal 3 6 4 4 2 3" xfId="6443"/>
    <cellStyle name="Normal 3 6 4 4 3" xfId="5536"/>
    <cellStyle name="Normal 3 6 4 5" xfId="2416"/>
    <cellStyle name="Normal 3 6 4 5 2" xfId="4041"/>
    <cellStyle name="Normal 3 6 4 5 2 2" xfId="6020"/>
    <cellStyle name="Normal 3 6 4 5 2 3" xfId="6444"/>
    <cellStyle name="Normal 3 6 4 6" xfId="4037"/>
    <cellStyle name="Normal 3 6 4 6 2" xfId="6017"/>
    <cellStyle name="Normal 3 6 4 6 3" xfId="6441"/>
    <cellStyle name="Normal 3 6 4_INST $" xfId="2417"/>
    <cellStyle name="Normal 3 6 5" xfId="2418"/>
    <cellStyle name="Normal 3 6 5 2" xfId="2419"/>
    <cellStyle name="Normal 3 6 5 2 2" xfId="4043"/>
    <cellStyle name="Normal 3 6 5 2 2 2" xfId="6022"/>
    <cellStyle name="Normal 3 6 5 2 2 3" xfId="6446"/>
    <cellStyle name="Normal 3 6 5 2 3" xfId="5537"/>
    <cellStyle name="Normal 3 6 5 3" xfId="2420"/>
    <cellStyle name="Normal 3 6 5 3 2" xfId="4044"/>
    <cellStyle name="Normal 3 6 5 4" xfId="2421"/>
    <cellStyle name="Normal 3 6 5 4 2" xfId="4045"/>
    <cellStyle name="Normal 3 6 5 4 2 2" xfId="6023"/>
    <cellStyle name="Normal 3 6 5 4 2 3" xfId="6447"/>
    <cellStyle name="Normal 3 6 5 4 3" xfId="5538"/>
    <cellStyle name="Normal 3 6 5 5" xfId="2422"/>
    <cellStyle name="Normal 3 6 5 5 2" xfId="4046"/>
    <cellStyle name="Normal 3 6 5 5 2 2" xfId="6024"/>
    <cellStyle name="Normal 3 6 5 5 2 3" xfId="6448"/>
    <cellStyle name="Normal 3 6 5 6" xfId="4042"/>
    <cellStyle name="Normal 3 6 5 6 2" xfId="6021"/>
    <cellStyle name="Normal 3 6 5 6 3" xfId="6445"/>
    <cellStyle name="Normal 3 6 5_INST $" xfId="2423"/>
    <cellStyle name="Normal 3 6 6" xfId="2424"/>
    <cellStyle name="Normal 3 6 6 2" xfId="4047"/>
    <cellStyle name="Normal 3 6 6 2 2" xfId="6025"/>
    <cellStyle name="Normal 3 6 6 2 3" xfId="6449"/>
    <cellStyle name="Normal 3 6 6 3" xfId="5539"/>
    <cellStyle name="Normal 3 6 7" xfId="2425"/>
    <cellStyle name="Normal 3 6 7 2" xfId="4048"/>
    <cellStyle name="Normal 3 6 7 2 2" xfId="6026"/>
    <cellStyle name="Normal 3 6 7 2 3" xfId="6450"/>
    <cellStyle name="Normal 3 6 7 3" xfId="5540"/>
    <cellStyle name="Normal 3 6 8" xfId="2426"/>
    <cellStyle name="Normal 3 6 8 2" xfId="4049"/>
    <cellStyle name="Normal 3 6 8 2 2" xfId="6027"/>
    <cellStyle name="Normal 3 6 8 2 3" xfId="6451"/>
    <cellStyle name="Normal 3 6 9" xfId="4036"/>
    <cellStyle name="Normal 3 6 9 2" xfId="6016"/>
    <cellStyle name="Normal 3 6 9 3" xfId="6440"/>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2"/>
    <cellStyle name="Normal 3 7 4 2 2 2" xfId="6030"/>
    <cellStyle name="Normal 3 7 4 2 2 3" xfId="6454"/>
    <cellStyle name="Normal 3 7 4 2 3" xfId="5541"/>
    <cellStyle name="Normal 3 7 4 3" xfId="2437"/>
    <cellStyle name="Normal 3 7 4 3 2" xfId="4053"/>
    <cellStyle name="Normal 3 7 4 4" xfId="2438"/>
    <cellStyle name="Normal 3 7 4 4 2" xfId="4054"/>
    <cellStyle name="Normal 3 7 4 4 2 2" xfId="6031"/>
    <cellStyle name="Normal 3 7 4 4 2 3" xfId="6455"/>
    <cellStyle name="Normal 3 7 4 4 3" xfId="5542"/>
    <cellStyle name="Normal 3 7 4 5" xfId="2439"/>
    <cellStyle name="Normal 3 7 4 5 2" xfId="4055"/>
    <cellStyle name="Normal 3 7 4 5 2 2" xfId="6032"/>
    <cellStyle name="Normal 3 7 4 5 2 3" xfId="6456"/>
    <cellStyle name="Normal 3 7 4 6" xfId="4051"/>
    <cellStyle name="Normal 3 7 4 6 2" xfId="6029"/>
    <cellStyle name="Normal 3 7 4 6 3" xfId="6453"/>
    <cellStyle name="Normal 3 7 4_INST $" xfId="2440"/>
    <cellStyle name="Normal 3 7 5" xfId="2441"/>
    <cellStyle name="Normal 3 7 5 2" xfId="2442"/>
    <cellStyle name="Normal 3 7 5 2 2" xfId="4057"/>
    <cellStyle name="Normal 3 7 5 2 2 2" xfId="6034"/>
    <cellStyle name="Normal 3 7 5 2 2 3" xfId="6458"/>
    <cellStyle name="Normal 3 7 5 2 3" xfId="5543"/>
    <cellStyle name="Normal 3 7 5 3" xfId="2443"/>
    <cellStyle name="Normal 3 7 5 3 2" xfId="4058"/>
    <cellStyle name="Normal 3 7 5 4" xfId="2444"/>
    <cellStyle name="Normal 3 7 5 4 2" xfId="4059"/>
    <cellStyle name="Normal 3 7 5 4 2 2" xfId="6035"/>
    <cellStyle name="Normal 3 7 5 4 2 3" xfId="6459"/>
    <cellStyle name="Normal 3 7 5 4 3" xfId="5544"/>
    <cellStyle name="Normal 3 7 5 5" xfId="2445"/>
    <cellStyle name="Normal 3 7 5 5 2" xfId="4060"/>
    <cellStyle name="Normal 3 7 5 5 2 2" xfId="6036"/>
    <cellStyle name="Normal 3 7 5 5 2 3" xfId="6460"/>
    <cellStyle name="Normal 3 7 5 6" xfId="4056"/>
    <cellStyle name="Normal 3 7 5 6 2" xfId="6033"/>
    <cellStyle name="Normal 3 7 5 6 3" xfId="6457"/>
    <cellStyle name="Normal 3 7 5_INST $" xfId="2446"/>
    <cellStyle name="Normal 3 7 6" xfId="2447"/>
    <cellStyle name="Normal 3 7 6 2" xfId="4061"/>
    <cellStyle name="Normal 3 7 6 2 2" xfId="6037"/>
    <cellStyle name="Normal 3 7 6 2 3" xfId="6461"/>
    <cellStyle name="Normal 3 7 6 3" xfId="5545"/>
    <cellStyle name="Normal 3 7 7" xfId="2448"/>
    <cellStyle name="Normal 3 7 7 2" xfId="4062"/>
    <cellStyle name="Normal 3 7 7 2 2" xfId="6038"/>
    <cellStyle name="Normal 3 7 7 2 3" xfId="6462"/>
    <cellStyle name="Normal 3 7 7 3" xfId="5546"/>
    <cellStyle name="Normal 3 7 8" xfId="2449"/>
    <cellStyle name="Normal 3 7 8 2" xfId="4063"/>
    <cellStyle name="Normal 3 7 8 2 2" xfId="6039"/>
    <cellStyle name="Normal 3 7 8 2 3" xfId="6463"/>
    <cellStyle name="Normal 3 7 9" xfId="4050"/>
    <cellStyle name="Normal 3 7 9 2" xfId="6028"/>
    <cellStyle name="Normal 3 7 9 3" xfId="6452"/>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6"/>
    <cellStyle name="Normal 3 8 4 2 2 2" xfId="6042"/>
    <cellStyle name="Normal 3 8 4 2 2 3" xfId="6466"/>
    <cellStyle name="Normal 3 8 4 2 3" xfId="5547"/>
    <cellStyle name="Normal 3 8 4 3" xfId="2460"/>
    <cellStyle name="Normal 3 8 4 3 2" xfId="4067"/>
    <cellStyle name="Normal 3 8 4 4" xfId="2461"/>
    <cellStyle name="Normal 3 8 4 4 2" xfId="4068"/>
    <cellStyle name="Normal 3 8 4 4 2 2" xfId="6043"/>
    <cellStyle name="Normal 3 8 4 4 2 3" xfId="6467"/>
    <cellStyle name="Normal 3 8 4 4 3" xfId="5548"/>
    <cellStyle name="Normal 3 8 4 5" xfId="2462"/>
    <cellStyle name="Normal 3 8 4 5 2" xfId="4069"/>
    <cellStyle name="Normal 3 8 4 5 2 2" xfId="6044"/>
    <cellStyle name="Normal 3 8 4 5 2 3" xfId="6468"/>
    <cellStyle name="Normal 3 8 4 6" xfId="4065"/>
    <cellStyle name="Normal 3 8 4 6 2" xfId="6041"/>
    <cellStyle name="Normal 3 8 4 6 3" xfId="6465"/>
    <cellStyle name="Normal 3 8 4_INST $" xfId="2463"/>
    <cellStyle name="Normal 3 8 5" xfId="2464"/>
    <cellStyle name="Normal 3 8 5 2" xfId="2465"/>
    <cellStyle name="Normal 3 8 5 2 2" xfId="4071"/>
    <cellStyle name="Normal 3 8 5 2 2 2" xfId="6046"/>
    <cellStyle name="Normal 3 8 5 2 2 3" xfId="6470"/>
    <cellStyle name="Normal 3 8 5 2 3" xfId="5549"/>
    <cellStyle name="Normal 3 8 5 3" xfId="2466"/>
    <cellStyle name="Normal 3 8 5 3 2" xfId="4072"/>
    <cellStyle name="Normal 3 8 5 4" xfId="2467"/>
    <cellStyle name="Normal 3 8 5 4 2" xfId="4073"/>
    <cellStyle name="Normal 3 8 5 4 2 2" xfId="6047"/>
    <cellStyle name="Normal 3 8 5 4 2 3" xfId="6471"/>
    <cellStyle name="Normal 3 8 5 4 3" xfId="5550"/>
    <cellStyle name="Normal 3 8 5 5" xfId="2468"/>
    <cellStyle name="Normal 3 8 5 5 2" xfId="4074"/>
    <cellStyle name="Normal 3 8 5 5 2 2" xfId="6048"/>
    <cellStyle name="Normal 3 8 5 5 2 3" xfId="6472"/>
    <cellStyle name="Normal 3 8 5 6" xfId="4070"/>
    <cellStyle name="Normal 3 8 5 6 2" xfId="6045"/>
    <cellStyle name="Normal 3 8 5 6 3" xfId="6469"/>
    <cellStyle name="Normal 3 8 5_INST $" xfId="2469"/>
    <cellStyle name="Normal 3 8 6" xfId="2470"/>
    <cellStyle name="Normal 3 8 6 2" xfId="4075"/>
    <cellStyle name="Normal 3 8 6 2 2" xfId="6049"/>
    <cellStyle name="Normal 3 8 6 2 3" xfId="6473"/>
    <cellStyle name="Normal 3 8 6 3" xfId="5551"/>
    <cellStyle name="Normal 3 8 7" xfId="2471"/>
    <cellStyle name="Normal 3 8 7 2" xfId="4076"/>
    <cellStyle name="Normal 3 8 7 2 2" xfId="6050"/>
    <cellStyle name="Normal 3 8 7 2 3" xfId="6474"/>
    <cellStyle name="Normal 3 8 7 3" xfId="5552"/>
    <cellStyle name="Normal 3 8 8" xfId="2472"/>
    <cellStyle name="Normal 3 8 8 2" xfId="4077"/>
    <cellStyle name="Normal 3 8 8 2 2" xfId="6051"/>
    <cellStyle name="Normal 3 8 8 2 3" xfId="6475"/>
    <cellStyle name="Normal 3 8 9" xfId="4064"/>
    <cellStyle name="Normal 3 8 9 2" xfId="6040"/>
    <cellStyle name="Normal 3 8 9 3" xfId="6464"/>
    <cellStyle name="Normal 3 8_AVANCE TOTAL" xfId="2473"/>
    <cellStyle name="Normal 3 9" xfId="2474"/>
    <cellStyle name="Normal 3 9 2" xfId="2475"/>
    <cellStyle name="Normal 3 9 2 2" xfId="5554"/>
    <cellStyle name="Normal 3 9 3" xfId="5553"/>
    <cellStyle name="Normal 3 9_AVANCE TOTAL" xfId="2476"/>
    <cellStyle name="Normal 3_AVANCE JUSTICIA JUVENIL" xfId="2477"/>
    <cellStyle name="Normal 30" xfId="2478"/>
    <cellStyle name="Normal 30 2" xfId="2479"/>
    <cellStyle name="Normal 30 2 2" xfId="2480"/>
    <cellStyle name="Normal 30 2 2 2" xfId="5557"/>
    <cellStyle name="Normal 30 2 3" xfId="5556"/>
    <cellStyle name="Normal 30 3" xfId="2481"/>
    <cellStyle name="Normal 30 3 2" xfId="2482"/>
    <cellStyle name="Normal 30 3 2 2" xfId="5559"/>
    <cellStyle name="Normal 30 3 3" xfId="5558"/>
    <cellStyle name="Normal 30 4" xfId="2483"/>
    <cellStyle name="Normal 30 4 2" xfId="5560"/>
    <cellStyle name="Normal 30 5" xfId="2484"/>
    <cellStyle name="Normal 30 5 2" xfId="4078"/>
    <cellStyle name="Normal 30 5 2 2" xfId="6052"/>
    <cellStyle name="Normal 30 5 2 3" xfId="6476"/>
    <cellStyle name="Normal 30 5 3" xfId="5561"/>
    <cellStyle name="Normal 30 6" xfId="2485"/>
    <cellStyle name="Normal 30 6 2" xfId="5562"/>
    <cellStyle name="Normal 30 7" xfId="2486"/>
    <cellStyle name="Normal 30 7 2" xfId="5563"/>
    <cellStyle name="Normal 30 8" xfId="2487"/>
    <cellStyle name="Normal 30 9" xfId="5555"/>
    <cellStyle name="Normal 30_AVANCE TOTAL" xfId="2488"/>
    <cellStyle name="Normal 31" xfId="2489"/>
    <cellStyle name="Normal 31 10" xfId="2490"/>
    <cellStyle name="Normal 31 10 2" xfId="2491"/>
    <cellStyle name="Normal 31 10 2 2" xfId="5565"/>
    <cellStyle name="Normal 31 10 3" xfId="5564"/>
    <cellStyle name="Normal 31 10_INST $" xfId="2492"/>
    <cellStyle name="Normal 31 11" xfId="2493"/>
    <cellStyle name="Normal 31 11 2" xfId="5566"/>
    <cellStyle name="Normal 31 12" xfId="2494"/>
    <cellStyle name="Normal 31 12 2" xfId="5567"/>
    <cellStyle name="Normal 31 2" xfId="2495"/>
    <cellStyle name="Normal 31 2 2" xfId="2496"/>
    <cellStyle name="Normal 31 2 2 2" xfId="5569"/>
    <cellStyle name="Normal 31 2 3" xfId="5568"/>
    <cellStyle name="Normal 31 3" xfId="2497"/>
    <cellStyle name="Normal 31 3 2" xfId="2498"/>
    <cellStyle name="Normal 31 3 2 2" xfId="5571"/>
    <cellStyle name="Normal 31 3 3" xfId="5570"/>
    <cellStyle name="Normal 31 4" xfId="2499"/>
    <cellStyle name="Normal 31 4 2" xfId="2500"/>
    <cellStyle name="Normal 31 4 2 2" xfId="5573"/>
    <cellStyle name="Normal 31 4 3" xfId="5572"/>
    <cellStyle name="Normal 31 4_AVANCE TOTAL" xfId="2501"/>
    <cellStyle name="Normal 31 5" xfId="2502"/>
    <cellStyle name="Normal 31 5 2" xfId="5574"/>
    <cellStyle name="Normal 31 6" xfId="2503"/>
    <cellStyle name="Normal 31 6 2" xfId="5575"/>
    <cellStyle name="Normal 31 7" xfId="2504"/>
    <cellStyle name="Normal 31 7 2" xfId="5576"/>
    <cellStyle name="Normal 31 8" xfId="2505"/>
    <cellStyle name="Normal 31 8 2" xfId="2506"/>
    <cellStyle name="Normal 31 8 2 2" xfId="5578"/>
    <cellStyle name="Normal 31 8 3" xfId="5577"/>
    <cellStyle name="Normal 31 8_AVANCE TOTAL" xfId="2507"/>
    <cellStyle name="Normal 31 9" xfId="2508"/>
    <cellStyle name="Normal 31 9 2" xfId="2509"/>
    <cellStyle name="Normal 31 9 2 2" xfId="5580"/>
    <cellStyle name="Normal 31 9 3" xfId="2510"/>
    <cellStyle name="Normal 31 9 3 2" xfId="2511"/>
    <cellStyle name="Normal 31 9 3 2 2" xfId="5582"/>
    <cellStyle name="Normal 31 9 3 3" xfId="5581"/>
    <cellStyle name="Normal 31 9 3_INST $" xfId="2512"/>
    <cellStyle name="Normal 31 9 4" xfId="2513"/>
    <cellStyle name="Normal 31 9 4 2" xfId="5583"/>
    <cellStyle name="Normal 31 9 5" xfId="5579"/>
    <cellStyle name="Normal 31 9_INST $" xfId="2514"/>
    <cellStyle name="Normal 31_AVANCE TOTAL" xfId="2515"/>
    <cellStyle name="Normal 32" xfId="2516"/>
    <cellStyle name="Normal 32 2" xfId="2517"/>
    <cellStyle name="Normal 32 2 2" xfId="5585"/>
    <cellStyle name="Normal 32 3" xfId="2518"/>
    <cellStyle name="Normal 32 3 2" xfId="4079"/>
    <cellStyle name="Normal 32 3 2 2" xfId="6053"/>
    <cellStyle name="Normal 32 3 2 3" xfId="6477"/>
    <cellStyle name="Normal 32 3 3" xfId="5586"/>
    <cellStyle name="Normal 32 4" xfId="2519"/>
    <cellStyle name="Normal 32 4 2" xfId="5587"/>
    <cellStyle name="Normal 32 5" xfId="2520"/>
    <cellStyle name="Normal 32 5 2" xfId="5588"/>
    <cellStyle name="Normal 32 6" xfId="2521"/>
    <cellStyle name="Normal 32 7" xfId="5584"/>
    <cellStyle name="Normal 33" xfId="2522"/>
    <cellStyle name="Normal 33 2" xfId="2523"/>
    <cellStyle name="Normal 33 2 2" xfId="5590"/>
    <cellStyle name="Normal 33 3" xfId="2524"/>
    <cellStyle name="Normal 33 3 2" xfId="4080"/>
    <cellStyle name="Normal 33 3 2 2" xfId="6054"/>
    <cellStyle name="Normal 33 3 2 3" xfId="6478"/>
    <cellStyle name="Normal 33 3 3" xfId="5591"/>
    <cellStyle name="Normal 33 4" xfId="2525"/>
    <cellStyle name="Normal 33 4 2" xfId="5592"/>
    <cellStyle name="Normal 33 5" xfId="2526"/>
    <cellStyle name="Normal 33 5 2" xfId="5593"/>
    <cellStyle name="Normal 33 6" xfId="2527"/>
    <cellStyle name="Normal 33 7" xfId="5589"/>
    <cellStyle name="Normal 34" xfId="2528"/>
    <cellStyle name="Normal 34 2" xfId="2529"/>
    <cellStyle name="Normal 34 2 2" xfId="5595"/>
    <cellStyle name="Normal 34 3" xfId="5594"/>
    <cellStyle name="Normal 35" xfId="2530"/>
    <cellStyle name="Normal 35 2" xfId="2531"/>
    <cellStyle name="Normal 35 2 2" xfId="2532"/>
    <cellStyle name="Normal 35 2_Listado_web" xfId="2533"/>
    <cellStyle name="Normal 35 3" xfId="2534"/>
    <cellStyle name="Normal 35 3 2" xfId="2535"/>
    <cellStyle name="Normal 35 3 2 2" xfId="4083"/>
    <cellStyle name="Normal 35 3 2 2 2" xfId="6057"/>
    <cellStyle name="Normal 35 3 2 2 3" xfId="6481"/>
    <cellStyle name="Normal 35 3 2 3" xfId="5596"/>
    <cellStyle name="Normal 35 3 3" xfId="2536"/>
    <cellStyle name="Normal 35 3 3 2" xfId="4084"/>
    <cellStyle name="Normal 35 3 4" xfId="2537"/>
    <cellStyle name="Normal 35 3 4 2" xfId="4085"/>
    <cellStyle name="Normal 35 3 4 2 2" xfId="6058"/>
    <cellStyle name="Normal 35 3 4 2 3" xfId="6482"/>
    <cellStyle name="Normal 35 3 4 3" xfId="5597"/>
    <cellStyle name="Normal 35 3 5" xfId="2538"/>
    <cellStyle name="Normal 35 3 5 2" xfId="4086"/>
    <cellStyle name="Normal 35 3 5 2 2" xfId="6059"/>
    <cellStyle name="Normal 35 3 5 2 3" xfId="6483"/>
    <cellStyle name="Normal 35 3 6" xfId="4082"/>
    <cellStyle name="Normal 35 3 6 2" xfId="6056"/>
    <cellStyle name="Normal 35 3 6 3" xfId="6480"/>
    <cellStyle name="Normal 35 3_INST $" xfId="2539"/>
    <cellStyle name="Normal 35 4" xfId="2540"/>
    <cellStyle name="Normal 35 4 2" xfId="2541"/>
    <cellStyle name="Normal 35 4 2 2" xfId="4088"/>
    <cellStyle name="Normal 35 4 2 2 2" xfId="6061"/>
    <cellStyle name="Normal 35 4 2 2 3" xfId="6485"/>
    <cellStyle name="Normal 35 4 2 3" xfId="5598"/>
    <cellStyle name="Normal 35 4 3" xfId="2542"/>
    <cellStyle name="Normal 35 4 3 2" xfId="4089"/>
    <cellStyle name="Normal 35 4 4" xfId="2543"/>
    <cellStyle name="Normal 35 4 4 2" xfId="4090"/>
    <cellStyle name="Normal 35 4 4 2 2" xfId="6062"/>
    <cellStyle name="Normal 35 4 4 2 3" xfId="6486"/>
    <cellStyle name="Normal 35 4 4 3" xfId="5599"/>
    <cellStyle name="Normal 35 4 5" xfId="4091"/>
    <cellStyle name="Normal 35 4 5 2" xfId="6063"/>
    <cellStyle name="Normal 35 4 5 3" xfId="6487"/>
    <cellStyle name="Normal 35 4 6" xfId="4087"/>
    <cellStyle name="Normal 35 4 6 2" xfId="6060"/>
    <cellStyle name="Normal 35 4 6 3" xfId="6484"/>
    <cellStyle name="Normal 35 4_INST $" xfId="4092"/>
    <cellStyle name="Normal 35 5" xfId="2544"/>
    <cellStyle name="Normal 35 5 2" xfId="4093"/>
    <cellStyle name="Normal 35 5 2 2" xfId="6064"/>
    <cellStyle name="Normal 35 5 2 3" xfId="6488"/>
    <cellStyle name="Normal 35 5 3" xfId="5600"/>
    <cellStyle name="Normal 35 6" xfId="2545"/>
    <cellStyle name="Normal 35 6 2" xfId="4094"/>
    <cellStyle name="Normal 35 6 2 2" xfId="6065"/>
    <cellStyle name="Normal 35 6 2 3" xfId="6489"/>
    <cellStyle name="Normal 35 6 3" xfId="5601"/>
    <cellStyle name="Normal 35 7" xfId="4095"/>
    <cellStyle name="Normal 35 7 2" xfId="6066"/>
    <cellStyle name="Normal 35 7 3" xfId="6490"/>
    <cellStyle name="Normal 35 8" xfId="4096"/>
    <cellStyle name="Normal 35 8 2" xfId="6067"/>
    <cellStyle name="Normal 35 8 3" xfId="6491"/>
    <cellStyle name="Normal 35 9" xfId="4081"/>
    <cellStyle name="Normal 35 9 2" xfId="6055"/>
    <cellStyle name="Normal 35 9 3" xfId="6479"/>
    <cellStyle name="Normal 35_AVANCE TOTAL" xfId="2546"/>
    <cellStyle name="Normal 36" xfId="2547"/>
    <cellStyle name="Normal 36 2" xfId="2548"/>
    <cellStyle name="Normal 36 2 2" xfId="4099"/>
    <cellStyle name="Normal 36 2 3" xfId="4098"/>
    <cellStyle name="Normal 36 3" xfId="2549"/>
    <cellStyle name="Normal 36 3 2" xfId="2550"/>
    <cellStyle name="Normal 36 3 2 2" xfId="4101"/>
    <cellStyle name="Normal 36 3 2 2 2" xfId="6070"/>
    <cellStyle name="Normal 36 3 2 2 3" xfId="6494"/>
    <cellStyle name="Normal 36 3 2 3" xfId="5602"/>
    <cellStyle name="Normal 36 3 3" xfId="2551"/>
    <cellStyle name="Normal 36 3 3 2" xfId="4102"/>
    <cellStyle name="Normal 36 3 4" xfId="2552"/>
    <cellStyle name="Normal 36 3 4 2" xfId="4103"/>
    <cellStyle name="Normal 36 3 4 2 2" xfId="6071"/>
    <cellStyle name="Normal 36 3 4 2 3" xfId="6495"/>
    <cellStyle name="Normal 36 3 4 3" xfId="5603"/>
    <cellStyle name="Normal 36 3 5" xfId="4104"/>
    <cellStyle name="Normal 36 3 5 2" xfId="6072"/>
    <cellStyle name="Normal 36 3 5 3" xfId="6496"/>
    <cellStyle name="Normal 36 3 6" xfId="4100"/>
    <cellStyle name="Normal 36 3 6 2" xfId="6069"/>
    <cellStyle name="Normal 36 3 6 3" xfId="6493"/>
    <cellStyle name="Normal 36 3_INST $" xfId="4105"/>
    <cellStyle name="Normal 36 4" xfId="2553"/>
    <cellStyle name="Normal 36 4 2" xfId="2554"/>
    <cellStyle name="Normal 36 4 2 2" xfId="4107"/>
    <cellStyle name="Normal 36 4 2 2 2" xfId="6074"/>
    <cellStyle name="Normal 36 4 2 2 3" xfId="6498"/>
    <cellStyle name="Normal 36 4 2 3" xfId="5604"/>
    <cellStyle name="Normal 36 4 3" xfId="2555"/>
    <cellStyle name="Normal 36 4 3 2" xfId="4108"/>
    <cellStyle name="Normal 36 4 4" xfId="2556"/>
    <cellStyle name="Normal 36 4 4 2" xfId="4109"/>
    <cellStyle name="Normal 36 4 4 2 2" xfId="6075"/>
    <cellStyle name="Normal 36 4 4 2 3" xfId="6499"/>
    <cellStyle name="Normal 36 4 4 3" xfId="5605"/>
    <cellStyle name="Normal 36 4 5" xfId="4110"/>
    <cellStyle name="Normal 36 4 5 2" xfId="6076"/>
    <cellStyle name="Normal 36 4 5 3" xfId="6500"/>
    <cellStyle name="Normal 36 4 6" xfId="4106"/>
    <cellStyle name="Normal 36 4 6 2" xfId="6073"/>
    <cellStyle name="Normal 36 4 6 3" xfId="6497"/>
    <cellStyle name="Normal 36 4_INST $" xfId="4111"/>
    <cellStyle name="Normal 36 5" xfId="2557"/>
    <cellStyle name="Normal 36 5 2" xfId="4112"/>
    <cellStyle name="Normal 36 5 2 2" xfId="6077"/>
    <cellStyle name="Normal 36 5 2 3" xfId="6501"/>
    <cellStyle name="Normal 36 5 3" xfId="5606"/>
    <cellStyle name="Normal 36 6" xfId="2558"/>
    <cellStyle name="Normal 36 6 2" xfId="4113"/>
    <cellStyle name="Normal 36 6 2 2" xfId="6078"/>
    <cellStyle name="Normal 36 6 2 3" xfId="6502"/>
    <cellStyle name="Normal 36 6 3" xfId="5607"/>
    <cellStyle name="Normal 36 7" xfId="4114"/>
    <cellStyle name="Normal 36 7 2" xfId="6079"/>
    <cellStyle name="Normal 36 7 3" xfId="6503"/>
    <cellStyle name="Normal 36 8" xfId="4115"/>
    <cellStyle name="Normal 36 8 2" xfId="6080"/>
    <cellStyle name="Normal 36 8 3" xfId="6504"/>
    <cellStyle name="Normal 36 9" xfId="4097"/>
    <cellStyle name="Normal 36 9 2" xfId="6068"/>
    <cellStyle name="Normal 36 9 3" xfId="6492"/>
    <cellStyle name="Normal 36_AVANCE TOTAL" xfId="2559"/>
    <cellStyle name="Normal 37" xfId="2560"/>
    <cellStyle name="Normal 37 2" xfId="2561"/>
    <cellStyle name="Normal 37 2 2" xfId="4116"/>
    <cellStyle name="Normal 37 2 2 2" xfId="6081"/>
    <cellStyle name="Normal 37 2 3" xfId="5609"/>
    <cellStyle name="Normal 37 3" xfId="4117"/>
    <cellStyle name="Normal 37 3 2" xfId="6082"/>
    <cellStyle name="Normal 37 4" xfId="5608"/>
    <cellStyle name="Normal 37_Hoja2" xfId="2562"/>
    <cellStyle name="Normal 38" xfId="2563"/>
    <cellStyle name="Normal 38 10" xfId="4119"/>
    <cellStyle name="Normal 38 10 2" xfId="6084"/>
    <cellStyle name="Normal 38 10 3" xfId="6506"/>
    <cellStyle name="Normal 38 11" xfId="4120"/>
    <cellStyle name="Normal 38 11 2" xfId="6085"/>
    <cellStyle name="Normal 38 12" xfId="4118"/>
    <cellStyle name="Normal 38 12 2" xfId="6083"/>
    <cellStyle name="Normal 38 12 3" xfId="6505"/>
    <cellStyle name="Normal 38 2" xfId="2564"/>
    <cellStyle name="Normal 38 2 2" xfId="4122"/>
    <cellStyle name="Normal 38 2 3" xfId="4121"/>
    <cellStyle name="Normal 38 3" xfId="2565"/>
    <cellStyle name="Normal 38 3 2" xfId="2566"/>
    <cellStyle name="Normal 38 3 2 2" xfId="4124"/>
    <cellStyle name="Normal 38 3 2 2 2" xfId="6087"/>
    <cellStyle name="Normal 38 3 2 2 3" xfId="6508"/>
    <cellStyle name="Normal 38 3 2 3" xfId="5610"/>
    <cellStyle name="Normal 38 3 3" xfId="2567"/>
    <cellStyle name="Normal 38 3 3 2" xfId="4125"/>
    <cellStyle name="Normal 38 3 4" xfId="2568"/>
    <cellStyle name="Normal 38 3 4 2" xfId="4126"/>
    <cellStyle name="Normal 38 3 4 2 2" xfId="6088"/>
    <cellStyle name="Normal 38 3 4 2 3" xfId="6509"/>
    <cellStyle name="Normal 38 3 4 3" xfId="5611"/>
    <cellStyle name="Normal 38 3 5" xfId="4127"/>
    <cellStyle name="Normal 38 3 5 2" xfId="6089"/>
    <cellStyle name="Normal 38 3 5 3" xfId="6510"/>
    <cellStyle name="Normal 38 3 6" xfId="4123"/>
    <cellStyle name="Normal 38 3 6 2" xfId="6086"/>
    <cellStyle name="Normal 38 3 6 3" xfId="6507"/>
    <cellStyle name="Normal 38 3_INST $" xfId="4128"/>
    <cellStyle name="Normal 38 4" xfId="2569"/>
    <cellStyle name="Normal 38 4 2" xfId="2570"/>
    <cellStyle name="Normal 38 4 2 2" xfId="4130"/>
    <cellStyle name="Normal 38 4 2 2 2" xfId="6091"/>
    <cellStyle name="Normal 38 4 2 2 3" xfId="6512"/>
    <cellStyle name="Normal 38 4 2 3" xfId="5612"/>
    <cellStyle name="Normal 38 4 3" xfId="2571"/>
    <cellStyle name="Normal 38 4 3 2" xfId="4131"/>
    <cellStyle name="Normal 38 4 4" xfId="2572"/>
    <cellStyle name="Normal 38 4 4 2" xfId="4132"/>
    <cellStyle name="Normal 38 4 4 2 2" xfId="6092"/>
    <cellStyle name="Normal 38 4 4 2 3" xfId="6513"/>
    <cellStyle name="Normal 38 4 4 3" xfId="5613"/>
    <cellStyle name="Normal 38 4 5" xfId="4133"/>
    <cellStyle name="Normal 38 4 5 2" xfId="6093"/>
    <cellStyle name="Normal 38 4 5 3" xfId="6514"/>
    <cellStyle name="Normal 38 4 6" xfId="4129"/>
    <cellStyle name="Normal 38 4 6 2" xfId="6090"/>
    <cellStyle name="Normal 38 4 6 3" xfId="6511"/>
    <cellStyle name="Normal 38 4_INST $" xfId="4134"/>
    <cellStyle name="Normal 38 5" xfId="2573"/>
    <cellStyle name="Normal 38 5 2" xfId="4135"/>
    <cellStyle name="Normal 38 5 2 2" xfId="6094"/>
    <cellStyle name="Normal 38 5 2 3" xfId="6515"/>
    <cellStyle name="Normal 38 5 3" xfId="5614"/>
    <cellStyle name="Normal 38 6" xfId="2574"/>
    <cellStyle name="Normal 38 6 2" xfId="4136"/>
    <cellStyle name="Normal 38 6 2 2" xfId="6095"/>
    <cellStyle name="Normal 38 6 2 3" xfId="6516"/>
    <cellStyle name="Normal 38 6 3" xfId="5615"/>
    <cellStyle name="Normal 38 7" xfId="2575"/>
    <cellStyle name="Normal 38 7 2" xfId="5616"/>
    <cellStyle name="Normal 38 8" xfId="2576"/>
    <cellStyle name="Normal 38 8 2" xfId="4137"/>
    <cellStyle name="Normal 38 8 2 2" xfId="6096"/>
    <cellStyle name="Normal 38 8 2 3" xfId="6517"/>
    <cellStyle name="Normal 38 8 3" xfId="5617"/>
    <cellStyle name="Normal 38 9" xfId="4138"/>
    <cellStyle name="Normal 38 9 2" xfId="6097"/>
    <cellStyle name="Normal 38 9 3" xfId="6518"/>
    <cellStyle name="Normal 38_AVANCE TOTAL" xfId="2577"/>
    <cellStyle name="Normal 39" xfId="2578"/>
    <cellStyle name="Normal 39 2" xfId="4139"/>
    <cellStyle name="Normal 39 2 2" xfId="6098"/>
    <cellStyle name="Normal 39 3" xfId="5618"/>
    <cellStyle name="Normal 4" xfId="2579"/>
    <cellStyle name="Normal 4 10" xfId="2580"/>
    <cellStyle name="Normal 4 10 2" xfId="4141"/>
    <cellStyle name="Normal 4 11" xfId="2581"/>
    <cellStyle name="Normal 4 11 2" xfId="4142"/>
    <cellStyle name="Normal 4 11 2 2" xfId="6099"/>
    <cellStyle name="Normal 4 11 2 3" xfId="6519"/>
    <cellStyle name="Normal 4 11 3" xfId="5619"/>
    <cellStyle name="Normal 4 12" xfId="4143"/>
    <cellStyle name="Normal 4 13" xfId="4140"/>
    <cellStyle name="Normal 4 2" xfId="2582"/>
    <cellStyle name="Normal 4 2 2" xfId="2583"/>
    <cellStyle name="Normal 4 2 2 2" xfId="4146"/>
    <cellStyle name="Normal 4 2 2 3" xfId="4145"/>
    <cellStyle name="Normal 4 2 3" xfId="2584"/>
    <cellStyle name="Normal 4 2 3 2" xfId="4147"/>
    <cellStyle name="Normal 4 2 4" xfId="2585"/>
    <cellStyle name="Normal 4 2 4 2" xfId="5620"/>
    <cellStyle name="Normal 4 2 5" xfId="2586"/>
    <cellStyle name="Normal 4 2 5 2" xfId="4148"/>
    <cellStyle name="Normal 4 2 6" xfId="2587"/>
    <cellStyle name="Normal 4 2 6 2" xfId="5621"/>
    <cellStyle name="Normal 4 2 7" xfId="4149"/>
    <cellStyle name="Normal 4 2 8" xfId="4144"/>
    <cellStyle name="Normal 4 2_Hoja1" xfId="2588"/>
    <cellStyle name="Normal 4 3" xfId="2589"/>
    <cellStyle name="Normal 4 3 2" xfId="2590"/>
    <cellStyle name="Normal 4 3 2 2" xfId="4152"/>
    <cellStyle name="Normal 4 3 2 3" xfId="4151"/>
    <cellStyle name="Normal 4 3 3" xfId="4153"/>
    <cellStyle name="Normal 4 3 4" xfId="4150"/>
    <cellStyle name="Normal 4 3_Hoja2" xfId="2591"/>
    <cellStyle name="Normal 4 4" xfId="2592"/>
    <cellStyle name="Normal 4 4 2" xfId="2593"/>
    <cellStyle name="Normal 4 4 2 2" xfId="4156"/>
    <cellStyle name="Normal 4 4 2 3" xfId="4155"/>
    <cellStyle name="Normal 4 4 3" xfId="4157"/>
    <cellStyle name="Normal 4 4 4" xfId="4154"/>
    <cellStyle name="Normal 4 4_Hoja2" xfId="2594"/>
    <cellStyle name="Normal 4 5" xfId="2595"/>
    <cellStyle name="Normal 4 5 10" xfId="4158"/>
    <cellStyle name="Normal 4 5 10 2" xfId="6100"/>
    <cellStyle name="Normal 4 5 10 3" xfId="6520"/>
    <cellStyle name="Normal 4 5 2" xfId="2596"/>
    <cellStyle name="Normal 4 5 2 2" xfId="2597"/>
    <cellStyle name="Normal 4 5 2 2 2" xfId="4161"/>
    <cellStyle name="Normal 4 5 2 2 3" xfId="4160"/>
    <cellStyle name="Normal 4 5 2 3" xfId="4162"/>
    <cellStyle name="Normal 4 5 2 4" xfId="4159"/>
    <cellStyle name="Normal 4 5 2_Hoja2" xfId="2598"/>
    <cellStyle name="Normal 4 5 3" xfId="2599"/>
    <cellStyle name="Normal 4 5 3 2" xfId="4164"/>
    <cellStyle name="Normal 4 5 3 3" xfId="4163"/>
    <cellStyle name="Normal 4 5 4" xfId="2600"/>
    <cellStyle name="Normal 4 5 4 2" xfId="4166"/>
    <cellStyle name="Normal 4 5 4 3" xfId="4165"/>
    <cellStyle name="Normal 4 5 5" xfId="2601"/>
    <cellStyle name="Normal 4 5 5 2" xfId="2602"/>
    <cellStyle name="Normal 4 5 5 2 2" xfId="4168"/>
    <cellStyle name="Normal 4 5 5 2 2 2" xfId="6102"/>
    <cellStyle name="Normal 4 5 5 2 2 3" xfId="6522"/>
    <cellStyle name="Normal 4 5 5 2 3" xfId="5622"/>
    <cellStyle name="Normal 4 5 5 3" xfId="2603"/>
    <cellStyle name="Normal 4 5 5 3 2" xfId="4169"/>
    <cellStyle name="Normal 4 5 5 4" xfId="2604"/>
    <cellStyle name="Normal 4 5 5 4 2" xfId="4170"/>
    <cellStyle name="Normal 4 5 5 4 2 2" xfId="6103"/>
    <cellStyle name="Normal 4 5 5 4 2 3" xfId="6523"/>
    <cellStyle name="Normal 4 5 5 4 3" xfId="5623"/>
    <cellStyle name="Normal 4 5 5 5" xfId="4171"/>
    <cellStyle name="Normal 4 5 5 5 2" xfId="6104"/>
    <cellStyle name="Normal 4 5 5 5 3" xfId="6524"/>
    <cellStyle name="Normal 4 5 5 6" xfId="4167"/>
    <cellStyle name="Normal 4 5 5 6 2" xfId="6101"/>
    <cellStyle name="Normal 4 5 5 6 3" xfId="6521"/>
    <cellStyle name="Normal 4 5 5_INST $" xfId="4172"/>
    <cellStyle name="Normal 4 5 6" xfId="2605"/>
    <cellStyle name="Normal 4 5 6 2" xfId="2606"/>
    <cellStyle name="Normal 4 5 6 2 2" xfId="4174"/>
    <cellStyle name="Normal 4 5 6 2 2 2" xfId="6106"/>
    <cellStyle name="Normal 4 5 6 2 2 3" xfId="6526"/>
    <cellStyle name="Normal 4 5 6 2 3" xfId="5624"/>
    <cellStyle name="Normal 4 5 6 3" xfId="2607"/>
    <cellStyle name="Normal 4 5 6 3 2" xfId="4175"/>
    <cellStyle name="Normal 4 5 6 4" xfId="2608"/>
    <cellStyle name="Normal 4 5 6 4 2" xfId="4176"/>
    <cellStyle name="Normal 4 5 6 4 2 2" xfId="6107"/>
    <cellStyle name="Normal 4 5 6 4 2 3" xfId="6527"/>
    <cellStyle name="Normal 4 5 6 4 3" xfId="5625"/>
    <cellStyle name="Normal 4 5 6 5" xfId="4177"/>
    <cellStyle name="Normal 4 5 6 5 2" xfId="6108"/>
    <cellStyle name="Normal 4 5 6 5 3" xfId="6528"/>
    <cellStyle name="Normal 4 5 6 6" xfId="4173"/>
    <cellStyle name="Normal 4 5 6 6 2" xfId="6105"/>
    <cellStyle name="Normal 4 5 6 6 3" xfId="6525"/>
    <cellStyle name="Normal 4 5 6_INST $" xfId="4178"/>
    <cellStyle name="Normal 4 5 7" xfId="2609"/>
    <cellStyle name="Normal 4 5 7 2" xfId="4179"/>
    <cellStyle name="Normal 4 5 7 2 2" xfId="6109"/>
    <cellStyle name="Normal 4 5 7 2 3" xfId="6529"/>
    <cellStyle name="Normal 4 5 7 3" xfId="5626"/>
    <cellStyle name="Normal 4 5 8" xfId="2610"/>
    <cellStyle name="Normal 4 5 8 2" xfId="4180"/>
    <cellStyle name="Normal 4 5 8 2 2" xfId="6110"/>
    <cellStyle name="Normal 4 5 8 2 3" xfId="6530"/>
    <cellStyle name="Normal 4 5 8 3" xfId="5627"/>
    <cellStyle name="Normal 4 5 9" xfId="4181"/>
    <cellStyle name="Normal 4 5 9 2" xfId="6111"/>
    <cellStyle name="Normal 4 5 9 3" xfId="6531"/>
    <cellStyle name="Normal 4 5_AVANCE PROTECCIÓN" xfId="2611"/>
    <cellStyle name="Normal 4 6" xfId="2612"/>
    <cellStyle name="Normal 4 6 2" xfId="4183"/>
    <cellStyle name="Normal 4 6 3" xfId="4182"/>
    <cellStyle name="Normal 4 7" xfId="2613"/>
    <cellStyle name="Normal 4 7 2" xfId="4185"/>
    <cellStyle name="Normal 4 7 3" xfId="4184"/>
    <cellStyle name="Normal 4 8" xfId="2614"/>
    <cellStyle name="Normal 4 8 2" xfId="4186"/>
    <cellStyle name="Normal 4 9" xfId="2615"/>
    <cellStyle name="Normal 4 9 2" xfId="5628"/>
    <cellStyle name="Normal 4_Hoja1" xfId="2616"/>
    <cellStyle name="Normal 40" xfId="2617"/>
    <cellStyle name="Normal 40 10" xfId="4188"/>
    <cellStyle name="Normal 40 10 2" xfId="6113"/>
    <cellStyle name="Normal 40 10 3" xfId="6533"/>
    <cellStyle name="Normal 40 11" xfId="4189"/>
    <cellStyle name="Normal 40 11 2" xfId="6114"/>
    <cellStyle name="Normal 40 12" xfId="4187"/>
    <cellStyle name="Normal 40 12 2" xfId="6112"/>
    <cellStyle name="Normal 40 12 3" xfId="6532"/>
    <cellStyle name="Normal 40 2" xfId="2618"/>
    <cellStyle name="Normal 40 2 2" xfId="2619"/>
    <cellStyle name="Normal 40 2 2 2" xfId="4191"/>
    <cellStyle name="Normal 40 2 2 2 2" xfId="6116"/>
    <cellStyle name="Normal 40 2 2 2 3" xfId="6535"/>
    <cellStyle name="Normal 40 2 2 3" xfId="5629"/>
    <cellStyle name="Normal 40 2 3" xfId="2620"/>
    <cellStyle name="Normal 40 2 3 2" xfId="4192"/>
    <cellStyle name="Normal 40 2 4" xfId="2621"/>
    <cellStyle name="Normal 40 2 4 2" xfId="4193"/>
    <cellStyle name="Normal 40 2 4 2 2" xfId="6117"/>
    <cellStyle name="Normal 40 2 4 2 3" xfId="6536"/>
    <cellStyle name="Normal 40 2 4 3" xfId="5630"/>
    <cellStyle name="Normal 40 2 5" xfId="4194"/>
    <cellStyle name="Normal 40 2 5 2" xfId="6118"/>
    <cellStyle name="Normal 40 2 5 3" xfId="6537"/>
    <cellStyle name="Normal 40 2 6" xfId="4190"/>
    <cellStyle name="Normal 40 2 6 2" xfId="6115"/>
    <cellStyle name="Normal 40 2 6 3" xfId="6534"/>
    <cellStyle name="Normal 40 2_INST $" xfId="4195"/>
    <cellStyle name="Normal 40 3" xfId="2622"/>
    <cellStyle name="Normal 40 3 2" xfId="4196"/>
    <cellStyle name="Normal 40 4" xfId="2623"/>
    <cellStyle name="Normal 40 4 2" xfId="2624"/>
    <cellStyle name="Normal 40 4 2 2" xfId="4198"/>
    <cellStyle name="Normal 40 4 2 2 2" xfId="6120"/>
    <cellStyle name="Normal 40 4 2 2 3" xfId="6539"/>
    <cellStyle name="Normal 40 4 2 3" xfId="5631"/>
    <cellStyle name="Normal 40 4 3" xfId="2625"/>
    <cellStyle name="Normal 40 4 3 2" xfId="4199"/>
    <cellStyle name="Normal 40 4 4" xfId="2626"/>
    <cellStyle name="Normal 40 4 4 2" xfId="4200"/>
    <cellStyle name="Normal 40 4 4 2 2" xfId="6121"/>
    <cellStyle name="Normal 40 4 4 2 3" xfId="6540"/>
    <cellStyle name="Normal 40 4 4 3" xfId="5632"/>
    <cellStyle name="Normal 40 4 5" xfId="4201"/>
    <cellStyle name="Normal 40 4 5 2" xfId="6122"/>
    <cellStyle name="Normal 40 4 5 3" xfId="6541"/>
    <cellStyle name="Normal 40 4 6" xfId="4197"/>
    <cellStyle name="Normal 40 4 6 2" xfId="6119"/>
    <cellStyle name="Normal 40 4 6 3" xfId="6538"/>
    <cellStyle name="Normal 40 4_INST $" xfId="4202"/>
    <cellStyle name="Normal 40 5" xfId="2627"/>
    <cellStyle name="Normal 40 5 2" xfId="4203"/>
    <cellStyle name="Normal 40 5 2 2" xfId="6123"/>
    <cellStyle name="Normal 40 5 2 3" xfId="6542"/>
    <cellStyle name="Normal 40 5 3" xfId="5633"/>
    <cellStyle name="Normal 40 6" xfId="2628"/>
    <cellStyle name="Normal 40 6 2" xfId="4204"/>
    <cellStyle name="Normal 40 6 2 2" xfId="6124"/>
    <cellStyle name="Normal 40 6 2 3" xfId="6543"/>
    <cellStyle name="Normal 40 6 3" xfId="5634"/>
    <cellStyle name="Normal 40 7" xfId="2629"/>
    <cellStyle name="Normal 40 7 2" xfId="5635"/>
    <cellStyle name="Normal 40 8" xfId="2630"/>
    <cellStyle name="Normal 40 8 2" xfId="4205"/>
    <cellStyle name="Normal 40 8 2 2" xfId="6125"/>
    <cellStyle name="Normal 40 8 2 3" xfId="6544"/>
    <cellStyle name="Normal 40 8 3" xfId="5636"/>
    <cellStyle name="Normal 40 9" xfId="4206"/>
    <cellStyle name="Normal 40 9 2" xfId="6126"/>
    <cellStyle name="Normal 40 9 3" xfId="6545"/>
    <cellStyle name="Normal 40_AVANCE TOTAL" xfId="2631"/>
    <cellStyle name="Normal 41" xfId="2632"/>
    <cellStyle name="Normal 41 2" xfId="2633"/>
    <cellStyle name="Normal 41 2 2" xfId="4208"/>
    <cellStyle name="Normal 41 3" xfId="2634"/>
    <cellStyle name="Normal 41 3 2" xfId="5637"/>
    <cellStyle name="Normal 41 4" xfId="4209"/>
    <cellStyle name="Normal 41 5" xfId="4210"/>
    <cellStyle name="Normal 41 6" xfId="4207"/>
    <cellStyle name="Normal 42" xfId="2635"/>
    <cellStyle name="Normal 42 2" xfId="2636"/>
    <cellStyle name="Normal 42 2 2" xfId="4212"/>
    <cellStyle name="Normal 42 3" xfId="2637"/>
    <cellStyle name="Normal 42 3 2" xfId="5638"/>
    <cellStyle name="Normal 42 4" xfId="4213"/>
    <cellStyle name="Normal 42 5" xfId="4214"/>
    <cellStyle name="Normal 42 6" xfId="4211"/>
    <cellStyle name="Normal 43" xfId="2638"/>
    <cellStyle name="Normal 43 2" xfId="2639"/>
    <cellStyle name="Normal 43 2 2" xfId="4216"/>
    <cellStyle name="Normal 43 3" xfId="2640"/>
    <cellStyle name="Normal 43 3 2" xfId="5639"/>
    <cellStyle name="Normal 43 4" xfId="4217"/>
    <cellStyle name="Normal 43 5" xfId="4218"/>
    <cellStyle name="Normal 43 6" xfId="4215"/>
    <cellStyle name="Normal 44" xfId="2641"/>
    <cellStyle name="Normal 44 2" xfId="2642"/>
    <cellStyle name="Normal 44 2 2" xfId="4220"/>
    <cellStyle name="Normal 44 3" xfId="2643"/>
    <cellStyle name="Normal 44 3 2" xfId="5640"/>
    <cellStyle name="Normal 44 4" xfId="4221"/>
    <cellStyle name="Normal 44 5" xfId="4222"/>
    <cellStyle name="Normal 44 6" xfId="4219"/>
    <cellStyle name="Normal 45" xfId="2644"/>
    <cellStyle name="Normal 45 2" xfId="2645"/>
    <cellStyle name="Normal 45 2 2" xfId="4224"/>
    <cellStyle name="Normal 45 3" xfId="2646"/>
    <cellStyle name="Normal 45 3 2" xfId="5641"/>
    <cellStyle name="Normal 45 4" xfId="4225"/>
    <cellStyle name="Normal 45 5" xfId="4226"/>
    <cellStyle name="Normal 45 6" xfId="4223"/>
    <cellStyle name="Normal 46" xfId="2647"/>
    <cellStyle name="Normal 46 2" xfId="4228"/>
    <cellStyle name="Normal 46 3" xfId="4227"/>
    <cellStyle name="Normal 47" xfId="2648"/>
    <cellStyle name="Normal 47 2" xfId="4230"/>
    <cellStyle name="Normal 47 3" xfId="4229"/>
    <cellStyle name="Normal 48" xfId="2649"/>
    <cellStyle name="Normal 48 2" xfId="4232"/>
    <cellStyle name="Normal 48 3" xfId="4231"/>
    <cellStyle name="Normal 49" xfId="2650"/>
    <cellStyle name="Normal 49 2" xfId="4234"/>
    <cellStyle name="Normal 49 3" xfId="4233"/>
    <cellStyle name="Normal 5" xfId="2651"/>
    <cellStyle name="Normal 5 2" xfId="4235"/>
    <cellStyle name="Normal 5 2 2" xfId="6127"/>
    <cellStyle name="Normal 5 3" xfId="5642"/>
    <cellStyle name="Normal 50" xfId="2652"/>
    <cellStyle name="Normal 50 2" xfId="4237"/>
    <cellStyle name="Normal 50 3" xfId="4236"/>
    <cellStyle name="Normal 51" xfId="2653"/>
    <cellStyle name="Normal 51 2" xfId="4239"/>
    <cellStyle name="Normal 51 3" xfId="4238"/>
    <cellStyle name="Normal 52" xfId="2654"/>
    <cellStyle name="Normal 52 2" xfId="4241"/>
    <cellStyle name="Normal 52 3" xfId="4240"/>
    <cellStyle name="Normal 53" xfId="2655"/>
    <cellStyle name="Normal 53 2" xfId="4243"/>
    <cellStyle name="Normal 53 3" xfId="4242"/>
    <cellStyle name="Normal 54" xfId="2656"/>
    <cellStyle name="Normal 54 2" xfId="5643"/>
    <cellStyle name="Normal 55" xfId="2657"/>
    <cellStyle name="Normal 55 2" xfId="5644"/>
    <cellStyle name="Normal 56" xfId="2658"/>
    <cellStyle name="Normal 56 2" xfId="5645"/>
    <cellStyle name="Normal 57" xfId="2659"/>
    <cellStyle name="Normal 57 2" xfId="2660"/>
    <cellStyle name="Normal 57 2 2" xfId="5647"/>
    <cellStyle name="Normal 57 3" xfId="5646"/>
    <cellStyle name="Normal 57_AVANCE TOTAL" xfId="2661"/>
    <cellStyle name="Normal 58" xfId="2662"/>
    <cellStyle name="Normal 58 2" xfId="5648"/>
    <cellStyle name="Normal 58 3" xfId="2663"/>
    <cellStyle name="Normal 58 3 2" xfId="5649"/>
    <cellStyle name="Normal 58_AVANCE TOTAL" xfId="2664"/>
    <cellStyle name="Normal 59" xfId="2665"/>
    <cellStyle name="Normal 59 2" xfId="2666"/>
    <cellStyle name="Normal 59 2 2" xfId="4245"/>
    <cellStyle name="Normal 59 2 2 2" xfId="6129"/>
    <cellStyle name="Normal 59 2 2 3" xfId="6547"/>
    <cellStyle name="Normal 59 2 3" xfId="5650"/>
    <cellStyle name="Normal 59 3" xfId="2667"/>
    <cellStyle name="Normal 59 3 2" xfId="4246"/>
    <cellStyle name="Normal 59 4" xfId="2668"/>
    <cellStyle name="Normal 59 4 2" xfId="4247"/>
    <cellStyle name="Normal 59 4 2 2" xfId="6130"/>
    <cellStyle name="Normal 59 4 2 3" xfId="6548"/>
    <cellStyle name="Normal 59 4 3" xfId="5651"/>
    <cellStyle name="Normal 59 5" xfId="4248"/>
    <cellStyle name="Normal 59 5 2" xfId="6131"/>
    <cellStyle name="Normal 59 5 3" xfId="6549"/>
    <cellStyle name="Normal 59 6" xfId="4244"/>
    <cellStyle name="Normal 59 6 2" xfId="6128"/>
    <cellStyle name="Normal 59 6 3" xfId="6546"/>
    <cellStyle name="Normal 59_AVANCE TOTAL" xfId="2669"/>
    <cellStyle name="Normal 6" xfId="2670"/>
    <cellStyle name="Normal 6 2" xfId="2671"/>
    <cellStyle name="Normal 6 2 2" xfId="2672"/>
    <cellStyle name="Normal 6 2 2 2" xfId="5654"/>
    <cellStyle name="Normal 6 2 3" xfId="2673"/>
    <cellStyle name="Normal 6 2 3 2" xfId="4249"/>
    <cellStyle name="Normal 6 2 3 2 2" xfId="6132"/>
    <cellStyle name="Normal 6 2 3 2 3" xfId="6550"/>
    <cellStyle name="Normal 6 2 3 3" xfId="5655"/>
    <cellStyle name="Normal 6 2 4" xfId="4250"/>
    <cellStyle name="Normal 6 2 4 2" xfId="6133"/>
    <cellStyle name="Normal 6 2 5" xfId="4251"/>
    <cellStyle name="Normal 6 2 5 2" xfId="6134"/>
    <cellStyle name="Normal 6 2 6" xfId="4252"/>
    <cellStyle name="Normal 6 2 7" xfId="5653"/>
    <cellStyle name="Normal 6 3" xfId="4253"/>
    <cellStyle name="Normal 6 3 2" xfId="6135"/>
    <cellStyle name="Normal 6 4" xfId="5652"/>
    <cellStyle name="Normal 6_Hoja2" xfId="2674"/>
    <cellStyle name="Normal 60" xfId="2675"/>
    <cellStyle name="Normal 60 2" xfId="2676"/>
    <cellStyle name="Normal 60 2 2" xfId="4255"/>
    <cellStyle name="Normal 60 2 2 2" xfId="6137"/>
    <cellStyle name="Normal 60 2 2 3" xfId="6552"/>
    <cellStyle name="Normal 60 2 3" xfId="5656"/>
    <cellStyle name="Normal 60 3" xfId="2677"/>
    <cellStyle name="Normal 60 3 2" xfId="4256"/>
    <cellStyle name="Normal 60 4" xfId="2678"/>
    <cellStyle name="Normal 60 4 2" xfId="4257"/>
    <cellStyle name="Normal 60 4 2 2" xfId="6138"/>
    <cellStyle name="Normal 60 4 2 3" xfId="6553"/>
    <cellStyle name="Normal 60 4 3" xfId="5657"/>
    <cellStyle name="Normal 60 5" xfId="4258"/>
    <cellStyle name="Normal 60 5 2" xfId="6139"/>
    <cellStyle name="Normal 60 5 3" xfId="6554"/>
    <cellStyle name="Normal 60 6" xfId="4254"/>
    <cellStyle name="Normal 60 6 2" xfId="6136"/>
    <cellStyle name="Normal 60 6 3" xfId="6551"/>
    <cellStyle name="Normal 60_INST $" xfId="4259"/>
    <cellStyle name="Normal 61" xfId="2679"/>
    <cellStyle name="Normal 61 2" xfId="2680"/>
    <cellStyle name="Normal 61 2 2" xfId="4261"/>
    <cellStyle name="Normal 61 2 2 2" xfId="6141"/>
    <cellStyle name="Normal 61 2 2 3" xfId="6556"/>
    <cellStyle name="Normal 61 2 3" xfId="5659"/>
    <cellStyle name="Normal 61 3" xfId="2681"/>
    <cellStyle name="Normal 61 3 2" xfId="4262"/>
    <cellStyle name="Normal 61 4" xfId="2682"/>
    <cellStyle name="Normal 61 4 2" xfId="4263"/>
    <cellStyle name="Normal 61 4 2 2" xfId="6142"/>
    <cellStyle name="Normal 61 4 2 3" xfId="6557"/>
    <cellStyle name="Normal 61 4 3" xfId="5660"/>
    <cellStyle name="Normal 61 5" xfId="4264"/>
    <cellStyle name="Normal 61 5 2" xfId="6143"/>
    <cellStyle name="Normal 61 5 3" xfId="6558"/>
    <cellStyle name="Normal 61 6" xfId="4260"/>
    <cellStyle name="Normal 61 6 2" xfId="6140"/>
    <cellStyle name="Normal 61 6 3" xfId="6555"/>
    <cellStyle name="Normal 61_INST $" xfId="4265"/>
    <cellStyle name="Normal 62" xfId="2683"/>
    <cellStyle name="Normal 62 2" xfId="5661"/>
    <cellStyle name="Normal 63" xfId="2684"/>
    <cellStyle name="Normal 63 2" xfId="4266"/>
    <cellStyle name="Normal 64" xfId="2685"/>
    <cellStyle name="Normal 64 2" xfId="4267"/>
    <cellStyle name="Normal 65" xfId="2686"/>
    <cellStyle name="Normal 65 2" xfId="4268"/>
    <cellStyle name="Normal 66" xfId="2687"/>
    <cellStyle name="Normal 66 2" xfId="4269"/>
    <cellStyle name="Normal 67" xfId="2688"/>
    <cellStyle name="Normal 67 2" xfId="4270"/>
    <cellStyle name="Normal 68" xfId="2689"/>
    <cellStyle name="Normal 68 2" xfId="4271"/>
    <cellStyle name="Normal 69" xfId="2690"/>
    <cellStyle name="Normal 69 2" xfId="4272"/>
    <cellStyle name="Normal 7" xfId="2691"/>
    <cellStyle name="Normal 7 10" xfId="6242"/>
    <cellStyle name="Normal 7 2" xfId="2692"/>
    <cellStyle name="Normal 7 2 10" xfId="4752"/>
    <cellStyle name="Normal 7 2 2" xfId="2693"/>
    <cellStyle name="Normal 7 2 2 2" xfId="4274"/>
    <cellStyle name="Normal 7 2 2 2 2" xfId="6145"/>
    <cellStyle name="Normal 7 2 2 2 3" xfId="6560"/>
    <cellStyle name="Normal 7 2 2 3" xfId="4275"/>
    <cellStyle name="Normal 7 2 2 4" xfId="4273"/>
    <cellStyle name="Normal 7 2 2 4 2" xfId="6144"/>
    <cellStyle name="Normal 7 2 2 4 3" xfId="6559"/>
    <cellStyle name="Normal 7 2 2_INST $" xfId="4725"/>
    <cellStyle name="Normal 7 2 3" xfId="4276"/>
    <cellStyle name="Normal 7 2 3 2" xfId="6146"/>
    <cellStyle name="Normal 7 2 4" xfId="5663"/>
    <cellStyle name="Normal 7 2 5" xfId="4793"/>
    <cellStyle name="Normal 7 2 6" xfId="5889"/>
    <cellStyle name="Normal 7 2 7" xfId="6243"/>
    <cellStyle name="Normal 7 2 8" xfId="4785"/>
    <cellStyle name="Normal 7 2 9" xfId="4848"/>
    <cellStyle name="Normal 7 3" xfId="4277"/>
    <cellStyle name="Normal 7 3 2" xfId="6147"/>
    <cellStyle name="Normal 7 4" xfId="5662"/>
    <cellStyle name="Normal 7 5" xfId="4794"/>
    <cellStyle name="Normal 7 6" xfId="6248"/>
    <cellStyle name="Normal 7 7" xfId="4827"/>
    <cellStyle name="Normal 7 8" xfId="5887"/>
    <cellStyle name="Normal 7 9" xfId="6252"/>
    <cellStyle name="Normal 7_cuadratura" xfId="2694"/>
    <cellStyle name="Normal 70" xfId="2695"/>
    <cellStyle name="Normal 70 2" xfId="4278"/>
    <cellStyle name="Normal 71" xfId="2696"/>
    <cellStyle name="Normal 71 2" xfId="4279"/>
    <cellStyle name="Normal 72" xfId="2697"/>
    <cellStyle name="Normal 72 2" xfId="4280"/>
    <cellStyle name="Normal 73" xfId="2698"/>
    <cellStyle name="Normal 73 2" xfId="2699"/>
    <cellStyle name="Normal 73 2 2" xfId="4282"/>
    <cellStyle name="Normal 73 2 2 2" xfId="6149"/>
    <cellStyle name="Normal 73 2 2 3" xfId="6563"/>
    <cellStyle name="Normal 73 2 3" xfId="5664"/>
    <cellStyle name="Normal 73 3" xfId="2700"/>
    <cellStyle name="Normal 73 3 2" xfId="4283"/>
    <cellStyle name="Normal 73 4" xfId="2701"/>
    <cellStyle name="Normal 73 4 2" xfId="4284"/>
    <cellStyle name="Normal 73 4 2 2" xfId="6150"/>
    <cellStyle name="Normal 73 4 2 3" xfId="6564"/>
    <cellStyle name="Normal 73 4 3" xfId="5665"/>
    <cellStyle name="Normal 73 5" xfId="4285"/>
    <cellStyle name="Normal 73 5 2" xfId="6151"/>
    <cellStyle name="Normal 73 5 3" xfId="6565"/>
    <cellStyle name="Normal 73 6" xfId="4281"/>
    <cellStyle name="Normal 73 6 2" xfId="6148"/>
    <cellStyle name="Normal 73 6 3" xfId="6562"/>
    <cellStyle name="Normal 73_INST $" xfId="4286"/>
    <cellStyle name="Normal 74" xfId="2702"/>
    <cellStyle name="Normal 74 2" xfId="5666"/>
    <cellStyle name="Normal 75" xfId="2703"/>
    <cellStyle name="Normal 75 2" xfId="2704"/>
    <cellStyle name="Normal 75 2 2" xfId="4288"/>
    <cellStyle name="Normal 75 2 2 2" xfId="6153"/>
    <cellStyle name="Normal 75 2 2 3" xfId="6567"/>
    <cellStyle name="Normal 75 2 3" xfId="5667"/>
    <cellStyle name="Normal 75 3" xfId="2705"/>
    <cellStyle name="Normal 75 3 2" xfId="4289"/>
    <cellStyle name="Normal 75 4" xfId="2706"/>
    <cellStyle name="Normal 75 4 2" xfId="4290"/>
    <cellStyle name="Normal 75 4 2 2" xfId="6154"/>
    <cellStyle name="Normal 75 4 2 3" xfId="6568"/>
    <cellStyle name="Normal 75 4 3" xfId="5668"/>
    <cellStyle name="Normal 75 5" xfId="4291"/>
    <cellStyle name="Normal 75 5 2" xfId="6155"/>
    <cellStyle name="Normal 75 5 3" xfId="6569"/>
    <cellStyle name="Normal 75 6" xfId="4287"/>
    <cellStyle name="Normal 75 6 2" xfId="6152"/>
    <cellStyle name="Normal 75 6 3" xfId="6566"/>
    <cellStyle name="Normal 75_INST $" xfId="4292"/>
    <cellStyle name="Normal 76" xfId="2707"/>
    <cellStyle name="Normal 76 2" xfId="2708"/>
    <cellStyle name="Normal 76 2 2" xfId="4294"/>
    <cellStyle name="Normal 76 2 2 2" xfId="6157"/>
    <cellStyle name="Normal 76 2 2 3" xfId="6571"/>
    <cellStyle name="Normal 76 2 3" xfId="5669"/>
    <cellStyle name="Normal 76 3" xfId="2709"/>
    <cellStyle name="Normal 76 3 2" xfId="4295"/>
    <cellStyle name="Normal 76 4" xfId="2710"/>
    <cellStyle name="Normal 76 4 2" xfId="4296"/>
    <cellStyle name="Normal 76 4 2 2" xfId="6158"/>
    <cellStyle name="Normal 76 4 2 3" xfId="6572"/>
    <cellStyle name="Normal 76 4 3" xfId="5670"/>
    <cellStyle name="Normal 76 5" xfId="4297"/>
    <cellStyle name="Normal 76 5 2" xfId="6159"/>
    <cellStyle name="Normal 76 5 3" xfId="6573"/>
    <cellStyle name="Normal 76 6" xfId="4293"/>
    <cellStyle name="Normal 76 6 2" xfId="6156"/>
    <cellStyle name="Normal 76 6 3" xfId="6570"/>
    <cellStyle name="Normal 76_INST $" xfId="4298"/>
    <cellStyle name="Normal 77" xfId="2711"/>
    <cellStyle name="Normal 77 2" xfId="5671"/>
    <cellStyle name="Normal 78" xfId="2712"/>
    <cellStyle name="Normal 78 2" xfId="2713"/>
    <cellStyle name="Normal 78 2 2" xfId="4300"/>
    <cellStyle name="Normal 78 2 2 2" xfId="6161"/>
    <cellStyle name="Normal 78 2 2 3" xfId="6575"/>
    <cellStyle name="Normal 78 2 3" xfId="5672"/>
    <cellStyle name="Normal 78 3" xfId="2714"/>
    <cellStyle name="Normal 78 3 2" xfId="4301"/>
    <cellStyle name="Normal 78 4" xfId="2715"/>
    <cellStyle name="Normal 78 4 2" xfId="4302"/>
    <cellStyle name="Normal 78 4 2 2" xfId="6162"/>
    <cellStyle name="Normal 78 4 2 3" xfId="6576"/>
    <cellStyle name="Normal 78 4 3" xfId="5673"/>
    <cellStyle name="Normal 78 5" xfId="4303"/>
    <cellStyle name="Normal 78 5 2" xfId="6163"/>
    <cellStyle name="Normal 78 5 3" xfId="6577"/>
    <cellStyle name="Normal 78 6" xfId="4299"/>
    <cellStyle name="Normal 78 6 2" xfId="6160"/>
    <cellStyle name="Normal 78 6 3" xfId="6574"/>
    <cellStyle name="Normal 78_INST $" xfId="4304"/>
    <cellStyle name="Normal 79" xfId="2716"/>
    <cellStyle name="Normal 79 2" xfId="2717"/>
    <cellStyle name="Normal 79 2 2" xfId="4306"/>
    <cellStyle name="Normal 79 2 2 2" xfId="6165"/>
    <cellStyle name="Normal 79 2 2 3" xfId="6579"/>
    <cellStyle name="Normal 79 2 3" xfId="5674"/>
    <cellStyle name="Normal 79 3" xfId="2718"/>
    <cellStyle name="Normal 79 3 2" xfId="4307"/>
    <cellStyle name="Normal 79 4" xfId="2719"/>
    <cellStyle name="Normal 79 4 2" xfId="4308"/>
    <cellStyle name="Normal 79 4 2 2" xfId="6166"/>
    <cellStyle name="Normal 79 4 2 3" xfId="6580"/>
    <cellStyle name="Normal 79 4 3" xfId="5675"/>
    <cellStyle name="Normal 79 5" xfId="4309"/>
    <cellStyle name="Normal 79 5 2" xfId="6167"/>
    <cellStyle name="Normal 79 5 3" xfId="6581"/>
    <cellStyle name="Normal 79 6" xfId="4305"/>
    <cellStyle name="Normal 79 6 2" xfId="6164"/>
    <cellStyle name="Normal 79 6 3" xfId="6578"/>
    <cellStyle name="Normal 79_INST $" xfId="4310"/>
    <cellStyle name="Normal 8" xfId="2720"/>
    <cellStyle name="Normal 8 10" xfId="5801"/>
    <cellStyle name="Normal 8 2" xfId="2721"/>
    <cellStyle name="Normal 8 2 2" xfId="4312"/>
    <cellStyle name="Normal 8 2 2 2" xfId="6169"/>
    <cellStyle name="Normal 8 2 2 3" xfId="6583"/>
    <cellStyle name="Normal 8 2 3" xfId="4313"/>
    <cellStyle name="Normal 8 2 4" xfId="4311"/>
    <cellStyle name="Normal 8 2 4 2" xfId="6168"/>
    <cellStyle name="Normal 8 2 4 3" xfId="6582"/>
    <cellStyle name="Normal 8 2_INST $" xfId="4726"/>
    <cellStyle name="Normal 8 3" xfId="4314"/>
    <cellStyle name="Normal 8 3 2" xfId="6170"/>
    <cellStyle name="Normal 8 4" xfId="5676"/>
    <cellStyle name="Normal 8 5" xfId="4792"/>
    <cellStyle name="Normal 8 6" xfId="6247"/>
    <cellStyle name="Normal 8 7" xfId="4826"/>
    <cellStyle name="Normal 8 8" xfId="5888"/>
    <cellStyle name="Normal 8 9" xfId="5882"/>
    <cellStyle name="Normal 80" xfId="2722"/>
    <cellStyle name="Normal 80 2" xfId="2723"/>
    <cellStyle name="Normal 80 2 2" xfId="4316"/>
    <cellStyle name="Normal 80 2 2 2" xfId="6172"/>
    <cellStyle name="Normal 80 2 2 3" xfId="6585"/>
    <cellStyle name="Normal 80 2 3" xfId="5677"/>
    <cellStyle name="Normal 80 3" xfId="2724"/>
    <cellStyle name="Normal 80 3 2" xfId="4317"/>
    <cellStyle name="Normal 80 4" xfId="2725"/>
    <cellStyle name="Normal 80 4 2" xfId="4318"/>
    <cellStyle name="Normal 80 4 2 2" xfId="6173"/>
    <cellStyle name="Normal 80 4 2 3" xfId="6586"/>
    <cellStyle name="Normal 80 4 3" xfId="5678"/>
    <cellStyle name="Normal 80 5" xfId="4319"/>
    <cellStyle name="Normal 80 5 2" xfId="6174"/>
    <cellStyle name="Normal 80 5 3" xfId="6587"/>
    <cellStyle name="Normal 80 6" xfId="4315"/>
    <cellStyle name="Normal 80 6 2" xfId="6171"/>
    <cellStyle name="Normal 80 6 3" xfId="6584"/>
    <cellStyle name="Normal 80_INST $" xfId="4320"/>
    <cellStyle name="Normal 81" xfId="2726"/>
    <cellStyle name="Normal 81 2" xfId="2727"/>
    <cellStyle name="Normal 81 2 2" xfId="4322"/>
    <cellStyle name="Normal 81 2 2 2" xfId="6176"/>
    <cellStyle name="Normal 81 2 2 3" xfId="6589"/>
    <cellStyle name="Normal 81 2 3" xfId="5679"/>
    <cellStyle name="Normal 81 3" xfId="2728"/>
    <cellStyle name="Normal 81 3 2" xfId="4323"/>
    <cellStyle name="Normal 81 4" xfId="2729"/>
    <cellStyle name="Normal 81 4 2" xfId="4324"/>
    <cellStyle name="Normal 81 4 2 2" xfId="6177"/>
    <cellStyle name="Normal 81 4 2 3" xfId="6590"/>
    <cellStyle name="Normal 81 4 3" xfId="5680"/>
    <cellStyle name="Normal 81 5" xfId="4325"/>
    <cellStyle name="Normal 81 5 2" xfId="6178"/>
    <cellStyle name="Normal 81 5 3" xfId="6591"/>
    <cellStyle name="Normal 81 6" xfId="4321"/>
    <cellStyle name="Normal 81 6 2" xfId="6175"/>
    <cellStyle name="Normal 81 6 3" xfId="6588"/>
    <cellStyle name="Normal 81_INST $" xfId="4326"/>
    <cellStyle name="Normal 82" xfId="2730"/>
    <cellStyle name="Normal 82 2" xfId="2731"/>
    <cellStyle name="Normal 82 2 2" xfId="4328"/>
    <cellStyle name="Normal 82 2 2 2" xfId="6180"/>
    <cellStyle name="Normal 82 2 2 3" xfId="6593"/>
    <cellStyle name="Normal 82 2 3" xfId="5681"/>
    <cellStyle name="Normal 82 3" xfId="2732"/>
    <cellStyle name="Normal 82 3 2" xfId="4329"/>
    <cellStyle name="Normal 82 4" xfId="2733"/>
    <cellStyle name="Normal 82 4 2" xfId="4330"/>
    <cellStyle name="Normal 82 4 2 2" xfId="6181"/>
    <cellStyle name="Normal 82 4 2 3" xfId="6594"/>
    <cellStyle name="Normal 82 4 3" xfId="5682"/>
    <cellStyle name="Normal 82 5" xfId="4331"/>
    <cellStyle name="Normal 82 5 2" xfId="6182"/>
    <cellStyle name="Normal 82 5 3" xfId="6595"/>
    <cellStyle name="Normal 82 6" xfId="4327"/>
    <cellStyle name="Normal 82 6 2" xfId="6179"/>
    <cellStyle name="Normal 82 6 3" xfId="6592"/>
    <cellStyle name="Normal 82_INST $" xfId="4332"/>
    <cellStyle name="Normal 83" xfId="2734"/>
    <cellStyle name="Normal 83 2" xfId="5683"/>
    <cellStyle name="Normal 84" xfId="2735"/>
    <cellStyle name="Normal 84 2" xfId="2736"/>
    <cellStyle name="Normal 84 2 2" xfId="4334"/>
    <cellStyle name="Normal 84 2 2 2" xfId="6184"/>
    <cellStyle name="Normal 84 2 2 3" xfId="6597"/>
    <cellStyle name="Normal 84 2 3" xfId="5684"/>
    <cellStyle name="Normal 84 3" xfId="2737"/>
    <cellStyle name="Normal 84 3 2" xfId="4335"/>
    <cellStyle name="Normal 84 4" xfId="2738"/>
    <cellStyle name="Normal 84 4 2" xfId="4336"/>
    <cellStyle name="Normal 84 4 2 2" xfId="6185"/>
    <cellStyle name="Normal 84 4 2 3" xfId="6598"/>
    <cellStyle name="Normal 84 4 3" xfId="5685"/>
    <cellStyle name="Normal 84 5" xfId="4337"/>
    <cellStyle name="Normal 84 5 2" xfId="6186"/>
    <cellStyle name="Normal 84 5 3" xfId="6599"/>
    <cellStyle name="Normal 84 6" xfId="4333"/>
    <cellStyle name="Normal 84 6 2" xfId="6183"/>
    <cellStyle name="Normal 84 6 3" xfId="6596"/>
    <cellStyle name="Normal 84_INST $" xfId="4338"/>
    <cellStyle name="Normal 85" xfId="2739"/>
    <cellStyle name="Normal 85 2" xfId="2740"/>
    <cellStyle name="Normal 85 2 2" xfId="4340"/>
    <cellStyle name="Normal 85 2 2 2" xfId="6188"/>
    <cellStyle name="Normal 85 2 2 3" xfId="6601"/>
    <cellStyle name="Normal 85 2 3" xfId="5686"/>
    <cellStyle name="Normal 85 3" xfId="2741"/>
    <cellStyle name="Normal 85 3 2" xfId="4341"/>
    <cellStyle name="Normal 85 4" xfId="2742"/>
    <cellStyle name="Normal 85 4 2" xfId="4342"/>
    <cellStyle name="Normal 85 4 2 2" xfId="6189"/>
    <cellStyle name="Normal 85 4 2 3" xfId="6602"/>
    <cellStyle name="Normal 85 4 3" xfId="5687"/>
    <cellStyle name="Normal 85 5" xfId="4343"/>
    <cellStyle name="Normal 85 5 2" xfId="6190"/>
    <cellStyle name="Normal 85 5 3" xfId="6603"/>
    <cellStyle name="Normal 85 6" xfId="4339"/>
    <cellStyle name="Normal 85 6 2" xfId="6187"/>
    <cellStyle name="Normal 85 6 3" xfId="6600"/>
    <cellStyle name="Normal 85_INST $" xfId="4344"/>
    <cellStyle name="Normal 86" xfId="2743"/>
    <cellStyle name="Normal 86 2" xfId="5688"/>
    <cellStyle name="Normal 87" xfId="2744"/>
    <cellStyle name="Normal 87 2" xfId="2745"/>
    <cellStyle name="Normal 87 2 2" xfId="4346"/>
    <cellStyle name="Normal 87 2 2 2" xfId="6192"/>
    <cellStyle name="Normal 87 2 2 3" xfId="6605"/>
    <cellStyle name="Normal 87 2 3" xfId="5689"/>
    <cellStyle name="Normal 87 3" xfId="2746"/>
    <cellStyle name="Normal 87 3 2" xfId="4347"/>
    <cellStyle name="Normal 87 4" xfId="2747"/>
    <cellStyle name="Normal 87 4 2" xfId="4348"/>
    <cellStyle name="Normal 87 4 2 2" xfId="6193"/>
    <cellStyle name="Normal 87 4 2 3" xfId="6606"/>
    <cellStyle name="Normal 87 4 3" xfId="5690"/>
    <cellStyle name="Normal 87 5" xfId="4349"/>
    <cellStyle name="Normal 87 5 2" xfId="6194"/>
    <cellStyle name="Normal 87 5 3" xfId="6607"/>
    <cellStyle name="Normal 87 6" xfId="4345"/>
    <cellStyle name="Normal 87 6 2" xfId="6191"/>
    <cellStyle name="Normal 87 6 3" xfId="6604"/>
    <cellStyle name="Normal 87_INST $" xfId="4350"/>
    <cellStyle name="Normal 88" xfId="2748"/>
    <cellStyle name="Normal 88 2" xfId="2749"/>
    <cellStyle name="Normal 88 2 2" xfId="4352"/>
    <cellStyle name="Normal 88 2 2 2" xfId="6196"/>
    <cellStyle name="Normal 88 2 2 3" xfId="6609"/>
    <cellStyle name="Normal 88 2 3" xfId="5691"/>
    <cellStyle name="Normal 88 3" xfId="2750"/>
    <cellStyle name="Normal 88 3 2" xfId="4353"/>
    <cellStyle name="Normal 88 4" xfId="2751"/>
    <cellStyle name="Normal 88 4 2" xfId="4354"/>
    <cellStyle name="Normal 88 4 2 2" xfId="6197"/>
    <cellStyle name="Normal 88 4 2 3" xfId="6610"/>
    <cellStyle name="Normal 88 4 3" xfId="5692"/>
    <cellStyle name="Normal 88 5" xfId="4355"/>
    <cellStyle name="Normal 88 5 2" xfId="6198"/>
    <cellStyle name="Normal 88 5 3" xfId="6611"/>
    <cellStyle name="Normal 88 6" xfId="4351"/>
    <cellStyle name="Normal 88 6 2" xfId="6195"/>
    <cellStyle name="Normal 88 6 3" xfId="6608"/>
    <cellStyle name="Normal 88_INST $" xfId="4356"/>
    <cellStyle name="Normal 89" xfId="2752"/>
    <cellStyle name="Normal 89 2" xfId="2753"/>
    <cellStyle name="Normal 89 2 2" xfId="5694"/>
    <cellStyle name="Normal 89 3" xfId="5693"/>
    <cellStyle name="Normal 89_AVANCE TOTAL" xfId="2754"/>
    <cellStyle name="Normal 9" xfId="2755"/>
    <cellStyle name="Normal 9 2" xfId="2756"/>
    <cellStyle name="Normal 9 2 2" xfId="4359"/>
    <cellStyle name="Normal 9 2 3" xfId="4358"/>
    <cellStyle name="Normal 9 3" xfId="2757"/>
    <cellStyle name="Normal 9 3 2" xfId="4361"/>
    <cellStyle name="Normal 9 3 3" xfId="4360"/>
    <cellStyle name="Normal 9 4" xfId="2758"/>
    <cellStyle name="Normal 9 4 2" xfId="4362"/>
    <cellStyle name="Normal 9 5" xfId="2759"/>
    <cellStyle name="Normal 9 5 2" xfId="4363"/>
    <cellStyle name="Normal 9 5 2 2" xfId="6199"/>
    <cellStyle name="Normal 9 5 2 3" xfId="6612"/>
    <cellStyle name="Normal 9 5 3" xfId="5695"/>
    <cellStyle name="Normal 9 6" xfId="4364"/>
    <cellStyle name="Normal 9 7" xfId="4365"/>
    <cellStyle name="Normal 9 8" xfId="4357"/>
    <cellStyle name="Normal 9_DET I REG" xfId="2760"/>
    <cellStyle name="Normal 90" xfId="2761"/>
    <cellStyle name="Normal 90 2" xfId="2762"/>
    <cellStyle name="Normal 90 2 2" xfId="4367"/>
    <cellStyle name="Normal 90 2 2 2" xfId="6201"/>
    <cellStyle name="Normal 90 2 2 3" xfId="6614"/>
    <cellStyle name="Normal 90 2 3" xfId="5696"/>
    <cellStyle name="Normal 90 3" xfId="2763"/>
    <cellStyle name="Normal 90 3 2" xfId="4368"/>
    <cellStyle name="Normal 90 4" xfId="2764"/>
    <cellStyle name="Normal 90 4 2" xfId="4369"/>
    <cellStyle name="Normal 90 4 2 2" xfId="6202"/>
    <cellStyle name="Normal 90 4 2 3" xfId="6615"/>
    <cellStyle name="Normal 90 4 3" xfId="5697"/>
    <cellStyle name="Normal 90 5" xfId="4370"/>
    <cellStyle name="Normal 90 5 2" xfId="6203"/>
    <cellStyle name="Normal 90 5 3" xfId="6616"/>
    <cellStyle name="Normal 90 6" xfId="4366"/>
    <cellStyle name="Normal 90 6 2" xfId="6200"/>
    <cellStyle name="Normal 90 6 3" xfId="6613"/>
    <cellStyle name="Normal 90_INST $" xfId="4371"/>
    <cellStyle name="Normal 91" xfId="2765"/>
    <cellStyle name="Normal 91 2" xfId="5698"/>
    <cellStyle name="Normal 92" xfId="2766"/>
    <cellStyle name="Normal 92 2" xfId="5699"/>
    <cellStyle name="Normal 93" xfId="2767"/>
    <cellStyle name="Normal 93 2" xfId="2768"/>
    <cellStyle name="Normal 93 2 2" xfId="4373"/>
    <cellStyle name="Normal 93 2 2 2" xfId="6205"/>
    <cellStyle name="Normal 93 2 2 3" xfId="6618"/>
    <cellStyle name="Normal 93 2 3" xfId="5700"/>
    <cellStyle name="Normal 93 3" xfId="2769"/>
    <cellStyle name="Normal 93 3 2" xfId="4374"/>
    <cellStyle name="Normal 93 4" xfId="2770"/>
    <cellStyle name="Normal 93 4 2" xfId="4375"/>
    <cellStyle name="Normal 93 4 2 2" xfId="6206"/>
    <cellStyle name="Normal 93 4 2 3" xfId="6619"/>
    <cellStyle name="Normal 93 4 3" xfId="5701"/>
    <cellStyle name="Normal 93 5" xfId="4376"/>
    <cellStyle name="Normal 93 5 2" xfId="6207"/>
    <cellStyle name="Normal 93 5 3" xfId="6620"/>
    <cellStyle name="Normal 93 6" xfId="4372"/>
    <cellStyle name="Normal 93 6 2" xfId="6204"/>
    <cellStyle name="Normal 93 6 3" xfId="6617"/>
    <cellStyle name="Normal 93_INST $" xfId="4377"/>
    <cellStyle name="Normal 94" xfId="2771"/>
    <cellStyle name="Normal 94 2" xfId="2772"/>
    <cellStyle name="Normal 94 2 2" xfId="4379"/>
    <cellStyle name="Normal 94 2 2 2" xfId="6209"/>
    <cellStyle name="Normal 94 2 2 3" xfId="6622"/>
    <cellStyle name="Normal 94 2 3" xfId="5702"/>
    <cellStyle name="Normal 94 3" xfId="2773"/>
    <cellStyle name="Normal 94 3 2" xfId="4380"/>
    <cellStyle name="Normal 94 4" xfId="2774"/>
    <cellStyle name="Normal 94 4 2" xfId="4381"/>
    <cellStyle name="Normal 94 4 2 2" xfId="6210"/>
    <cellStyle name="Normal 94 4 2 3" xfId="6623"/>
    <cellStyle name="Normal 94 4 3" xfId="5703"/>
    <cellStyle name="Normal 94 5" xfId="4382"/>
    <cellStyle name="Normal 94 5 2" xfId="6211"/>
    <cellStyle name="Normal 94 5 3" xfId="6624"/>
    <cellStyle name="Normal 94 6" xfId="4378"/>
    <cellStyle name="Normal 94 6 2" xfId="6208"/>
    <cellStyle name="Normal 94 6 3" xfId="6621"/>
    <cellStyle name="Normal 94_INST $" xfId="4383"/>
    <cellStyle name="Normal 95" xfId="2775"/>
    <cellStyle name="Normal 95 2" xfId="2776"/>
    <cellStyle name="Normal 95 2 2" xfId="4385"/>
    <cellStyle name="Normal 95 2 2 2" xfId="6213"/>
    <cellStyle name="Normal 95 2 2 3" xfId="6626"/>
    <cellStyle name="Normal 95 2 3" xfId="5704"/>
    <cellStyle name="Normal 95 3" xfId="2777"/>
    <cellStyle name="Normal 95 3 2" xfId="4386"/>
    <cellStyle name="Normal 95 4" xfId="2778"/>
    <cellStyle name="Normal 95 4 2" xfId="4387"/>
    <cellStyle name="Normal 95 4 2 2" xfId="6214"/>
    <cellStyle name="Normal 95 4 2 3" xfId="6627"/>
    <cellStyle name="Normal 95 4 3" xfId="5705"/>
    <cellStyle name="Normal 95 5" xfId="4388"/>
    <cellStyle name="Normal 95 5 2" xfId="6215"/>
    <cellStyle name="Normal 95 5 3" xfId="6628"/>
    <cellStyle name="Normal 95 6" xfId="4384"/>
    <cellStyle name="Normal 95 6 2" xfId="6212"/>
    <cellStyle name="Normal 95 6 3" xfId="6625"/>
    <cellStyle name="Normal 95_INST $" xfId="4389"/>
    <cellStyle name="Normal 96" xfId="2779"/>
    <cellStyle name="Normal 96 2" xfId="2780"/>
    <cellStyle name="Normal 96 2 2" xfId="4391"/>
    <cellStyle name="Normal 96 2 2 2" xfId="6217"/>
    <cellStyle name="Normal 96 2 2 3" xfId="6630"/>
    <cellStyle name="Normal 96 2 3" xfId="5706"/>
    <cellStyle name="Normal 96 3" xfId="2781"/>
    <cellStyle name="Normal 96 3 2" xfId="4392"/>
    <cellStyle name="Normal 96 4" xfId="2782"/>
    <cellStyle name="Normal 96 4 2" xfId="4393"/>
    <cellStyle name="Normal 96 4 2 2" xfId="6218"/>
    <cellStyle name="Normal 96 4 2 3" xfId="6631"/>
    <cellStyle name="Normal 96 4 3" xfId="5707"/>
    <cellStyle name="Normal 96 5" xfId="4394"/>
    <cellStyle name="Normal 96 5 2" xfId="6219"/>
    <cellStyle name="Normal 96 5 3" xfId="6632"/>
    <cellStyle name="Normal 96 6" xfId="4390"/>
    <cellStyle name="Normal 96 6 2" xfId="6216"/>
    <cellStyle name="Normal 96 6 3" xfId="6629"/>
    <cellStyle name="Normal 96_INST $" xfId="4395"/>
    <cellStyle name="Normal 97" xfId="2783"/>
    <cellStyle name="Normal 97 2" xfId="2784"/>
    <cellStyle name="Normal 97 2 2" xfId="4397"/>
    <cellStyle name="Normal 97 2 2 2" xfId="6221"/>
    <cellStyle name="Normal 97 2 2 3" xfId="6634"/>
    <cellStyle name="Normal 97 2 3" xfId="5708"/>
    <cellStyle name="Normal 97 3" xfId="2785"/>
    <cellStyle name="Normal 97 3 2" xfId="4398"/>
    <cellStyle name="Normal 97 4" xfId="2786"/>
    <cellStyle name="Normal 97 4 2" xfId="4399"/>
    <cellStyle name="Normal 97 4 2 2" xfId="6222"/>
    <cellStyle name="Normal 97 4 2 3" xfId="6635"/>
    <cellStyle name="Normal 97 4 3" xfId="5709"/>
    <cellStyle name="Normal 97 5" xfId="4400"/>
    <cellStyle name="Normal 97 5 2" xfId="6223"/>
    <cellStyle name="Normal 97 5 3" xfId="6636"/>
    <cellStyle name="Normal 97 6" xfId="4396"/>
    <cellStyle name="Normal 97 6 2" xfId="6220"/>
    <cellStyle name="Normal 97 6 3" xfId="6633"/>
    <cellStyle name="Normal 97_INST $" xfId="4401"/>
    <cellStyle name="Normal 98" xfId="2787"/>
    <cellStyle name="Normal 98 2" xfId="2788"/>
    <cellStyle name="Normal 98 2 2" xfId="5711"/>
    <cellStyle name="Normal 98 3" xfId="2789"/>
    <cellStyle name="Normal 98 3 2" xfId="2790"/>
    <cellStyle name="Normal 98 3 2 2" xfId="5713"/>
    <cellStyle name="Normal 98 3 3" xfId="5712"/>
    <cellStyle name="Normal 98 3_INST $" xfId="4402"/>
    <cellStyle name="Normal 98 4" xfId="4403"/>
    <cellStyle name="Normal 98 4 2" xfId="6224"/>
    <cellStyle name="Normal 98 5" xfId="5710"/>
    <cellStyle name="Normal 98_INST $" xfId="4404"/>
    <cellStyle name="Normal 99" xfId="2791"/>
    <cellStyle name="Normal 99 2" xfId="2792"/>
    <cellStyle name="Normal 99 2 2" xfId="5715"/>
    <cellStyle name="Normal 99 3" xfId="2793"/>
    <cellStyle name="Normal 99 3 2" xfId="2794"/>
    <cellStyle name="Normal 99 3 2 2" xfId="5717"/>
    <cellStyle name="Normal 99 3 3" xfId="5716"/>
    <cellStyle name="Normal 99 3_INST $" xfId="4405"/>
    <cellStyle name="Normal 99 4" xfId="4406"/>
    <cellStyle name="Normal 99 4 2" xfId="6225"/>
    <cellStyle name="Normal 99 5" xfId="5714"/>
    <cellStyle name="Normal 99_INST $" xfId="4407"/>
    <cellStyle name="Normal_AVANCE TOTAL_1" xfId="6644"/>
    <cellStyle name="Normal_Hoja1" xfId="2795"/>
    <cellStyle name="Normal_Hoja2" xfId="6646"/>
    <cellStyle name="Normal_Hoja7 2" xfId="6643"/>
    <cellStyle name="Normal_Listado_web" xfId="2796"/>
    <cellStyle name="Normal_OTROS" xfId="6645"/>
    <cellStyle name="Notas" xfId="2797" builtinId="10" customBuiltin="1"/>
    <cellStyle name="Notas 10" xfId="4932"/>
    <cellStyle name="Notas 2" xfId="2798"/>
    <cellStyle name="Notas 2 10" xfId="2799"/>
    <cellStyle name="Notas 2 10 2" xfId="4409"/>
    <cellStyle name="Notas 2 10 3" xfId="5719"/>
    <cellStyle name="Notas 2 11" xfId="4410"/>
    <cellStyle name="Notas 2 12" xfId="4411"/>
    <cellStyle name="Notas 2 13" xfId="4408"/>
    <cellStyle name="Notas 2 2" xfId="2800"/>
    <cellStyle name="Notas 2 2 10" xfId="4412"/>
    <cellStyle name="Notas 2 2 2" xfId="2801"/>
    <cellStyle name="Notas 2 2 2 2" xfId="2802"/>
    <cellStyle name="Notas 2 2 2 2 2" xfId="4415"/>
    <cellStyle name="Notas 2 2 2 2 3" xfId="4414"/>
    <cellStyle name="Notas 2 2 2 3" xfId="4416"/>
    <cellStyle name="Notas 2 2 2 4" xfId="4413"/>
    <cellStyle name="Notas 2 2 2_PAGO REMESAS" xfId="2803"/>
    <cellStyle name="Notas 2 2 3" xfId="2804"/>
    <cellStyle name="Notas 2 2 3 10" xfId="4417"/>
    <cellStyle name="Notas 2 2 3 2" xfId="2805"/>
    <cellStyle name="Notas 2 2 3 2 2" xfId="2806"/>
    <cellStyle name="Notas 2 2 3 2 2 2" xfId="4420"/>
    <cellStyle name="Notas 2 2 3 2 2 3" xfId="4419"/>
    <cellStyle name="Notas 2 2 3 2 3" xfId="4421"/>
    <cellStyle name="Notas 2 2 3 2 4" xfId="4418"/>
    <cellStyle name="Notas 2 2 3 2_PAGO REMESAS" xfId="2807"/>
    <cellStyle name="Notas 2 2 3 3" xfId="2808"/>
    <cellStyle name="Notas 2 2 3 3 2" xfId="4423"/>
    <cellStyle name="Notas 2 2 3 3 3" xfId="4422"/>
    <cellStyle name="Notas 2 2 3 4" xfId="2809"/>
    <cellStyle name="Notas 2 2 3 4 2" xfId="4425"/>
    <cellStyle name="Notas 2 2 3 4 3" xfId="4424"/>
    <cellStyle name="Notas 2 2 3 5" xfId="2810"/>
    <cellStyle name="Notas 2 2 3 5 2" xfId="2811"/>
    <cellStyle name="Notas 2 2 3 5 2 2" xfId="4427"/>
    <cellStyle name="Notas 2 2 3 5 2 3" xfId="5720"/>
    <cellStyle name="Notas 2 2 3 5 3" xfId="2812"/>
    <cellStyle name="Notas 2 2 3 5 3 2" xfId="4428"/>
    <cellStyle name="Notas 2 2 3 5 4" xfId="2813"/>
    <cellStyle name="Notas 2 2 3 5 4 2" xfId="4429"/>
    <cellStyle name="Notas 2 2 3 5 4 3" xfId="5721"/>
    <cellStyle name="Notas 2 2 3 5 5" xfId="4430"/>
    <cellStyle name="Notas 2 2 3 5 6" xfId="4426"/>
    <cellStyle name="Notas 2 2 3 5_INST $" xfId="4727"/>
    <cellStyle name="Notas 2 2 3 6" xfId="2814"/>
    <cellStyle name="Notas 2 2 3 6 2" xfId="2815"/>
    <cellStyle name="Notas 2 2 3 6 2 2" xfId="4432"/>
    <cellStyle name="Notas 2 2 3 6 2 3" xfId="5722"/>
    <cellStyle name="Notas 2 2 3 6 3" xfId="2816"/>
    <cellStyle name="Notas 2 2 3 6 3 2" xfId="4433"/>
    <cellStyle name="Notas 2 2 3 6 4" xfId="2817"/>
    <cellStyle name="Notas 2 2 3 6 4 2" xfId="4434"/>
    <cellStyle name="Notas 2 2 3 6 4 3" xfId="5723"/>
    <cellStyle name="Notas 2 2 3 6 5" xfId="4435"/>
    <cellStyle name="Notas 2 2 3 6 6" xfId="4431"/>
    <cellStyle name="Notas 2 2 3 6_INST $" xfId="4728"/>
    <cellStyle name="Notas 2 2 3 7" xfId="2818"/>
    <cellStyle name="Notas 2 2 3 7 2" xfId="4436"/>
    <cellStyle name="Notas 2 2 3 7 3" xfId="5724"/>
    <cellStyle name="Notas 2 2 3 8" xfId="2819"/>
    <cellStyle name="Notas 2 2 3 8 2" xfId="4437"/>
    <cellStyle name="Notas 2 2 3 8 3" xfId="5725"/>
    <cellStyle name="Notas 2 2 3 9" xfId="4438"/>
    <cellStyle name="Notas 2 2 3_AVANCE PROTECCIÓN" xfId="2820"/>
    <cellStyle name="Notas 2 2 4" xfId="2821"/>
    <cellStyle name="Notas 2 2 4 2" xfId="4440"/>
    <cellStyle name="Notas 2 2 4 3" xfId="4439"/>
    <cellStyle name="Notas 2 2 5" xfId="2822"/>
    <cellStyle name="Notas 2 2 5 2" xfId="4441"/>
    <cellStyle name="Notas 2 2 6" xfId="2823"/>
    <cellStyle name="Notas 2 2 6 2" xfId="4442"/>
    <cellStyle name="Notas 2 2 6 3" xfId="5726"/>
    <cellStyle name="Notas 2 2 7" xfId="2824"/>
    <cellStyle name="Notas 2 2 7 2" xfId="4443"/>
    <cellStyle name="Notas 2 2 7 3" xfId="5727"/>
    <cellStyle name="Notas 2 2 8" xfId="4444"/>
    <cellStyle name="Notas 2 2 9" xfId="4445"/>
    <cellStyle name="Notas 2 2_PAGO REMESAS" xfId="2825"/>
    <cellStyle name="Notas 2 3" xfId="2826"/>
    <cellStyle name="Notas 2 3 2" xfId="2827"/>
    <cellStyle name="Notas 2 3 2 2" xfId="4448"/>
    <cellStyle name="Notas 2 3 2 3" xfId="4447"/>
    <cellStyle name="Notas 2 3 3" xfId="4449"/>
    <cellStyle name="Notas 2 3 4" xfId="4446"/>
    <cellStyle name="Notas 2 3_PAGO REMESAS" xfId="2828"/>
    <cellStyle name="Notas 2 4" xfId="2829"/>
    <cellStyle name="Notas 2 4 2" xfId="2830"/>
    <cellStyle name="Notas 2 4 2 2" xfId="4452"/>
    <cellStyle name="Notas 2 4 2 3" xfId="4451"/>
    <cellStyle name="Notas 2 4 3" xfId="4453"/>
    <cellStyle name="Notas 2 4 4" xfId="4450"/>
    <cellStyle name="Notas 2 4_PAGO REMESAS" xfId="2831"/>
    <cellStyle name="Notas 2 5" xfId="2832"/>
    <cellStyle name="Notas 2 5 10" xfId="4454"/>
    <cellStyle name="Notas 2 5 2" xfId="2833"/>
    <cellStyle name="Notas 2 5 3" xfId="2834"/>
    <cellStyle name="Notas 2 5 4" xfId="2835"/>
    <cellStyle name="Notas 2 5 5" xfId="2836"/>
    <cellStyle name="Notas 2 5 5 2" xfId="2837"/>
    <cellStyle name="Notas 2 5 5 2 2" xfId="4456"/>
    <cellStyle name="Notas 2 5 5 3" xfId="2838"/>
    <cellStyle name="Notas 2 5 5 4" xfId="2839"/>
    <cellStyle name="Notas 2 5 5 4 2" xfId="4457"/>
    <cellStyle name="Notas 2 5 5 5" xfId="4458"/>
    <cellStyle name="Notas 2 5 5 6" xfId="4455"/>
    <cellStyle name="Notas 2 5 5_INST $" xfId="4729"/>
    <cellStyle name="Notas 2 5 6" xfId="2840"/>
    <cellStyle name="Notas 2 5 6 2" xfId="2841"/>
    <cellStyle name="Notas 2 5 6 2 2" xfId="4460"/>
    <cellStyle name="Notas 2 5 6 3" xfId="2842"/>
    <cellStyle name="Notas 2 5 6 4" xfId="2843"/>
    <cellStyle name="Notas 2 5 6 4 2" xfId="4461"/>
    <cellStyle name="Notas 2 5 6 5" xfId="4462"/>
    <cellStyle name="Notas 2 5 6 6" xfId="4459"/>
    <cellStyle name="Notas 2 5 6_INST $" xfId="4730"/>
    <cellStyle name="Notas 2 5 7" xfId="2844"/>
    <cellStyle name="Notas 2 5 7 2" xfId="4463"/>
    <cellStyle name="Notas 2 5 8" xfId="2845"/>
    <cellStyle name="Notas 2 5 8 2" xfId="4464"/>
    <cellStyle name="Notas 2 5 9" xfId="4465"/>
    <cellStyle name="Notas 2 5_AVANCE PROTECCIÓN" xfId="2846"/>
    <cellStyle name="Notas 2 6" xfId="2847"/>
    <cellStyle name="Notas 2 6 2" xfId="4467"/>
    <cellStyle name="Notas 2 6 3" xfId="4466"/>
    <cellStyle name="Notas 2 7" xfId="2848"/>
    <cellStyle name="Notas 2 7 2" xfId="4469"/>
    <cellStyle name="Notas 2 7 3" xfId="4468"/>
    <cellStyle name="Notas 2 8" xfId="2849"/>
    <cellStyle name="Notas 2 8 2" xfId="4470"/>
    <cellStyle name="Notas 2 9" xfId="2850"/>
    <cellStyle name="Notas 2 9 2" xfId="4471"/>
    <cellStyle name="Notas 2 9 3" xfId="5728"/>
    <cellStyle name="Notas 2_AVANCE JUSTICIA JUVENIL" xfId="2851"/>
    <cellStyle name="Notas 3" xfId="2852"/>
    <cellStyle name="Notas 3 10" xfId="4473"/>
    <cellStyle name="Notas 3 11" xfId="4474"/>
    <cellStyle name="Notas 3 12" xfId="4472"/>
    <cellStyle name="Notas 3 2" xfId="2853"/>
    <cellStyle name="Notas 3 2 2" xfId="2854"/>
    <cellStyle name="Notas 3 2 2 2" xfId="4477"/>
    <cellStyle name="Notas 3 2 2 3" xfId="4476"/>
    <cellStyle name="Notas 3 2 3" xfId="2855"/>
    <cellStyle name="Notas 3 2 3 2" xfId="4478"/>
    <cellStyle name="Notas 3 2 4" xfId="2856"/>
    <cellStyle name="Notas 3 2 4 2" xfId="4479"/>
    <cellStyle name="Notas 3 2 4 3" xfId="5729"/>
    <cellStyle name="Notas 3 2 5" xfId="4480"/>
    <cellStyle name="Notas 3 2 6" xfId="4481"/>
    <cellStyle name="Notas 3 2 7" xfId="4475"/>
    <cellStyle name="Notas 3 2_PAGO REMESAS" xfId="2857"/>
    <cellStyle name="Notas 3 3" xfId="2858"/>
    <cellStyle name="Notas 3 3 2" xfId="2859"/>
    <cellStyle name="Notas 3 3 2 2" xfId="4484"/>
    <cellStyle name="Notas 3 3 2 3" xfId="4483"/>
    <cellStyle name="Notas 3 3 3" xfId="4485"/>
    <cellStyle name="Notas 3 3 4" xfId="4482"/>
    <cellStyle name="Notas 3 3_PAGO REMESAS" xfId="2860"/>
    <cellStyle name="Notas 3 4" xfId="2861"/>
    <cellStyle name="Notas 3 4 2" xfId="2862"/>
    <cellStyle name="Notas 3 4 2 2" xfId="4488"/>
    <cellStyle name="Notas 3 4 2 3" xfId="4487"/>
    <cellStyle name="Notas 3 4 3" xfId="4489"/>
    <cellStyle name="Notas 3 4 4" xfId="4486"/>
    <cellStyle name="Notas 3 4_PAGO REMESAS" xfId="2863"/>
    <cellStyle name="Notas 3 5" xfId="2864"/>
    <cellStyle name="Notas 3 5 10" xfId="4490"/>
    <cellStyle name="Notas 3 5 2" xfId="2865"/>
    <cellStyle name="Notas 3 5 2 2" xfId="2866"/>
    <cellStyle name="Notas 3 5 2 2 2" xfId="4493"/>
    <cellStyle name="Notas 3 5 2 2 3" xfId="4492"/>
    <cellStyle name="Notas 3 5 2 3" xfId="4494"/>
    <cellStyle name="Notas 3 5 2 4" xfId="4491"/>
    <cellStyle name="Notas 3 5 2_PAGO REMESAS" xfId="2867"/>
    <cellStyle name="Notas 3 5 3" xfId="2868"/>
    <cellStyle name="Notas 3 5 3 2" xfId="4496"/>
    <cellStyle name="Notas 3 5 3 3" xfId="4495"/>
    <cellStyle name="Notas 3 5 4" xfId="2869"/>
    <cellStyle name="Notas 3 5 4 2" xfId="4498"/>
    <cellStyle name="Notas 3 5 4 3" xfId="4497"/>
    <cellStyle name="Notas 3 5 5" xfId="2870"/>
    <cellStyle name="Notas 3 5 5 2" xfId="2871"/>
    <cellStyle name="Notas 3 5 5 2 2" xfId="4500"/>
    <cellStyle name="Notas 3 5 5 2 3" xfId="5730"/>
    <cellStyle name="Notas 3 5 5 3" xfId="2872"/>
    <cellStyle name="Notas 3 5 5 3 2" xfId="4501"/>
    <cellStyle name="Notas 3 5 5 4" xfId="2873"/>
    <cellStyle name="Notas 3 5 5 4 2" xfId="4502"/>
    <cellStyle name="Notas 3 5 5 4 3" xfId="5731"/>
    <cellStyle name="Notas 3 5 5 5" xfId="4503"/>
    <cellStyle name="Notas 3 5 5 6" xfId="4499"/>
    <cellStyle name="Notas 3 5 5_INST $" xfId="4731"/>
    <cellStyle name="Notas 3 5 6" xfId="2874"/>
    <cellStyle name="Notas 3 5 6 2" xfId="2875"/>
    <cellStyle name="Notas 3 5 6 2 2" xfId="4505"/>
    <cellStyle name="Notas 3 5 6 2 3" xfId="5732"/>
    <cellStyle name="Notas 3 5 6 3" xfId="2876"/>
    <cellStyle name="Notas 3 5 6 3 2" xfId="4506"/>
    <cellStyle name="Notas 3 5 6 4" xfId="2877"/>
    <cellStyle name="Notas 3 5 6 4 2" xfId="4507"/>
    <cellStyle name="Notas 3 5 6 4 3" xfId="5733"/>
    <cellStyle name="Notas 3 5 6 5" xfId="4508"/>
    <cellStyle name="Notas 3 5 6 6" xfId="4504"/>
    <cellStyle name="Notas 3 5 6_INST $" xfId="4732"/>
    <cellStyle name="Notas 3 5 7" xfId="2878"/>
    <cellStyle name="Notas 3 5 7 2" xfId="4509"/>
    <cellStyle name="Notas 3 5 7 3" xfId="5734"/>
    <cellStyle name="Notas 3 5 8" xfId="2879"/>
    <cellStyle name="Notas 3 5 8 2" xfId="4510"/>
    <cellStyle name="Notas 3 5 8 3" xfId="5735"/>
    <cellStyle name="Notas 3 5 9" xfId="4511"/>
    <cellStyle name="Notas 3 5_AVANCE PROTECCIÓN" xfId="2880"/>
    <cellStyle name="Notas 3 6" xfId="2881"/>
    <cellStyle name="Notas 3 6 2" xfId="4513"/>
    <cellStyle name="Notas 3 6 3" xfId="4512"/>
    <cellStyle name="Notas 3 7" xfId="2882"/>
    <cellStyle name="Notas 3 7 2" xfId="4515"/>
    <cellStyle name="Notas 3 7 3" xfId="4514"/>
    <cellStyle name="Notas 3 8" xfId="2883"/>
    <cellStyle name="Notas 3 8 2" xfId="4516"/>
    <cellStyle name="Notas 3 9" xfId="2884"/>
    <cellStyle name="Notas 3 9 2" xfId="4517"/>
    <cellStyle name="Notas 3 9 3" xfId="5736"/>
    <cellStyle name="Notas 3_AVANCE JUSTICIA JUVENIL" xfId="2885"/>
    <cellStyle name="Notas 4" xfId="2886"/>
    <cellStyle name="Notas 4 2" xfId="4519"/>
    <cellStyle name="Notas 4 3" xfId="4518"/>
    <cellStyle name="Notas 5" xfId="4520"/>
    <cellStyle name="Notas 6" xfId="5718"/>
    <cellStyle name="Notas 7" xfId="5866"/>
    <cellStyle name="Notas 8" xfId="6246"/>
    <cellStyle name="Notas 9" xfId="4820"/>
    <cellStyle name="Porcentual 10" xfId="2887"/>
    <cellStyle name="Porcentual 10 2" xfId="5737"/>
    <cellStyle name="Porcentual 11" xfId="2888"/>
    <cellStyle name="Porcentual 11 2" xfId="5738"/>
    <cellStyle name="Porcentual 12" xfId="2889"/>
    <cellStyle name="Porcentual 12 2" xfId="2890"/>
    <cellStyle name="Porcentual 12 2 2" xfId="5740"/>
    <cellStyle name="Porcentual 12 3" xfId="5739"/>
    <cellStyle name="Porcentual 13" xfId="2891"/>
    <cellStyle name="Porcentual 13 2" xfId="5741"/>
    <cellStyle name="Porcentual 14" xfId="2892"/>
    <cellStyle name="Porcentual 14 2" xfId="2893"/>
    <cellStyle name="Porcentual 14 2 2" xfId="5743"/>
    <cellStyle name="Porcentual 14 3" xfId="2894"/>
    <cellStyle name="Porcentual 14 3 2" xfId="2895"/>
    <cellStyle name="Porcentual 14 3 2 2" xfId="5745"/>
    <cellStyle name="Porcentual 14 3 3" xfId="5744"/>
    <cellStyle name="Porcentual 14 4" xfId="4521"/>
    <cellStyle name="Porcentual 14 4 2" xfId="6226"/>
    <cellStyle name="Porcentual 14 5" xfId="5742"/>
    <cellStyle name="Porcentual 15" xfId="2896"/>
    <cellStyle name="Porcentual 15 2" xfId="5746"/>
    <cellStyle name="Porcentual 16" xfId="2897"/>
    <cellStyle name="Porcentual 16 2" xfId="5747"/>
    <cellStyle name="Porcentual 17" xfId="2898"/>
    <cellStyle name="Porcentual 17 2" xfId="5748"/>
    <cellStyle name="Porcentual 18" xfId="2899"/>
    <cellStyle name="Porcentual 18 2" xfId="4522"/>
    <cellStyle name="Porcentual 18 2 2" xfId="6227"/>
    <cellStyle name="Porcentual 19" xfId="4523"/>
    <cellStyle name="Porcentual 19 2" xfId="4524"/>
    <cellStyle name="Porcentual 2" xfId="2900"/>
    <cellStyle name="Porcentual 2 2" xfId="2901"/>
    <cellStyle name="Porcentual 2 2 2" xfId="5750"/>
    <cellStyle name="Porcentual 2 3" xfId="2902"/>
    <cellStyle name="Porcentual 2 3 2" xfId="4525"/>
    <cellStyle name="Porcentual 2 4" xfId="4526"/>
    <cellStyle name="Porcentual 2 5" xfId="4527"/>
    <cellStyle name="Porcentual 2 5 2" xfId="6228"/>
    <cellStyle name="Porcentual 2 6" xfId="4528"/>
    <cellStyle name="Porcentual 2 6 2" xfId="6229"/>
    <cellStyle name="Porcentual 2 7" xfId="5749"/>
    <cellStyle name="Porcentual 20" xfId="4529"/>
    <cellStyle name="Porcentual 20 2" xfId="6230"/>
    <cellStyle name="Porcentual 21" xfId="4530"/>
    <cellStyle name="Porcentual 21 2" xfId="6231"/>
    <cellStyle name="Porcentual 3" xfId="2903"/>
    <cellStyle name="Porcentual 3 2" xfId="2904"/>
    <cellStyle name="Porcentual 3 2 2" xfId="4531"/>
    <cellStyle name="Porcentual 3 2 2 2" xfId="6232"/>
    <cellStyle name="Porcentual 3 2 3" xfId="5752"/>
    <cellStyle name="Porcentual 3 3" xfId="2905"/>
    <cellStyle name="Porcentual 3 3 2" xfId="4532"/>
    <cellStyle name="Porcentual 3 3 2 2" xfId="6233"/>
    <cellStyle name="Porcentual 3 3 3" xfId="5753"/>
    <cellStyle name="Porcentual 3 4" xfId="2906"/>
    <cellStyle name="Porcentual 3 4 2" xfId="2907"/>
    <cellStyle name="Porcentual 3 4 2 2" xfId="4533"/>
    <cellStyle name="Porcentual 3 4 2 2 2" xfId="6234"/>
    <cellStyle name="Porcentual 3 4 2 3" xfId="5755"/>
    <cellStyle name="Porcentual 3 4 3" xfId="4534"/>
    <cellStyle name="Porcentual 3 4 3 2" xfId="6235"/>
    <cellStyle name="Porcentual 3 4 4" xfId="5754"/>
    <cellStyle name="Porcentual 3 5" xfId="4535"/>
    <cellStyle name="Porcentual 3 5 2" xfId="6236"/>
    <cellStyle name="Porcentual 3 6" xfId="5751"/>
    <cellStyle name="Porcentual 4" xfId="2908"/>
    <cellStyle name="Porcentual 4 10" xfId="4536"/>
    <cellStyle name="Porcentual 4 10 2" xfId="6237"/>
    <cellStyle name="Porcentual 4 2" xfId="2909"/>
    <cellStyle name="Porcentual 4 2 2" xfId="4537"/>
    <cellStyle name="Porcentual 4 2 2 2" xfId="6238"/>
    <cellStyle name="Porcentual 4 2 3" xfId="5756"/>
    <cellStyle name="Porcentual 4 3" xfId="2910"/>
    <cellStyle name="Porcentual 4 3 2" xfId="2911"/>
    <cellStyle name="Porcentual 4 3 2 2" xfId="5758"/>
    <cellStyle name="Porcentual 4 3 3" xfId="5757"/>
    <cellStyle name="Porcentual 4 4" xfId="2912"/>
    <cellStyle name="Porcentual 4 4 2" xfId="5759"/>
    <cellStyle name="Porcentual 4 5" xfId="2913"/>
    <cellStyle name="Porcentual 4 5 2" xfId="5760"/>
    <cellStyle name="Porcentual 4 6" xfId="2914"/>
    <cellStyle name="Porcentual 4 6 2" xfId="5761"/>
    <cellStyle name="Porcentual 4 7" xfId="2915"/>
    <cellStyle name="Porcentual 4 7 2" xfId="2916"/>
    <cellStyle name="Porcentual 4 7 2 2" xfId="5763"/>
    <cellStyle name="Porcentual 4 7 3" xfId="5762"/>
    <cellStyle name="Porcentual 4 8" xfId="2917"/>
    <cellStyle name="Porcentual 4 8 2" xfId="2918"/>
    <cellStyle name="Porcentual 4 8 2 2" xfId="5765"/>
    <cellStyle name="Porcentual 4 8 3" xfId="2919"/>
    <cellStyle name="Porcentual 4 8 3 2" xfId="2920"/>
    <cellStyle name="Porcentual 4 8 3 2 2" xfId="5767"/>
    <cellStyle name="Porcentual 4 8 3 3" xfId="5766"/>
    <cellStyle name="Porcentual 4 8 4" xfId="4538"/>
    <cellStyle name="Porcentual 4 8 4 2" xfId="6239"/>
    <cellStyle name="Porcentual 4 8 5" xfId="5764"/>
    <cellStyle name="Porcentual 4 9" xfId="2921"/>
    <cellStyle name="Porcentual 4 9 2" xfId="5768"/>
    <cellStyle name="Porcentual 5" xfId="2922"/>
    <cellStyle name="Porcentual 5 2" xfId="4539"/>
    <cellStyle name="Porcentual 5 2 2" xfId="6240"/>
    <cellStyle name="Porcentual 5 3" xfId="5769"/>
    <cellStyle name="Porcentual 6" xfId="2923"/>
    <cellStyle name="Porcentual 6 2" xfId="4540"/>
    <cellStyle name="Porcentual 6 2 2" xfId="6241"/>
    <cellStyle name="Porcentual 6 3" xfId="5770"/>
    <cellStyle name="Porcentual 7" xfId="2924"/>
    <cellStyle name="Porcentual 7 2" xfId="5771"/>
    <cellStyle name="Porcentual 8" xfId="2925"/>
    <cellStyle name="Porcentual 8 2" xfId="2926"/>
    <cellStyle name="Porcentual 8 2 2" xfId="5773"/>
    <cellStyle name="Porcentual 8 3" xfId="5772"/>
    <cellStyle name="Porcentual 9" xfId="2927"/>
    <cellStyle name="Porcentual 9 2" xfId="5774"/>
    <cellStyle name="Salida" xfId="2928" builtinId="21" customBuiltin="1"/>
    <cellStyle name="Salida 10" xfId="2929"/>
    <cellStyle name="Salida 10 2" xfId="4542"/>
    <cellStyle name="Salida 11" xfId="2930"/>
    <cellStyle name="Salida 11 2" xfId="4543"/>
    <cellStyle name="Salida 12" xfId="4541"/>
    <cellStyle name="Salida 2" xfId="2931"/>
    <cellStyle name="Salida 2 2" xfId="2932"/>
    <cellStyle name="Salida 2 2 2" xfId="4545"/>
    <cellStyle name="Salida 2 3" xfId="2933"/>
    <cellStyle name="Salida 2 3 10" xfId="4546"/>
    <cellStyle name="Salida 2 3 2" xfId="2934"/>
    <cellStyle name="Salida 2 3 3" xfId="2935"/>
    <cellStyle name="Salida 2 3 4" xfId="2936"/>
    <cellStyle name="Salida 2 3 5" xfId="2937"/>
    <cellStyle name="Salida 2 3 5 2" xfId="2938"/>
    <cellStyle name="Salida 2 3 5 2 2" xfId="4548"/>
    <cellStyle name="Salida 2 3 5 2 3" xfId="5775"/>
    <cellStyle name="Salida 2 3 5 3" xfId="2939"/>
    <cellStyle name="Salida 2 3 5 4" xfId="2940"/>
    <cellStyle name="Salida 2 3 5 4 2" xfId="4549"/>
    <cellStyle name="Salida 2 3 5 4 3" xfId="5776"/>
    <cellStyle name="Salida 2 3 5 5" xfId="4550"/>
    <cellStyle name="Salida 2 3 5 6" xfId="4547"/>
    <cellStyle name="Salida 2 3 5_INST $" xfId="4551"/>
    <cellStyle name="Salida 2 3 6" xfId="2941"/>
    <cellStyle name="Salida 2 3 6 2" xfId="2942"/>
    <cellStyle name="Salida 2 3 6 2 2" xfId="4553"/>
    <cellStyle name="Salida 2 3 6 2 3" xfId="5777"/>
    <cellStyle name="Salida 2 3 6 3" xfId="2943"/>
    <cellStyle name="Salida 2 3 6 4" xfId="2944"/>
    <cellStyle name="Salida 2 3 6 4 2" xfId="4554"/>
    <cellStyle name="Salida 2 3 6 4 3" xfId="5778"/>
    <cellStyle name="Salida 2 3 6 5" xfId="4555"/>
    <cellStyle name="Salida 2 3 6 6" xfId="4552"/>
    <cellStyle name="Salida 2 3 6_INST $" xfId="4556"/>
    <cellStyle name="Salida 2 3 7" xfId="2945"/>
    <cellStyle name="Salida 2 3 7 2" xfId="4557"/>
    <cellStyle name="Salida 2 3 7 3" xfId="5779"/>
    <cellStyle name="Salida 2 3 8" xfId="2946"/>
    <cellStyle name="Salida 2 3 8 2" xfId="4558"/>
    <cellStyle name="Salida 2 3 8 3" xfId="5780"/>
    <cellStyle name="Salida 2 3 9" xfId="4559"/>
    <cellStyle name="Salida 2 3_AVANCE PROTECCIÓN" xfId="2947"/>
    <cellStyle name="Salida 2 4" xfId="4544"/>
    <cellStyle name="Salida 2_PAGO REMESAS" xfId="2948"/>
    <cellStyle name="Salida 3" xfId="2949"/>
    <cellStyle name="Salida 3 2" xfId="4560"/>
    <cellStyle name="Salida 4" xfId="2950"/>
    <cellStyle name="Salida 4 2" xfId="4561"/>
    <cellStyle name="Salida 5" xfId="2951"/>
    <cellStyle name="Salida 5 2" xfId="4562"/>
    <cellStyle name="Salida 6" xfId="2952"/>
    <cellStyle name="Salida 6 2" xfId="4563"/>
    <cellStyle name="Salida 7" xfId="2953"/>
    <cellStyle name="Salida 7 2" xfId="4564"/>
    <cellStyle name="Salida 8" xfId="2954"/>
    <cellStyle name="Salida 8 2" xfId="4565"/>
    <cellStyle name="Salida 9" xfId="2955"/>
    <cellStyle name="Salida 9 2" xfId="4566"/>
    <cellStyle name="TableStyleLight1" xfId="2956"/>
    <cellStyle name="TableStyleLight1 2" xfId="2957"/>
    <cellStyle name="TableStyleLight1 2 2" xfId="4568"/>
    <cellStyle name="TableStyleLight1 2 3" xfId="4569"/>
    <cellStyle name="TableStyleLight1 2 4" xfId="4567"/>
    <cellStyle name="TableStyleLight1 2_INST $" xfId="4733"/>
    <cellStyle name="Texto de advertencia" xfId="2958" builtinId="11" customBuiltin="1"/>
    <cellStyle name="Texto de advertencia 10" xfId="2959"/>
    <cellStyle name="Texto de advertencia 10 2" xfId="4571"/>
    <cellStyle name="Texto de advertencia 11" xfId="2960"/>
    <cellStyle name="Texto de advertencia 11 2" xfId="4572"/>
    <cellStyle name="Texto de advertencia 12" xfId="4570"/>
    <cellStyle name="Texto de advertencia 2" xfId="2961"/>
    <cellStyle name="Texto de advertencia 2 2" xfId="2962"/>
    <cellStyle name="Texto de advertencia 2 2 2" xfId="4574"/>
    <cellStyle name="Texto de advertencia 2 3" xfId="2963"/>
    <cellStyle name="Texto de advertencia 2 3 10" xfId="4575"/>
    <cellStyle name="Texto de advertencia 2 3 2" xfId="2964"/>
    <cellStyle name="Texto de advertencia 2 3 3" xfId="2965"/>
    <cellStyle name="Texto de advertencia 2 3 4" xfId="2966"/>
    <cellStyle name="Texto de advertencia 2 3 5" xfId="2967"/>
    <cellStyle name="Texto de advertencia 2 3 5 2" xfId="2968"/>
    <cellStyle name="Texto de advertencia 2 3 5 2 2" xfId="4577"/>
    <cellStyle name="Texto de advertencia 2 3 5 2 3" xfId="5781"/>
    <cellStyle name="Texto de advertencia 2 3 5 3" xfId="2969"/>
    <cellStyle name="Texto de advertencia 2 3 5 4" xfId="2970"/>
    <cellStyle name="Texto de advertencia 2 3 5 4 2" xfId="4578"/>
    <cellStyle name="Texto de advertencia 2 3 5 4 3" xfId="5782"/>
    <cellStyle name="Texto de advertencia 2 3 5 5" xfId="4579"/>
    <cellStyle name="Texto de advertencia 2 3 5 6" xfId="4576"/>
    <cellStyle name="Texto de advertencia 2 3 5_INST $" xfId="4580"/>
    <cellStyle name="Texto de advertencia 2 3 6" xfId="2971"/>
    <cellStyle name="Texto de advertencia 2 3 6 2" xfId="2972"/>
    <cellStyle name="Texto de advertencia 2 3 6 2 2" xfId="4582"/>
    <cellStyle name="Texto de advertencia 2 3 6 2 3" xfId="5783"/>
    <cellStyle name="Texto de advertencia 2 3 6 3" xfId="2973"/>
    <cellStyle name="Texto de advertencia 2 3 6 4" xfId="2974"/>
    <cellStyle name="Texto de advertencia 2 3 6 4 2" xfId="4583"/>
    <cellStyle name="Texto de advertencia 2 3 6 4 3" xfId="5784"/>
    <cellStyle name="Texto de advertencia 2 3 6 5" xfId="4584"/>
    <cellStyle name="Texto de advertencia 2 3 6 6" xfId="4581"/>
    <cellStyle name="Texto de advertencia 2 3 6_INST $" xfId="4585"/>
    <cellStyle name="Texto de advertencia 2 3 7" xfId="2975"/>
    <cellStyle name="Texto de advertencia 2 3 7 2" xfId="4586"/>
    <cellStyle name="Texto de advertencia 2 3 7 3" xfId="5785"/>
    <cellStyle name="Texto de advertencia 2 3 8" xfId="2976"/>
    <cellStyle name="Texto de advertencia 2 3 8 2" xfId="4587"/>
    <cellStyle name="Texto de advertencia 2 3 8 3" xfId="5786"/>
    <cellStyle name="Texto de advertencia 2 3 9" xfId="4588"/>
    <cellStyle name="Texto de advertencia 2 3_AVANCE PROTECCIÓN" xfId="2977"/>
    <cellStyle name="Texto de advertencia 2 4" xfId="4573"/>
    <cellStyle name="Texto de advertencia 3" xfId="2978"/>
    <cellStyle name="Texto de advertencia 3 2" xfId="4589"/>
    <cellStyle name="Texto de advertencia 4" xfId="2979"/>
    <cellStyle name="Texto de advertencia 4 2" xfId="4590"/>
    <cellStyle name="Texto de advertencia 5" xfId="2980"/>
    <cellStyle name="Texto de advertencia 5 2" xfId="4591"/>
    <cellStyle name="Texto de advertencia 6" xfId="2981"/>
    <cellStyle name="Texto de advertencia 6 2" xfId="4592"/>
    <cellStyle name="Texto de advertencia 7" xfId="2982"/>
    <cellStyle name="Texto de advertencia 7 2" xfId="4593"/>
    <cellStyle name="Texto de advertencia 8" xfId="2983"/>
    <cellStyle name="Texto de advertencia 8 2" xfId="4594"/>
    <cellStyle name="Texto de advertencia 9" xfId="2984"/>
    <cellStyle name="Texto de advertencia 9 2" xfId="4595"/>
    <cellStyle name="Texto explicativo" xfId="2985" builtinId="53" customBuiltin="1"/>
    <cellStyle name="Texto explicativo 10" xfId="2986"/>
    <cellStyle name="Texto explicativo 10 2" xfId="4597"/>
    <cellStyle name="Texto explicativo 11" xfId="2987"/>
    <cellStyle name="Texto explicativo 11 2" xfId="4598"/>
    <cellStyle name="Texto explicativo 12" xfId="4596"/>
    <cellStyle name="Texto explicativo 2" xfId="2988"/>
    <cellStyle name="Texto explicativo 2 2" xfId="2989"/>
    <cellStyle name="Texto explicativo 2 2 2" xfId="4600"/>
    <cellStyle name="Texto explicativo 2 3" xfId="2990"/>
    <cellStyle name="Texto explicativo 2 3 10" xfId="4601"/>
    <cellStyle name="Texto explicativo 2 3 2" xfId="2991"/>
    <cellStyle name="Texto explicativo 2 3 3" xfId="2992"/>
    <cellStyle name="Texto explicativo 2 3 4" xfId="2993"/>
    <cellStyle name="Texto explicativo 2 3 5" xfId="2994"/>
    <cellStyle name="Texto explicativo 2 3 5 2" xfId="2995"/>
    <cellStyle name="Texto explicativo 2 3 5 2 2" xfId="4603"/>
    <cellStyle name="Texto explicativo 2 3 5 2 3" xfId="5787"/>
    <cellStyle name="Texto explicativo 2 3 5 3" xfId="2996"/>
    <cellStyle name="Texto explicativo 2 3 5 4" xfId="2997"/>
    <cellStyle name="Texto explicativo 2 3 5 4 2" xfId="4604"/>
    <cellStyle name="Texto explicativo 2 3 5 4 3" xfId="5788"/>
    <cellStyle name="Texto explicativo 2 3 5 5" xfId="4605"/>
    <cellStyle name="Texto explicativo 2 3 5 6" xfId="4602"/>
    <cellStyle name="Texto explicativo 2 3 5_INST $" xfId="4606"/>
    <cellStyle name="Texto explicativo 2 3 6" xfId="2998"/>
    <cellStyle name="Texto explicativo 2 3 6 2" xfId="2999"/>
    <cellStyle name="Texto explicativo 2 3 6 2 2" xfId="4608"/>
    <cellStyle name="Texto explicativo 2 3 6 2 3" xfId="5789"/>
    <cellStyle name="Texto explicativo 2 3 6 3" xfId="3000"/>
    <cellStyle name="Texto explicativo 2 3 6 4" xfId="3001"/>
    <cellStyle name="Texto explicativo 2 3 6 4 2" xfId="4609"/>
    <cellStyle name="Texto explicativo 2 3 6 4 3" xfId="5790"/>
    <cellStyle name="Texto explicativo 2 3 6 5" xfId="4610"/>
    <cellStyle name="Texto explicativo 2 3 6 6" xfId="4607"/>
    <cellStyle name="Texto explicativo 2 3 6_INST $" xfId="4611"/>
    <cellStyle name="Texto explicativo 2 3 7" xfId="3002"/>
    <cellStyle name="Texto explicativo 2 3 7 2" xfId="4612"/>
    <cellStyle name="Texto explicativo 2 3 7 3" xfId="5791"/>
    <cellStyle name="Texto explicativo 2 3 8" xfId="3003"/>
    <cellStyle name="Texto explicativo 2 3 8 2" xfId="4613"/>
    <cellStyle name="Texto explicativo 2 3 8 3" xfId="5792"/>
    <cellStyle name="Texto explicativo 2 3 9" xfId="4614"/>
    <cellStyle name="Texto explicativo 2 3_AVANCE PROTECCIÓN" xfId="3004"/>
    <cellStyle name="Texto explicativo 2 4" xfId="4599"/>
    <cellStyle name="Texto explicativo 3" xfId="3005"/>
    <cellStyle name="Texto explicativo 3 2" xfId="4615"/>
    <cellStyle name="Texto explicativo 4" xfId="3006"/>
    <cellStyle name="Texto explicativo 4 2" xfId="4616"/>
    <cellStyle name="Texto explicativo 5" xfId="3007"/>
    <cellStyle name="Texto explicativo 5 2" xfId="4617"/>
    <cellStyle name="Texto explicativo 6" xfId="3008"/>
    <cellStyle name="Texto explicativo 6 2" xfId="4618"/>
    <cellStyle name="Texto explicativo 7" xfId="3009"/>
    <cellStyle name="Texto explicativo 7 2" xfId="4619"/>
    <cellStyle name="Texto explicativo 8" xfId="3010"/>
    <cellStyle name="Texto explicativo 8 2" xfId="4620"/>
    <cellStyle name="Texto explicativo 9" xfId="3011"/>
    <cellStyle name="Texto explicativo 9 2" xfId="4621"/>
    <cellStyle name="Título" xfId="3012" builtinId="15" customBuiltin="1"/>
    <cellStyle name="Título 1 10" xfId="3014"/>
    <cellStyle name="Título 1 11" xfId="3015"/>
    <cellStyle name="Título 1 12" xfId="4623"/>
    <cellStyle name="Título 1 2" xfId="3016"/>
    <cellStyle name="Título 1 2 2" xfId="3017"/>
    <cellStyle name="Título 1 2 3" xfId="3018"/>
    <cellStyle name="Título 1 2 3 10" xfId="4624"/>
    <cellStyle name="Título 1 2 3 2" xfId="3019"/>
    <cellStyle name="Título 1 2 3 3" xfId="3020"/>
    <cellStyle name="Título 1 2 3 4" xfId="3021"/>
    <cellStyle name="Título 1 2 3 5" xfId="3022"/>
    <cellStyle name="Título 1 2 3 5 2" xfId="3023"/>
    <cellStyle name="Título 1 2 3 5 2 2" xfId="4626"/>
    <cellStyle name="Título 1 2 3 5 2 3" xfId="5795"/>
    <cellStyle name="Título 1 2 3 5 3" xfId="3024"/>
    <cellStyle name="Título 1 2 3 5 4" xfId="3025"/>
    <cellStyle name="Título 1 2 3 5 4 2" xfId="4627"/>
    <cellStyle name="Título 1 2 3 5 4 3" xfId="5796"/>
    <cellStyle name="Título 1 2 3 5 5" xfId="4628"/>
    <cellStyle name="Título 1 2 3 5 6" xfId="4625"/>
    <cellStyle name="Título 1 2 3 5_INST $" xfId="4629"/>
    <cellStyle name="Título 1 2 3 6" xfId="3026"/>
    <cellStyle name="Título 1 2 3 6 2" xfId="3027"/>
    <cellStyle name="Título 1 2 3 6 2 2" xfId="4631"/>
    <cellStyle name="Título 1 2 3 6 2 3" xfId="5797"/>
    <cellStyle name="Título 1 2 3 6 3" xfId="3028"/>
    <cellStyle name="Título 1 2 3 6 4" xfId="3029"/>
    <cellStyle name="Título 1 2 3 6 4 2" xfId="4632"/>
    <cellStyle name="Título 1 2 3 6 4 3" xfId="5798"/>
    <cellStyle name="Título 1 2 3 6 5" xfId="4633"/>
    <cellStyle name="Título 1 2 3 6 6" xfId="4630"/>
    <cellStyle name="Título 1 2 3 6_INST $" xfId="4634"/>
    <cellStyle name="Título 1 2 3 7" xfId="3030"/>
    <cellStyle name="Título 1 2 3 7 2" xfId="4635"/>
    <cellStyle name="Título 1 2 3 7 3" xfId="5799"/>
    <cellStyle name="Título 1 2 3 8" xfId="3031"/>
    <cellStyle name="Título 1 2 3 8 2" xfId="4636"/>
    <cellStyle name="Título 1 2 3 8 3" xfId="5800"/>
    <cellStyle name="Título 1 2 3 9" xfId="4637"/>
    <cellStyle name="Título 1 2 3_AVANCE PROTECCIÓN" xfId="3032"/>
    <cellStyle name="Título 1 2_PAGO REMESAS" xfId="3033"/>
    <cellStyle name="Título 1 3" xfId="3034"/>
    <cellStyle name="Título 1 4" xfId="3035"/>
    <cellStyle name="Título 1 5" xfId="3036"/>
    <cellStyle name="Título 1 6" xfId="3037"/>
    <cellStyle name="Título 1 7" xfId="3038"/>
    <cellStyle name="Título 1 8" xfId="3039"/>
    <cellStyle name="Título 1 9" xfId="3040"/>
    <cellStyle name="Título 10" xfId="3041"/>
    <cellStyle name="Título 11" xfId="3042"/>
    <cellStyle name="Título 12" xfId="3043"/>
    <cellStyle name="Título 13" xfId="3044"/>
    <cellStyle name="Título 14" xfId="3045"/>
    <cellStyle name="Título 15" xfId="3046"/>
    <cellStyle name="Título 16" xfId="3047"/>
    <cellStyle name="Título 17" xfId="3048"/>
    <cellStyle name="Título 18" xfId="3049"/>
    <cellStyle name="Título 19" xfId="3050"/>
    <cellStyle name="Título 2" xfId="3051" builtinId="17" customBuiltin="1"/>
    <cellStyle name="Título 2 10" xfId="3052"/>
    <cellStyle name="Título 2 10 2" xfId="4639"/>
    <cellStyle name="Título 2 11" xfId="3053"/>
    <cellStyle name="Título 2 11 2" xfId="4640"/>
    <cellStyle name="Título 2 12" xfId="4638"/>
    <cellStyle name="Título 2 2" xfId="3054"/>
    <cellStyle name="Título 2 2 2" xfId="3055"/>
    <cellStyle name="Título 2 2 2 2" xfId="4642"/>
    <cellStyle name="Título 2 2 3" xfId="3056"/>
    <cellStyle name="Título 2 2 3 10" xfId="4643"/>
    <cellStyle name="Título 2 2 3 2" xfId="3057"/>
    <cellStyle name="Título 2 2 3 3" xfId="3058"/>
    <cellStyle name="Título 2 2 3 4" xfId="3059"/>
    <cellStyle name="Título 2 2 3 5" xfId="3060"/>
    <cellStyle name="Título 2 2 3 5 2" xfId="3061"/>
    <cellStyle name="Título 2 2 3 5 2 2" xfId="4645"/>
    <cellStyle name="Título 2 2 3 5 2 3" xfId="5802"/>
    <cellStyle name="Título 2 2 3 5 3" xfId="3062"/>
    <cellStyle name="Título 2 2 3 5 4" xfId="3063"/>
    <cellStyle name="Título 2 2 3 5 4 2" xfId="4646"/>
    <cellStyle name="Título 2 2 3 5 4 3" xfId="5803"/>
    <cellStyle name="Título 2 2 3 5 5" xfId="4647"/>
    <cellStyle name="Título 2 2 3 5 6" xfId="4644"/>
    <cellStyle name="Título 2 2 3 5_INST $" xfId="4648"/>
    <cellStyle name="Título 2 2 3 6" xfId="3064"/>
    <cellStyle name="Título 2 2 3 6 2" xfId="3065"/>
    <cellStyle name="Título 2 2 3 6 2 2" xfId="4650"/>
    <cellStyle name="Título 2 2 3 6 2 3" xfId="5804"/>
    <cellStyle name="Título 2 2 3 6 3" xfId="3066"/>
    <cellStyle name="Título 2 2 3 6 4" xfId="3067"/>
    <cellStyle name="Título 2 2 3 6 4 2" xfId="4651"/>
    <cellStyle name="Título 2 2 3 6 4 3" xfId="5805"/>
    <cellStyle name="Título 2 2 3 6 5" xfId="4652"/>
    <cellStyle name="Título 2 2 3 6 6" xfId="4649"/>
    <cellStyle name="Título 2 2 3 6_INST $" xfId="4653"/>
    <cellStyle name="Título 2 2 3 7" xfId="3068"/>
    <cellStyle name="Título 2 2 3 7 2" xfId="4654"/>
    <cellStyle name="Título 2 2 3 7 3" xfId="5806"/>
    <cellStyle name="Título 2 2 3 8" xfId="3069"/>
    <cellStyle name="Título 2 2 3 8 2" xfId="4655"/>
    <cellStyle name="Título 2 2 3 8 3" xfId="5807"/>
    <cellStyle name="Título 2 2 3 9" xfId="4656"/>
    <cellStyle name="Título 2 2 3_AVANCE PROTECCIÓN" xfId="3070"/>
    <cellStyle name="Título 2 2 4" xfId="4641"/>
    <cellStyle name="Título 2 2_PAGO REMESAS" xfId="3071"/>
    <cellStyle name="Título 2 3" xfId="3072"/>
    <cellStyle name="Título 2 3 2" xfId="4657"/>
    <cellStyle name="Título 2 4" xfId="3073"/>
    <cellStyle name="Título 2 4 2" xfId="4658"/>
    <cellStyle name="Título 2 5" xfId="3074"/>
    <cellStyle name="Título 2 5 2" xfId="4659"/>
    <cellStyle name="Título 2 6" xfId="3075"/>
    <cellStyle name="Título 2 6 2" xfId="4660"/>
    <cellStyle name="Título 2 7" xfId="3076"/>
    <cellStyle name="Título 2 7 2" xfId="4661"/>
    <cellStyle name="Título 2 8" xfId="3077"/>
    <cellStyle name="Título 2 8 2" xfId="4662"/>
    <cellStyle name="Título 2 9" xfId="3078"/>
    <cellStyle name="Título 2 9 2" xfId="4663"/>
    <cellStyle name="Título 20" xfId="3079"/>
    <cellStyle name="Título 20 2" xfId="4664"/>
    <cellStyle name="Título 20 3" xfId="5808"/>
    <cellStyle name="Título 21" xfId="3080"/>
    <cellStyle name="Título 21 2" xfId="4665"/>
    <cellStyle name="Título 21 3" xfId="5809"/>
    <cellStyle name="Título 22" xfId="3081"/>
    <cellStyle name="Título 22 2" xfId="4666"/>
    <cellStyle name="Título 22 3" xfId="5810"/>
    <cellStyle name="Título 23" xfId="3082"/>
    <cellStyle name="Título 23 2" xfId="4667"/>
    <cellStyle name="Título 23 3" xfId="5811"/>
    <cellStyle name="Título 24" xfId="3083"/>
    <cellStyle name="Título 24 2" xfId="4668"/>
    <cellStyle name="Título 24 3" xfId="5812"/>
    <cellStyle name="Título 25" xfId="3084"/>
    <cellStyle name="Título 25 2" xfId="4669"/>
    <cellStyle name="Título 25 3" xfId="5813"/>
    <cellStyle name="Título 26" xfId="4622"/>
    <cellStyle name="Título 27" xfId="5793"/>
    <cellStyle name="Título 28" xfId="5843"/>
    <cellStyle name="Título 29" xfId="5892"/>
    <cellStyle name="Título 3" xfId="3085" builtinId="18" customBuiltin="1"/>
    <cellStyle name="Título 3 10" xfId="3086"/>
    <cellStyle name="Título 3 10 2" xfId="4671"/>
    <cellStyle name="Título 3 11" xfId="3087"/>
    <cellStyle name="Título 3 11 2" xfId="4672"/>
    <cellStyle name="Título 3 12" xfId="4670"/>
    <cellStyle name="Título 3 2" xfId="3088"/>
    <cellStyle name="Título 3 2 2" xfId="3089"/>
    <cellStyle name="Título 3 2 2 2" xfId="4674"/>
    <cellStyle name="Título 3 2 3" xfId="3090"/>
    <cellStyle name="Título 3 2 3 10" xfId="4675"/>
    <cellStyle name="Título 3 2 3 2" xfId="3091"/>
    <cellStyle name="Título 3 2 3 3" xfId="3092"/>
    <cellStyle name="Título 3 2 3 4" xfId="3093"/>
    <cellStyle name="Título 3 2 3 5" xfId="3094"/>
    <cellStyle name="Título 3 2 3 5 2" xfId="3095"/>
    <cellStyle name="Título 3 2 3 5 2 2" xfId="4677"/>
    <cellStyle name="Título 3 2 3 5 2 3" xfId="5814"/>
    <cellStyle name="Título 3 2 3 5 3" xfId="3096"/>
    <cellStyle name="Título 3 2 3 5 4" xfId="3097"/>
    <cellStyle name="Título 3 2 3 5 4 2" xfId="4678"/>
    <cellStyle name="Título 3 2 3 5 4 3" xfId="5815"/>
    <cellStyle name="Título 3 2 3 5 5" xfId="4679"/>
    <cellStyle name="Título 3 2 3 5 6" xfId="4676"/>
    <cellStyle name="Título 3 2 3 5_INST $" xfId="4680"/>
    <cellStyle name="Título 3 2 3 6" xfId="3098"/>
    <cellStyle name="Título 3 2 3 6 2" xfId="3099"/>
    <cellStyle name="Título 3 2 3 6 2 2" xfId="4682"/>
    <cellStyle name="Título 3 2 3 6 2 3" xfId="5816"/>
    <cellStyle name="Título 3 2 3 6 3" xfId="3100"/>
    <cellStyle name="Título 3 2 3 6 4" xfId="3101"/>
    <cellStyle name="Título 3 2 3 6 4 2" xfId="4683"/>
    <cellStyle name="Título 3 2 3 6 4 3" xfId="5817"/>
    <cellStyle name="Título 3 2 3 6 5" xfId="4684"/>
    <cellStyle name="Título 3 2 3 6 6" xfId="4681"/>
    <cellStyle name="Título 3 2 3 6_INST $" xfId="4685"/>
    <cellStyle name="Título 3 2 3 7" xfId="3102"/>
    <cellStyle name="Título 3 2 3 7 2" xfId="4686"/>
    <cellStyle name="Título 3 2 3 7 3" xfId="5818"/>
    <cellStyle name="Título 3 2 3 8" xfId="3103"/>
    <cellStyle name="Título 3 2 3 8 2" xfId="4687"/>
    <cellStyle name="Título 3 2 3 8 3" xfId="5819"/>
    <cellStyle name="Título 3 2 3 9" xfId="4688"/>
    <cellStyle name="Título 3 2 3_AVANCE PROTECCIÓN" xfId="3104"/>
    <cellStyle name="Título 3 2 4" xfId="4673"/>
    <cellStyle name="Título 3 2_PAGO REMESAS" xfId="3105"/>
    <cellStyle name="Título 3 3" xfId="3106"/>
    <cellStyle name="Título 3 3 2" xfId="4689"/>
    <cellStyle name="Título 3 4" xfId="3107"/>
    <cellStyle name="Título 3 4 2" xfId="4690"/>
    <cellStyle name="Título 3 5" xfId="3108"/>
    <cellStyle name="Título 3 5 2" xfId="4691"/>
    <cellStyle name="Título 3 6" xfId="3109"/>
    <cellStyle name="Título 3 6 2" xfId="4692"/>
    <cellStyle name="Título 3 7" xfId="3110"/>
    <cellStyle name="Título 3 7 2" xfId="4693"/>
    <cellStyle name="Título 3 8" xfId="3111"/>
    <cellStyle name="Título 3 8 2" xfId="4694"/>
    <cellStyle name="Título 3 9" xfId="3112"/>
    <cellStyle name="Título 3 9 2" xfId="4695"/>
    <cellStyle name="Título 30" xfId="4810"/>
    <cellStyle name="Título 31" xfId="4945"/>
    <cellStyle name="Título 32" xfId="4835"/>
    <cellStyle name="Título 33" xfId="4919"/>
    <cellStyle name="Título 34" xfId="4828"/>
    <cellStyle name="Título 35" xfId="6244"/>
    <cellStyle name="Título 36" xfId="6264"/>
    <cellStyle name="Título 37" xfId="6258"/>
    <cellStyle name="Título 38" xfId="6262"/>
    <cellStyle name="Título 39" xfId="6561"/>
    <cellStyle name="Título 4" xfId="3113"/>
    <cellStyle name="Título 4 2" xfId="3114"/>
    <cellStyle name="Título 4 3" xfId="3115"/>
    <cellStyle name="Título 4 3 2" xfId="4696"/>
    <cellStyle name="Título 4 3 3" xfId="5820"/>
    <cellStyle name="Título 40" xfId="6256"/>
    <cellStyle name="Título 41" xfId="6259"/>
    <cellStyle name="Título 42" xfId="6260"/>
    <cellStyle name="Título 43" xfId="6254"/>
    <cellStyle name="Título 44" xfId="6350"/>
    <cellStyle name="Título 45" xfId="6255"/>
    <cellStyle name="Título 46" xfId="6265"/>
    <cellStyle name="Título 47" xfId="6257"/>
    <cellStyle name="Título 48" xfId="6318"/>
    <cellStyle name="Título 49" xfId="6263"/>
    <cellStyle name="Título 5" xfId="3116"/>
    <cellStyle name="Título 50" xfId="6638"/>
    <cellStyle name="Título 51" xfId="6261"/>
    <cellStyle name="Título 52" xfId="6637"/>
    <cellStyle name="Título 6" xfId="3117"/>
    <cellStyle name="Título 7" xfId="3118"/>
    <cellStyle name="Título 8" xfId="3119"/>
    <cellStyle name="Título 9" xfId="3120"/>
    <cellStyle name="Total" xfId="3121" builtinId="25" customBuiltin="1"/>
    <cellStyle name="Total 10" xfId="3122"/>
    <cellStyle name="Total 10 2" xfId="4698"/>
    <cellStyle name="Total 11" xfId="3123"/>
    <cellStyle name="Total 11 2" xfId="4699"/>
    <cellStyle name="Total 12" xfId="4697"/>
    <cellStyle name="Total 2" xfId="3124"/>
    <cellStyle name="Total 2 2" xfId="3125"/>
    <cellStyle name="Total 2 2 2" xfId="3126"/>
    <cellStyle name="Total 2 2 2 2" xfId="4702"/>
    <cellStyle name="Total 2 2 3" xfId="4701"/>
    <cellStyle name="Total 2 2_PAGO REMESAS" xfId="3127"/>
    <cellStyle name="Total 2 3" xfId="3128"/>
    <cellStyle name="Total 2 3 10" xfId="4703"/>
    <cellStyle name="Total 2 3 2" xfId="3129"/>
    <cellStyle name="Total 2 3 3" xfId="3130"/>
    <cellStyle name="Total 2 3 4" xfId="3131"/>
    <cellStyle name="Total 2 3 5" xfId="3132"/>
    <cellStyle name="Total 2 3 5 2" xfId="3133"/>
    <cellStyle name="Total 2 3 5 2 2" xfId="4705"/>
    <cellStyle name="Total 2 3 5 2 3" xfId="5821"/>
    <cellStyle name="Total 2 3 5 3" xfId="3134"/>
    <cellStyle name="Total 2 3 5 4" xfId="3135"/>
    <cellStyle name="Total 2 3 5 4 2" xfId="4706"/>
    <cellStyle name="Total 2 3 5 4 3" xfId="5822"/>
    <cellStyle name="Total 2 3 5 5" xfId="4707"/>
    <cellStyle name="Total 2 3 5 6" xfId="4704"/>
    <cellStyle name="Total 2 3 5_INST $" xfId="4708"/>
    <cellStyle name="Total 2 3 6" xfId="3136"/>
    <cellStyle name="Total 2 3 6 2" xfId="3137"/>
    <cellStyle name="Total 2 3 6 2 2" xfId="4710"/>
    <cellStyle name="Total 2 3 6 2 3" xfId="5823"/>
    <cellStyle name="Total 2 3 6 3" xfId="3138"/>
    <cellStyle name="Total 2 3 6 4" xfId="3139"/>
    <cellStyle name="Total 2 3 6 4 2" xfId="4711"/>
    <cellStyle name="Total 2 3 6 4 3" xfId="5824"/>
    <cellStyle name="Total 2 3 6 5" xfId="4712"/>
    <cellStyle name="Total 2 3 6 6" xfId="4709"/>
    <cellStyle name="Total 2 3 6_INST $" xfId="4713"/>
    <cellStyle name="Total 2 3 7" xfId="3140"/>
    <cellStyle name="Total 2 3 7 2" xfId="4714"/>
    <cellStyle name="Total 2 3 7 3" xfId="5825"/>
    <cellStyle name="Total 2 3 8" xfId="3141"/>
    <cellStyle name="Total 2 3 8 2" xfId="4715"/>
    <cellStyle name="Total 2 3 8 3" xfId="5826"/>
    <cellStyle name="Total 2 3 9" xfId="4716"/>
    <cellStyle name="Total 2 3_AVANCE PROTECCIÓN" xfId="3142"/>
    <cellStyle name="Total 2 4" xfId="3143"/>
    <cellStyle name="Total 2 4 2" xfId="4717"/>
    <cellStyle name="Total 2 5" xfId="4700"/>
    <cellStyle name="Total 2_PAGO REMESAS" xfId="3144"/>
    <cellStyle name="Total 3" xfId="3145"/>
    <cellStyle name="Total 3 2" xfId="4718"/>
    <cellStyle name="Total 4" xfId="3146"/>
    <cellStyle name="Total 4 2" xfId="4719"/>
    <cellStyle name="Total 5" xfId="3147"/>
    <cellStyle name="Total 5 2" xfId="4720"/>
    <cellStyle name="Total 6" xfId="3148"/>
    <cellStyle name="Total 6 2" xfId="4721"/>
    <cellStyle name="Total 7" xfId="3149"/>
    <cellStyle name="Total 7 2" xfId="4722"/>
    <cellStyle name="Total 8" xfId="3150"/>
    <cellStyle name="Total 8 2" xfId="4723"/>
    <cellStyle name="Total 9" xfId="3151"/>
    <cellStyle name="Total 9 2" xfId="4724"/>
  </cellStyles>
  <dxfs count="1334">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Arial"/>
        <scheme val="none"/>
      </font>
      <fill>
        <patternFill patternType="solid">
          <fgColor indexed="64"/>
          <bgColor theme="0"/>
        </patternFill>
      </fill>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69" formatCode="_-* #,##0_-;\-* #,##0_-;_-*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fgColor indexed="64"/>
          <bgColor theme="0"/>
        </patternFill>
      </fill>
    </dxf>
    <dxf>
      <border outline="0">
        <bottom style="thin">
          <color indexed="64"/>
        </bottom>
      </border>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Inaipil, Gisella" refreshedDate="44599.576990046298" createdVersion="6" refreshedVersion="6" minRefreshableVersion="3" recordCount="181">
  <cacheSource type="worksheet">
    <worksheetSource name="Tabla3"/>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6"/>
    </cacheField>
    <cacheField name="LINEA DE ACCION" numFmtId="0">
      <sharedItems/>
    </cacheField>
    <cacheField name="MOD" numFmtId="0">
      <sharedItems/>
    </cacheField>
    <cacheField name="RUT" numFmtId="0">
      <sharedItems containsMixedTypes="1" containsNumber="1" containsInteger="1" minValue="650165500" maxValue="818329008" count="24">
        <n v="717150007"/>
        <n v="721694003"/>
        <n v="738689003"/>
        <n v="704164009"/>
        <n v="713523003"/>
        <n v="650794826"/>
        <n v="700376001"/>
        <n v="818329008"/>
        <n v="728623004"/>
        <n v="719400000"/>
        <n v="725129009"/>
        <n v="719926002"/>
        <n v="817951724"/>
        <n v="716316009"/>
        <n v="800665612"/>
        <n v="650165500"/>
        <n v="713189006"/>
        <n v="735534009"/>
        <n v="741504006"/>
        <n v="650450957"/>
        <s v="65070018K"/>
        <n v="717449002"/>
        <n v="650587340"/>
        <n v="731013004"/>
      </sharedItems>
    </cacheField>
    <cacheField name="NOMBRE INSTITUCION" numFmtId="1">
      <sharedItems count="27">
        <s v="CORPORACION DE OPORTUNIDAD Y ACCION SOLIDARIA OPCION"/>
        <s v="CORPORACIÓN SERVICIO PAZ Y JUSTICIA - SERPAJ CHILE"/>
        <s v="FUNDACION TIERRA DE ESPERANZA"/>
        <s v="ASOCIACION CRISTIANA DE JOVENES DE ANTOFAGASTA"/>
        <s v="CORPORACION SERVICIO PAZ Y JUSTICIA - SERPAJ CHILE"/>
        <s v="CORPORACION GABRIELA MISTRAL"/>
        <s v="CORPORACION SOCIAL Y EDUCACIONAL RENASCI"/>
        <s v="FUNDACION CIUDAD DEL NINO EX CONSEJO DE DEFENSA DEL NINO"/>
        <s v="ASOCIACION CRISTIANA DE JOVENES DE VALPARAISO"/>
        <s v="ORGANIZACION COMUNITARIA FUNCIONAL CENTRO CULTURAL Y EDUCACIONAL ARCADIA"/>
        <s v="CORP. DESARR.SOC.ASOC.CRIST.DE JOVENES"/>
        <s v="CORPORACIÓN DE OPORTUNIDAD Y ACCION SOLIDARIA OPCION"/>
        <s v="CORPORACION EDUCACIONAL ABATE MOLINA DE TALCA"/>
        <s v="CORPORACION DE APOYO A LA NINEZ Y JUVENTUD EN RIESGO SOCIAL CORPORACION LLEQUEN"/>
        <s v="CORPORACIÓN EDUCACIONAL ABATE MOLINA DE TALCA"/>
        <s v="CONGREGACION RELIGIOSOS TERCIARIOS CAPUCHINOS"/>
        <s v="FUNDACION NACIONAL PARA LA DEFENSA ECOLOGICA DEL MENOR DE EDAD FUNDACION (DEM)"/>
        <s v="PARROQUIA SAGRADO CORAZON DE JESUS DE CORONEL"/>
        <s v="FUNDACION SOCIAL NOVO MILLENNIO"/>
        <s v="MISION EVANGELICA SAN PABLO DE CHILE"/>
        <s v="CENTRO DE INICIATIVA EMPRESARIAL - CIEM VILLARRICA"/>
        <s v="ORGANIZACION NO GUBERNAMENTAL DE DESARROLLO HUMANO O O.N.G. PROYECTA"/>
        <s v="FUNDACION PROYECTO B"/>
        <s v="FUNDACION REINVENTARSE"/>
        <s v="CORPORACION DE FORMACION LABORAL AL ADOLESCENTE - CORFAL"/>
        <s v="FUNDACION CRESERES"/>
        <s v="CORPORACION ASOCIACION PRO DERECHOS DE LOS NINOS Y JOVENES - PRODENI"/>
      </sharedItems>
    </cacheField>
    <cacheField name="COD INST" numFmtId="1">
      <sharedItems containsSemiMixedTypes="0" containsString="0" containsNumber="1" containsInteger="1" minValue="225" maxValue="7499"/>
    </cacheField>
    <cacheField name="PPTO" numFmtId="1">
      <sharedItems/>
    </cacheField>
    <cacheField name="COMUNA" numFmtId="0">
      <sharedItems count="54">
        <s v="IQUIQUE"/>
        <s v="ANTOFAGASTA"/>
        <s v="TOCOPILLA"/>
        <s v="CALAMA"/>
        <s v="SIERRA GORDA"/>
        <s v="COPIAPO"/>
        <s v="COQUIMBO"/>
        <s v="OVALLE"/>
        <s v="LA SERENA"/>
        <s v="VINA DEL MAR"/>
        <s v="CALERA"/>
        <s v="SAN ANTONIO"/>
        <s v="SAN FELIPE"/>
        <s v="QUILLOTA"/>
        <s v="VALPARAISO"/>
        <s v="QUILPUE"/>
        <s v="RANCAGUA"/>
        <s v="SAN FERNANDO"/>
        <s v="TALCA"/>
        <s v="CURICO"/>
        <s v="CAUQUENES"/>
        <s v="LINARES"/>
        <s v="CONCEPCION"/>
        <s v="SAN PEDRO DE LA PAZ"/>
        <s v="CORONEL"/>
        <s v="LOS ANGELES"/>
        <s v="TEMUCO"/>
        <s v="VILLARRICA"/>
        <s v="ANGOL"/>
        <s v="PUERTO MONTT"/>
        <s v="CASTRO"/>
        <s v="OSORNO"/>
        <s v="COYHAIQUE"/>
        <s v="PUNTA ARENAS"/>
        <s v="PROVIDENCIA"/>
        <s v="QUILICURA"/>
        <s v="SANTIAGO"/>
        <s v="TALAGANTE"/>
        <s v="SAN BERNARDO"/>
        <s v="SAN JOAQUIN"/>
        <s v="LA CISTERNA"/>
        <s v="PUDAHUEL"/>
        <s v="MAIPU"/>
        <s v="LA REINA "/>
        <s v="ESTACION CENTRAL"/>
        <s v="INDEPENDENCIA"/>
        <s v="LA FLORIDA"/>
        <s v="LA PINTANA"/>
        <s v="PUENTE ALTO"/>
        <s v="VALDIVIA"/>
        <s v="ARICA"/>
        <s v="CHILLAN"/>
        <s v="CHOLCHOL"/>
        <s v="RECOLETA"/>
      </sharedItems>
    </cacheField>
    <cacheField name="PLAZAS" numFmtId="0">
      <sharedItems containsSemiMixedTypes="0" containsString="0" containsNumber="1" containsInteger="1" minValue="10" maxValue="189"/>
    </cacheField>
    <cacheField name="CODIGO" numFmtId="0">
      <sharedItems containsSemiMixedTypes="0" containsString="0" containsNumber="1" containsInteger="1" minValue="1010194" maxValue="1160075" count="181">
        <n v="1010194"/>
        <n v="1010195"/>
        <n v="1010206"/>
        <n v="1010275"/>
        <n v="1010276"/>
        <n v="1010277"/>
        <n v="1020233"/>
        <n v="1020302"/>
        <n v="1020303"/>
        <n v="1020313"/>
        <n v="1020366"/>
        <n v="1020367"/>
        <n v="1020414"/>
        <n v="1020415"/>
        <n v="1030293"/>
        <n v="1030294"/>
        <n v="1030295"/>
        <n v="1030296"/>
        <n v="1030299"/>
        <n v="1030366"/>
        <n v="1030367"/>
        <n v="1040324"/>
        <n v="1040325"/>
        <n v="1040341"/>
        <n v="1040342"/>
        <n v="1040445"/>
        <n v="1040446"/>
        <n v="1040479"/>
        <n v="1050722"/>
        <n v="1050894"/>
        <n v="1050963"/>
        <n v="1050980"/>
        <n v="1050981"/>
        <n v="1050982"/>
        <n v="1050984"/>
        <n v="1050985"/>
        <n v="1050986"/>
        <n v="1050987"/>
        <n v="1050994"/>
        <n v="1051008"/>
        <n v="1051018"/>
        <n v="1051019"/>
        <n v="1051020"/>
        <n v="1051176"/>
        <n v="1051177"/>
        <n v="1051296"/>
        <n v="1051297"/>
        <n v="1051298"/>
        <n v="1060295"/>
        <n v="1060296"/>
        <n v="1060307"/>
        <n v="1060309"/>
        <n v="1060377"/>
        <n v="1060424"/>
        <n v="1060425"/>
        <n v="1060426"/>
        <n v="1070480"/>
        <n v="1070481"/>
        <n v="1070636"/>
        <n v="1070637"/>
        <n v="1070638"/>
        <n v="1070639"/>
        <n v="1070718"/>
        <n v="1080706"/>
        <n v="1080707"/>
        <n v="1080708"/>
        <n v="1080901"/>
        <n v="1080935"/>
        <n v="1080939"/>
        <n v="1080940"/>
        <n v="1080944"/>
        <n v="1080945"/>
        <n v="1081090"/>
        <n v="1081091"/>
        <n v="1081118"/>
        <n v="1081119"/>
        <n v="1090483"/>
        <n v="1090484"/>
        <n v="1090503"/>
        <n v="1090504"/>
        <n v="1090505"/>
        <n v="1090594"/>
        <n v="1090645"/>
        <n v="1090646"/>
        <n v="1090647"/>
        <n v="1090648"/>
        <n v="1090649"/>
        <n v="1100404"/>
        <n v="1100510"/>
        <n v="1100511"/>
        <n v="1100525"/>
        <n v="1100542"/>
        <n v="1100548"/>
        <n v="1100549"/>
        <n v="1100558"/>
        <n v="1100575"/>
        <n v="1100700"/>
        <n v="1110148"/>
        <n v="1110149"/>
        <n v="1110177"/>
        <n v="1120157"/>
        <n v="1120158"/>
        <n v="1120183"/>
        <n v="1131888"/>
        <n v="1131889"/>
        <n v="1131891"/>
        <n v="1131892"/>
        <n v="1131939"/>
        <n v="1131940"/>
        <n v="1131941"/>
        <n v="1131942"/>
        <n v="1131944"/>
        <n v="1131945"/>
        <n v="1131946"/>
        <n v="1131947"/>
        <n v="1132523"/>
        <n v="1132529"/>
        <n v="1132536"/>
        <n v="1132537"/>
        <n v="1132538"/>
        <n v="1132540"/>
        <n v="1132541"/>
        <n v="1132542"/>
        <n v="1132543"/>
        <n v="1132556"/>
        <n v="1132557"/>
        <n v="1132558"/>
        <n v="1132561"/>
        <n v="1132562"/>
        <n v="1132565"/>
        <n v="1132566"/>
        <n v="1132581"/>
        <n v="1132582"/>
        <n v="1132583"/>
        <n v="1132584"/>
        <n v="1132585"/>
        <n v="1140139"/>
        <n v="1140140"/>
        <n v="1140150"/>
        <n v="1140194"/>
        <n v="1150070"/>
        <n v="1150078"/>
        <n v="1150079"/>
        <n v="1150086"/>
        <n v="1150087"/>
        <n v="1150118"/>
        <n v="1080680"/>
        <n v="1080943"/>
        <n v="1160042"/>
        <n v="1160043"/>
        <n v="1160048"/>
        <n v="1100754"/>
        <n v="1020426"/>
        <n v="1100755"/>
        <n v="1160075"/>
        <n v="1051352"/>
        <n v="1051353"/>
        <n v="1051354"/>
        <n v="1051355"/>
        <n v="1132586"/>
        <n v="1132587"/>
        <n v="1132588"/>
        <n v="1081209"/>
        <n v="1081215"/>
        <n v="1081221"/>
        <n v="1081222"/>
        <n v="1081223"/>
        <n v="1090663"/>
        <n v="1090664"/>
        <n v="1090665"/>
        <n v="1132590"/>
        <n v="1040502"/>
        <n v="1040503"/>
        <n v="1040504"/>
        <n v="1060427"/>
        <n v="1100761"/>
        <n v="1132591"/>
        <n v="1140221"/>
        <n v="1100753"/>
        <n v="1132589"/>
        <n v="1030383"/>
      </sharedItems>
    </cacheField>
    <cacheField name="CODIGO SIGFE" numFmtId="1">
      <sharedItems containsSemiMixedTypes="0" containsString="0" containsNumber="1" containsInteger="1" minValue="0" maxValue="15"/>
    </cacheField>
    <cacheField name="ESTABLECIMIENTO" numFmtId="0">
      <sharedItems/>
    </cacheField>
    <cacheField name="BANCO" numFmtId="0">
      <sharedItems/>
    </cacheField>
    <cacheField name="CTA CTE" numFmtId="0">
      <sharedItems containsMixedTypes="1" containsNumber="1" containsInteger="1" minValue="6762522" maxValue="545000030294"/>
    </cacheField>
    <cacheField name="ENERO" numFmtId="41">
      <sharedItems containsSemiMixedTypes="0" containsString="0" containsNumber="1" containsInteger="1" minValue="190036" maxValue="26486762"/>
    </cacheField>
    <cacheField name="FEBRERO" numFmtId="41">
      <sharedItems containsNonDate="0" containsString="0" containsBlank="1"/>
    </cacheField>
    <cacheField name="MARZO" numFmtId="41">
      <sharedItems containsNonDate="0" containsString="0" containsBlank="1"/>
    </cacheField>
    <cacheField name="ABRIL" numFmtId="41">
      <sharedItems containsNonDate="0" containsString="0" containsBlank="1"/>
    </cacheField>
    <cacheField name="MAYO" numFmtId="41">
      <sharedItems containsNonDate="0" containsString="0" containsBlank="1"/>
    </cacheField>
    <cacheField name="JUNIO" numFmtId="41">
      <sharedItems containsNonDate="0" containsString="0" containsBlank="1"/>
    </cacheField>
    <cacheField name="JULIO" numFmtId="41">
      <sharedItems containsNonDate="0" containsString="0" containsBlank="1"/>
    </cacheField>
    <cacheField name="AGOSTO" numFmtId="41">
      <sharedItems containsNonDate="0" containsString="0" containsBlank="1"/>
    </cacheField>
    <cacheField name="SEPTIEMBRE" numFmtId="41">
      <sharedItems containsNonDate="0" containsString="0" containsBlank="1"/>
    </cacheField>
    <cacheField name="OCTUBRE" numFmtId="41">
      <sharedItems containsNonDate="0" containsString="0" containsBlank="1"/>
    </cacheField>
    <cacheField name="NOVIEMBRE" numFmtId="41">
      <sharedItems containsNonDate="0" containsString="0" containsBlank="1"/>
    </cacheField>
    <cacheField name="DICIEMBRE" numFmtId="41">
      <sharedItems containsNonDate="0" containsString="0" containsBlank="1"/>
    </cacheField>
    <cacheField name="ACUMULADO" numFmtId="41">
      <sharedItems containsSemiMixedTypes="0" containsString="0" containsNumber="1" containsInteger="1" minValue="190036" maxValue="264867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1">
  <r>
    <x v="0"/>
    <s v="DJJ"/>
    <n v="20032"/>
    <s v="PROG"/>
    <s v="ASR"/>
    <x v="0"/>
    <x v="0"/>
    <n v="6570"/>
    <s v=" JUSTICIA JUVENIL"/>
    <x v="0"/>
    <n v="15"/>
    <x v="0"/>
    <n v="11"/>
    <s v="ASR- PIL TARAPACA"/>
    <s v="BANCO DE CREDITO E INVERSIONES"/>
    <n v="10669426"/>
    <n v="1192182"/>
    <m/>
    <m/>
    <m/>
    <m/>
    <m/>
    <m/>
    <m/>
    <m/>
    <m/>
    <m/>
    <m/>
    <n v="1192182"/>
  </r>
  <r>
    <x v="0"/>
    <s v="DJJ"/>
    <n v="20032"/>
    <s v="PROG"/>
    <s v="ALA"/>
    <x v="0"/>
    <x v="0"/>
    <n v="6570"/>
    <s v=" JUSTICIA JUVENIL"/>
    <x v="0"/>
    <n v="15"/>
    <x v="1"/>
    <n v="11"/>
    <s v="ALA - PIL TARAPACA"/>
    <s v="BANCO DE CREDITO E INVERSIONES"/>
    <n v="10669426"/>
    <n v="1513645"/>
    <m/>
    <m/>
    <m/>
    <m/>
    <m/>
    <m/>
    <m/>
    <m/>
    <m/>
    <m/>
    <m/>
    <n v="1513645"/>
  </r>
  <r>
    <x v="0"/>
    <s v="DJJ"/>
    <n v="20032"/>
    <s v="PROG"/>
    <s v="MCA"/>
    <x v="0"/>
    <x v="0"/>
    <n v="6570"/>
    <s v=" JUSTICIA JUVENIL"/>
    <x v="0"/>
    <n v="55"/>
    <x v="2"/>
    <n v="13"/>
    <s v="MCA - MEDIDAS CAUTELARES IQUIQUE"/>
    <s v="BANCO DE CREDITO E INVERSIONES"/>
    <n v="10676210"/>
    <n v="4186829"/>
    <m/>
    <m/>
    <m/>
    <m/>
    <m/>
    <m/>
    <m/>
    <m/>
    <m/>
    <m/>
    <m/>
    <n v="4186829"/>
  </r>
  <r>
    <x v="0"/>
    <s v="DJJ"/>
    <n v="20032"/>
    <s v="PROG"/>
    <s v="SBC"/>
    <x v="1"/>
    <x v="1"/>
    <n v="6915"/>
    <s v=" JUSTICIA JUVENIL"/>
    <x v="0"/>
    <n v="78"/>
    <x v="3"/>
    <n v="15"/>
    <s v="SBC - LUIS PEREZ AGUIRRE"/>
    <s v="BANCO ESTADO"/>
    <n v="23900332700"/>
    <n v="12203305"/>
    <m/>
    <m/>
    <m/>
    <m/>
    <m/>
    <m/>
    <m/>
    <m/>
    <m/>
    <m/>
    <m/>
    <n v="12203305"/>
  </r>
  <r>
    <x v="0"/>
    <s v="DJJ"/>
    <n v="20032"/>
    <s v="PROG"/>
    <s v="PLE"/>
    <x v="0"/>
    <x v="0"/>
    <n v="6570"/>
    <s v=" JUSTICIA JUVENIL"/>
    <x v="0"/>
    <n v="118"/>
    <x v="4"/>
    <n v="12"/>
    <s v="PLE - IQUIQUE"/>
    <s v="BANCO DE CREDITO E INVERSIONES"/>
    <n v="10704116"/>
    <n v="18650820"/>
    <m/>
    <m/>
    <m/>
    <m/>
    <m/>
    <m/>
    <m/>
    <m/>
    <m/>
    <m/>
    <m/>
    <n v="18650820"/>
  </r>
  <r>
    <x v="0"/>
    <s v="DJJ"/>
    <n v="20032"/>
    <s v="PROG"/>
    <s v="PLA"/>
    <x v="1"/>
    <x v="1"/>
    <n v="6915"/>
    <s v=" JUSTICIA JUVENIL"/>
    <x v="0"/>
    <n v="22"/>
    <x v="5"/>
    <n v="12"/>
    <s v="PLA - PROGRAMA LIBERTAD ASISTIDA VIOLETA PARRA"/>
    <s v="BANCO ESTADO"/>
    <n v="23900332751"/>
    <n v="2797754"/>
    <m/>
    <m/>
    <m/>
    <m/>
    <m/>
    <m/>
    <m/>
    <m/>
    <m/>
    <m/>
    <m/>
    <n v="2797754"/>
  </r>
  <r>
    <x v="1"/>
    <s v="DJJ"/>
    <n v="20032"/>
    <s v="PROG"/>
    <s v="PLE"/>
    <x v="2"/>
    <x v="2"/>
    <n v="6979"/>
    <s v=" JUSTICIA JUVENIL"/>
    <x v="1"/>
    <n v="115"/>
    <x v="6"/>
    <n v="12"/>
    <s v="PLE - ANTOFAGASTA"/>
    <s v="BANCO SANTANDER-CHILE"/>
    <n v="73545900"/>
    <n v="23563567"/>
    <m/>
    <m/>
    <m/>
    <m/>
    <m/>
    <m/>
    <m/>
    <m/>
    <m/>
    <m/>
    <m/>
    <n v="23563567"/>
  </r>
  <r>
    <x v="1"/>
    <s v="DJJ"/>
    <n v="20032"/>
    <s v="PROG"/>
    <s v="ASR"/>
    <x v="2"/>
    <x v="2"/>
    <n v="6979"/>
    <s v=" JUSTICIA JUVENIL"/>
    <x v="1"/>
    <n v="25"/>
    <x v="7"/>
    <n v="11"/>
    <s v="ASR - PIL ANTOFAGASTA"/>
    <s v="BANCO SANTANDER-CHILE"/>
    <n v="73546052"/>
    <n v="3311616"/>
    <m/>
    <m/>
    <m/>
    <m/>
    <m/>
    <m/>
    <m/>
    <m/>
    <m/>
    <m/>
    <m/>
    <n v="3311616"/>
  </r>
  <r>
    <x v="1"/>
    <s v="DJJ"/>
    <n v="20032"/>
    <s v="PROG"/>
    <s v="ALA"/>
    <x v="2"/>
    <x v="2"/>
    <n v="6979"/>
    <s v=" JUSTICIA JUVENIL"/>
    <x v="1"/>
    <n v="25"/>
    <x v="8"/>
    <n v="11"/>
    <s v="ALA - PIL ANTOFAGASTA"/>
    <s v="BANCO SANTANDER-CHILE"/>
    <n v="73546052"/>
    <n v="4036387"/>
    <m/>
    <m/>
    <m/>
    <m/>
    <m/>
    <m/>
    <m/>
    <m/>
    <m/>
    <m/>
    <m/>
    <n v="4036387"/>
  </r>
  <r>
    <x v="1"/>
    <s v="DJJ"/>
    <n v="20032"/>
    <s v="PROG"/>
    <s v="MCA"/>
    <x v="3"/>
    <x v="3"/>
    <n v="225"/>
    <s v=" JUSTICIA JUVENIL"/>
    <x v="1"/>
    <n v="60"/>
    <x v="9"/>
    <n v="13"/>
    <s v="MCA - PROGRAMA DE MEDIDAS CAUTELARES PACIFICO"/>
    <s v="BANCO SANTANDER-CHILE"/>
    <n v="6762522"/>
    <n v="6280244"/>
    <m/>
    <m/>
    <m/>
    <m/>
    <m/>
    <m/>
    <m/>
    <m/>
    <m/>
    <m/>
    <m/>
    <n v="6280244"/>
  </r>
  <r>
    <x v="1"/>
    <s v="DJJ"/>
    <n v="20032"/>
    <s v="PROG"/>
    <s v="PMM"/>
    <x v="1"/>
    <x v="4"/>
    <n v="6915"/>
    <s v=" JUSTICIA JUVENIL"/>
    <x v="2"/>
    <n v="20"/>
    <x v="10"/>
    <n v="0"/>
    <s v="PMM - CARDENAL RAÚL SILVA HENRIQUEZ"/>
    <s v="BANCO ESTADO"/>
    <n v="1500001298"/>
    <n v="4024854"/>
    <m/>
    <m/>
    <m/>
    <m/>
    <m/>
    <m/>
    <m/>
    <m/>
    <m/>
    <m/>
    <m/>
    <n v="4024854"/>
  </r>
  <r>
    <x v="1"/>
    <s v="DJJ"/>
    <n v="20032"/>
    <s v="PROG"/>
    <s v="PMM"/>
    <x v="3"/>
    <x v="3"/>
    <n v="225"/>
    <s v=" JUSTICIA JUVENIL"/>
    <x v="3"/>
    <n v="60"/>
    <x v="11"/>
    <n v="0"/>
    <s v="PMM - PUKARA LICKANA"/>
    <s v="BANCO SANTANDER CHILE"/>
    <n v="6762620"/>
    <n v="6800754"/>
    <m/>
    <m/>
    <m/>
    <m/>
    <m/>
    <m/>
    <m/>
    <m/>
    <m/>
    <m/>
    <m/>
    <n v="6800754"/>
  </r>
  <r>
    <x v="1"/>
    <s v="DJJ"/>
    <n v="20032"/>
    <s v="PROG"/>
    <s v="PLA"/>
    <x v="1"/>
    <x v="1"/>
    <n v="6915"/>
    <s v=" JUSTICIA JUVENIL"/>
    <x v="1"/>
    <n v="35"/>
    <x v="12"/>
    <n v="12"/>
    <s v="PLA - SOLA SIERRA HENRIQUEZ"/>
    <s v="BANCO ESTADO"/>
    <n v="1500047549"/>
    <n v="5150746"/>
    <m/>
    <m/>
    <m/>
    <m/>
    <m/>
    <m/>
    <m/>
    <m/>
    <m/>
    <m/>
    <m/>
    <n v="5150746"/>
  </r>
  <r>
    <x v="1"/>
    <s v="DJJ"/>
    <n v="20032"/>
    <s v="PROG"/>
    <s v="SBC"/>
    <x v="1"/>
    <x v="1"/>
    <n v="6915"/>
    <s v=" JUSTICIA JUVENIL"/>
    <x v="4"/>
    <n v="45"/>
    <x v="13"/>
    <n v="15"/>
    <s v="SBC - LUIS EMILIO RECABARREN"/>
    <s v="BANCO SCOTIABANK"/>
    <n v="30016173"/>
    <n v="7467694"/>
    <m/>
    <m/>
    <m/>
    <m/>
    <m/>
    <m/>
    <m/>
    <m/>
    <m/>
    <m/>
    <m/>
    <n v="7467694"/>
  </r>
  <r>
    <x v="2"/>
    <s v="DJJ"/>
    <n v="20032"/>
    <s v="PROG"/>
    <s v="MCA"/>
    <x v="4"/>
    <x v="5"/>
    <n v="2330"/>
    <s v=" JUSTICIA JUVENIL"/>
    <x v="5"/>
    <n v="29"/>
    <x v="14"/>
    <n v="13"/>
    <s v="MCA - PROGRAMA DE MEDIDAS CUATELARES AMBULATORIAS"/>
    <s v="BANCO DE CHILE"/>
    <n v="1180225908"/>
    <n v="2485930"/>
    <m/>
    <m/>
    <m/>
    <m/>
    <m/>
    <m/>
    <m/>
    <m/>
    <m/>
    <m/>
    <m/>
    <n v="2485930"/>
  </r>
  <r>
    <x v="2"/>
    <s v="DJJ"/>
    <n v="20032"/>
    <s v="PROG"/>
    <s v="PLA"/>
    <x v="4"/>
    <x v="5"/>
    <n v="2330"/>
    <s v=" JUSTICIA JUVENIL"/>
    <x v="5"/>
    <n v="52"/>
    <x v="15"/>
    <n v="12"/>
    <s v="PLA - PROGRAMA DE LIBERTAD ASISTIDA"/>
    <s v="BANCO DE CHILE"/>
    <n v="1180335300"/>
    <n v="2568934"/>
    <m/>
    <m/>
    <m/>
    <m/>
    <m/>
    <m/>
    <m/>
    <m/>
    <m/>
    <m/>
    <m/>
    <n v="2568934"/>
  </r>
  <r>
    <x v="2"/>
    <s v="DJJ"/>
    <n v="20032"/>
    <s v="PROG"/>
    <s v="ASR"/>
    <x v="5"/>
    <x v="6"/>
    <n v="7499"/>
    <s v=" JUSTICIA JUVENIL"/>
    <x v="5"/>
    <n v="10"/>
    <x v="16"/>
    <n v="11"/>
    <s v="ASR - SUYAI"/>
    <s v="BANCO ESTADO"/>
    <n v="12100135017"/>
    <n v="471905"/>
    <m/>
    <m/>
    <m/>
    <m/>
    <m/>
    <m/>
    <m/>
    <m/>
    <m/>
    <m/>
    <m/>
    <n v="471905"/>
  </r>
  <r>
    <x v="2"/>
    <s v="DJJ"/>
    <n v="20032"/>
    <s v="PROG"/>
    <s v="ALA"/>
    <x v="5"/>
    <x v="6"/>
    <n v="7499"/>
    <s v=" JUSTICIA JUVENIL"/>
    <x v="5"/>
    <n v="10"/>
    <x v="17"/>
    <n v="11"/>
    <s v="ALA - SUYAI"/>
    <s v="BANCO ESTADO"/>
    <n v="12100135017"/>
    <n v="599151"/>
    <m/>
    <m/>
    <m/>
    <m/>
    <m/>
    <m/>
    <m/>
    <m/>
    <m/>
    <m/>
    <m/>
    <n v="599151"/>
  </r>
  <r>
    <x v="2"/>
    <s v="DJJ"/>
    <n v="20032"/>
    <s v="PROG"/>
    <s v="SBC"/>
    <x v="4"/>
    <x v="5"/>
    <n v="2330"/>
    <s v=" JUSTICIA JUVENIL"/>
    <x v="5"/>
    <n v="22"/>
    <x v="18"/>
    <n v="15"/>
    <s v="SBC - GABRIELA MISTRAL"/>
    <s v="BANCO DE CHILE"/>
    <n v="1202329110"/>
    <n v="1297740"/>
    <m/>
    <m/>
    <m/>
    <m/>
    <m/>
    <m/>
    <m/>
    <m/>
    <m/>
    <m/>
    <m/>
    <n v="1297740"/>
  </r>
  <r>
    <x v="2"/>
    <s v="DJJ"/>
    <n v="20032"/>
    <s v="PROG"/>
    <s v="PLE"/>
    <x v="4"/>
    <x v="5"/>
    <n v="2330"/>
    <s v=" JUSTICIA JUVENIL"/>
    <x v="5"/>
    <n v="59"/>
    <x v="19"/>
    <n v="12"/>
    <s v="PLE - ATACAMA"/>
    <s v="BANCO DE CHILE"/>
    <n v="1200831204"/>
    <n v="11405693"/>
    <m/>
    <m/>
    <m/>
    <m/>
    <m/>
    <m/>
    <m/>
    <m/>
    <m/>
    <m/>
    <m/>
    <n v="11405693"/>
  </r>
  <r>
    <x v="2"/>
    <s v="DJJ"/>
    <n v="20032"/>
    <s v="PROG"/>
    <s v="PSA"/>
    <x v="4"/>
    <x v="5"/>
    <n v="2330"/>
    <s v=" JUSTICIA JUVENIL"/>
    <x v="5"/>
    <n v="40"/>
    <x v="20"/>
    <n v="14"/>
    <s v="PSA - ATACAMA"/>
    <s v="BANCO DE CHILE"/>
    <n v="1220325403"/>
    <n v="937724"/>
    <m/>
    <m/>
    <m/>
    <m/>
    <m/>
    <m/>
    <m/>
    <m/>
    <m/>
    <m/>
    <m/>
    <n v="937724"/>
  </r>
  <r>
    <x v="3"/>
    <s v="DJJ"/>
    <n v="20032"/>
    <s v="PROG"/>
    <s v="ASR"/>
    <x v="0"/>
    <x v="0"/>
    <n v="6570"/>
    <s v=" JUSTICIA JUVENIL"/>
    <x v="6"/>
    <n v="35"/>
    <x v="21"/>
    <n v="11"/>
    <s v="ASR - PIL COQUIMBO"/>
    <s v="BANCO DE CREDITO E INVERSIONES"/>
    <n v="10669388"/>
    <n v="2831432"/>
    <m/>
    <m/>
    <m/>
    <m/>
    <m/>
    <m/>
    <m/>
    <m/>
    <m/>
    <m/>
    <m/>
    <n v="2831432"/>
  </r>
  <r>
    <x v="3"/>
    <s v="DJJ"/>
    <n v="20032"/>
    <s v="PROG"/>
    <s v="ALA"/>
    <x v="0"/>
    <x v="0"/>
    <n v="6570"/>
    <s v=" JUSTICIA JUVENIL"/>
    <x v="6"/>
    <n v="35"/>
    <x v="22"/>
    <n v="11"/>
    <s v="ALA - PIL COQUIMBO"/>
    <s v="BANCO DE CREDITO E INVERSIONES"/>
    <n v="10669388"/>
    <n v="2995756"/>
    <m/>
    <m/>
    <m/>
    <m/>
    <m/>
    <m/>
    <m/>
    <m/>
    <m/>
    <m/>
    <m/>
    <n v="2995756"/>
  </r>
  <r>
    <x v="3"/>
    <s v="DJJ"/>
    <n v="20032"/>
    <s v="PROG"/>
    <s v="ASE"/>
    <x v="4"/>
    <x v="5"/>
    <n v="2330"/>
    <s v=" JUSTICIA JUVENIL"/>
    <x v="7"/>
    <n v="30"/>
    <x v="23"/>
    <n v="7"/>
    <s v="ASE - ATENCION SOCIOEDUCATIVA PARA ADOLESCENTES PRIVADO DE LIBERTAD"/>
    <s v="BANCO DE CHILE"/>
    <n v="1200831803"/>
    <n v="1009962"/>
    <m/>
    <m/>
    <m/>
    <m/>
    <m/>
    <m/>
    <m/>
    <m/>
    <m/>
    <m/>
    <m/>
    <n v="1009962"/>
  </r>
  <r>
    <x v="3"/>
    <s v="DJJ"/>
    <n v="20032"/>
    <s v="PROG"/>
    <s v="ASE"/>
    <x v="1"/>
    <x v="4"/>
    <n v="6915"/>
    <s v=" JUSTICIA JUVENIL"/>
    <x v="8"/>
    <n v="60"/>
    <x v="24"/>
    <n v="7"/>
    <s v="ASE - PAULO FREIRE"/>
    <s v="BANCO SCOTIABANK"/>
    <n v="971736674"/>
    <n v="3366539"/>
    <m/>
    <m/>
    <m/>
    <m/>
    <m/>
    <m/>
    <m/>
    <m/>
    <m/>
    <m/>
    <m/>
    <n v="3366539"/>
  </r>
  <r>
    <x v="3"/>
    <s v="DJJ"/>
    <n v="20032"/>
    <s v="PROG"/>
    <s v="PMM"/>
    <x v="4"/>
    <x v="5"/>
    <n v="2330"/>
    <s v=" JUSTICIA JUVENIL"/>
    <x v="7"/>
    <n v="40"/>
    <x v="25"/>
    <n v="0"/>
    <s v="PMM - PROYECTO MULTIMODAL LRPA LIMARI CHOAPA"/>
    <s v="BANCO DE CHILE"/>
    <n v="1220308500"/>
    <n v="8454567"/>
    <m/>
    <m/>
    <m/>
    <m/>
    <m/>
    <m/>
    <m/>
    <m/>
    <m/>
    <m/>
    <m/>
    <n v="8454567"/>
  </r>
  <r>
    <x v="3"/>
    <s v="DJJ"/>
    <n v="20032"/>
    <s v="PROG"/>
    <s v="PMM"/>
    <x v="6"/>
    <x v="7"/>
    <n v="1800"/>
    <s v=" JUSTICIA JUVENIL"/>
    <x v="8"/>
    <n v="150"/>
    <x v="26"/>
    <n v="0"/>
    <s v="PMM - CIUDAD DEL NIÑO LA SERENA"/>
    <s v="BANCO DE CREDITO E INVERSIONES"/>
    <n v="52292843"/>
    <n v="12732213"/>
    <m/>
    <m/>
    <m/>
    <m/>
    <m/>
    <m/>
    <m/>
    <m/>
    <m/>
    <m/>
    <m/>
    <n v="12732213"/>
  </r>
  <r>
    <x v="3"/>
    <s v="DJJ"/>
    <n v="20032"/>
    <s v="PROG"/>
    <s v="PLE"/>
    <x v="1"/>
    <x v="1"/>
    <n v="6915"/>
    <s v=" JUSTICIA JUVENIL"/>
    <x v="8"/>
    <n v="48"/>
    <x v="27"/>
    <n v="12"/>
    <s v="PLE - PROGRAMA DE LIBERTAD ASISTIDA ESPECIAL"/>
    <s v="BANCO ESTADO"/>
    <n v="1310000771"/>
    <n v="11447074"/>
    <m/>
    <m/>
    <m/>
    <m/>
    <m/>
    <m/>
    <m/>
    <m/>
    <m/>
    <m/>
    <m/>
    <n v="11447074"/>
  </r>
  <r>
    <x v="4"/>
    <s v="DJJ"/>
    <n v="20032"/>
    <s v="PROG"/>
    <s v="PLE"/>
    <x v="7"/>
    <x v="8"/>
    <n v="250"/>
    <s v=" JUSTICIA JUVENIL"/>
    <x v="9"/>
    <n v="70"/>
    <x v="28"/>
    <n v="12"/>
    <s v="PLE - VINA DEL MAR"/>
    <s v="BANCO DE CREDITO E INVERSIONES"/>
    <n v="15150291"/>
    <n v="4393066"/>
    <m/>
    <m/>
    <m/>
    <m/>
    <m/>
    <m/>
    <m/>
    <m/>
    <m/>
    <m/>
    <m/>
    <n v="4393066"/>
  </r>
  <r>
    <x v="4"/>
    <s v="DJJ"/>
    <n v="20032"/>
    <s v="PROG"/>
    <s v="PLE"/>
    <x v="7"/>
    <x v="8"/>
    <n v="250"/>
    <s v=" JUSTICIA JUVENIL"/>
    <x v="10"/>
    <n v="40"/>
    <x v="29"/>
    <n v="12"/>
    <s v="PLE - CALERA PETORCA"/>
    <s v="BANCO DE CREDITO E INVERSIONES"/>
    <n v="15150348"/>
    <n v="5020646"/>
    <m/>
    <m/>
    <m/>
    <m/>
    <m/>
    <m/>
    <m/>
    <m/>
    <m/>
    <m/>
    <m/>
    <n v="5020646"/>
  </r>
  <r>
    <x v="4"/>
    <s v="DJJ"/>
    <n v="20032"/>
    <s v="PROG"/>
    <s v="PLE"/>
    <x v="8"/>
    <x v="9"/>
    <n v="6931"/>
    <s v=" JUSTICIA JUVENIL"/>
    <x v="11"/>
    <n v="40"/>
    <x v="30"/>
    <n v="12"/>
    <s v="PLE - PROGRAMA DE LIBERTAD ASISTIDA ESPECIAL SAN ANTONIO"/>
    <s v="BANCO ESTADO"/>
    <n v="36500007464"/>
    <n v="6694195"/>
    <m/>
    <m/>
    <m/>
    <m/>
    <m/>
    <m/>
    <m/>
    <m/>
    <m/>
    <m/>
    <m/>
    <n v="6694195"/>
  </r>
  <r>
    <x v="4"/>
    <s v="DJJ"/>
    <n v="20032"/>
    <s v="PROG"/>
    <s v="MCA"/>
    <x v="8"/>
    <x v="9"/>
    <n v="6931"/>
    <s v=" JUSTICIA JUVENIL"/>
    <x v="11"/>
    <n v="40"/>
    <x v="31"/>
    <n v="13"/>
    <s v="MCA - SAN ANTONIO"/>
    <s v="BANCO ESTADO"/>
    <n v="36500007472"/>
    <n v="1526448"/>
    <m/>
    <m/>
    <m/>
    <m/>
    <m/>
    <m/>
    <m/>
    <m/>
    <m/>
    <m/>
    <m/>
    <n v="1526448"/>
  </r>
  <r>
    <x v="4"/>
    <s v="DJJ"/>
    <n v="20032"/>
    <s v="PROG"/>
    <s v="PLA"/>
    <x v="7"/>
    <x v="8"/>
    <n v="250"/>
    <s v=" JUSTICIA JUVENIL"/>
    <x v="12"/>
    <n v="21"/>
    <x v="32"/>
    <n v="12"/>
    <s v="PLA - SAN FELIPE"/>
    <s v="BANCO DE CREDITO E INVERSIONES"/>
    <n v="15154581"/>
    <n v="1609608"/>
    <m/>
    <m/>
    <m/>
    <m/>
    <m/>
    <m/>
    <m/>
    <m/>
    <m/>
    <m/>
    <m/>
    <n v="1609608"/>
  </r>
  <r>
    <x v="4"/>
    <s v="DJJ"/>
    <n v="20032"/>
    <s v="PROG"/>
    <s v="PLA"/>
    <x v="7"/>
    <x v="8"/>
    <n v="250"/>
    <s v=" JUSTICIA JUVENIL"/>
    <x v="13"/>
    <n v="50"/>
    <x v="33"/>
    <n v="12"/>
    <s v="PLA - QUILLOTA"/>
    <s v="BANCO DE CREDITO E INVERSIONES"/>
    <n v="15154572"/>
    <n v="6438432"/>
    <m/>
    <m/>
    <m/>
    <m/>
    <m/>
    <m/>
    <m/>
    <m/>
    <m/>
    <m/>
    <m/>
    <n v="6438432"/>
  </r>
  <r>
    <x v="4"/>
    <s v="DJJ"/>
    <n v="20032"/>
    <s v="PROG"/>
    <s v="PLA"/>
    <x v="8"/>
    <x v="9"/>
    <n v="6931"/>
    <s v=" JUSTICIA JUVENIL"/>
    <x v="11"/>
    <n v="16"/>
    <x v="34"/>
    <n v="12"/>
    <s v="PLA - SAN ANTONIO"/>
    <s v="BANCO ESTADO"/>
    <n v="36500007456"/>
    <n v="1931530"/>
    <m/>
    <m/>
    <m/>
    <m/>
    <m/>
    <m/>
    <m/>
    <m/>
    <m/>
    <m/>
    <m/>
    <n v="1931530"/>
  </r>
  <r>
    <x v="4"/>
    <s v="DJJ"/>
    <n v="20032"/>
    <s v="PROG"/>
    <s v="MCA"/>
    <x v="7"/>
    <x v="8"/>
    <n v="250"/>
    <s v=" JUSTICIA JUVENIL"/>
    <x v="14"/>
    <n v="60"/>
    <x v="35"/>
    <n v="13"/>
    <s v="MCA - VALPARAISO"/>
    <s v="BANCO DE CREDITO E INVERSIONES"/>
    <n v="15073866"/>
    <n v="4252248"/>
    <m/>
    <m/>
    <m/>
    <m/>
    <m/>
    <m/>
    <m/>
    <m/>
    <m/>
    <m/>
    <m/>
    <n v="4252248"/>
  </r>
  <r>
    <x v="4"/>
    <s v="DJJ"/>
    <n v="20032"/>
    <s v="PROG"/>
    <s v="MCA"/>
    <x v="7"/>
    <x v="8"/>
    <n v="250"/>
    <s v=" JUSTICIA JUVENIL"/>
    <x v="13"/>
    <n v="30"/>
    <x v="36"/>
    <n v="13"/>
    <s v="MCA - VILLA ALEMANA"/>
    <s v="BANCO DE CREDITO E INVERSIONES"/>
    <n v="15154548"/>
    <n v="2943864"/>
    <m/>
    <m/>
    <m/>
    <m/>
    <m/>
    <m/>
    <m/>
    <m/>
    <m/>
    <m/>
    <m/>
    <n v="2943864"/>
  </r>
  <r>
    <x v="4"/>
    <s v="DJJ"/>
    <n v="20032"/>
    <s v="PROG"/>
    <s v="MCA"/>
    <x v="7"/>
    <x v="8"/>
    <n v="250"/>
    <s v=" JUSTICIA JUVENIL"/>
    <x v="12"/>
    <n v="14"/>
    <x v="37"/>
    <n v="13"/>
    <s v="MCA - SAN FELIPE"/>
    <s v="BANCO DE CREDITO E INVERSIONES"/>
    <n v="15154556"/>
    <n v="327096"/>
    <m/>
    <m/>
    <m/>
    <m/>
    <m/>
    <m/>
    <m/>
    <m/>
    <m/>
    <m/>
    <m/>
    <n v="327096"/>
  </r>
  <r>
    <x v="4"/>
    <s v="DJJ"/>
    <n v="20032"/>
    <s v="PROG"/>
    <s v="SBC"/>
    <x v="7"/>
    <x v="8"/>
    <n v="250"/>
    <s v=" JUSTICIA JUVENIL"/>
    <x v="12"/>
    <n v="45"/>
    <x v="38"/>
    <n v="15"/>
    <s v="SBC - SERVICIO EN BENEFICIO A LA COMUNIDAD"/>
    <s v="BANCO DE CREDITO E INVERSIONES"/>
    <n v="15058352"/>
    <n v="4411176"/>
    <m/>
    <m/>
    <m/>
    <m/>
    <m/>
    <m/>
    <m/>
    <m/>
    <m/>
    <m/>
    <m/>
    <n v="4411176"/>
  </r>
  <r>
    <x v="4"/>
    <s v="DJJ"/>
    <n v="20032"/>
    <s v="PROG"/>
    <s v="ASE"/>
    <x v="2"/>
    <x v="2"/>
    <n v="6979"/>
    <s v=" JUSTICIA JUVENIL"/>
    <x v="9"/>
    <n v="50"/>
    <x v="39"/>
    <n v="7"/>
    <s v="ASE - VALPARAISO"/>
    <s v="BANCO SANTANDER-CHILE"/>
    <n v="73546290"/>
    <n v="4724966"/>
    <m/>
    <m/>
    <m/>
    <m/>
    <m/>
    <m/>
    <m/>
    <m/>
    <m/>
    <m/>
    <m/>
    <n v="4724966"/>
  </r>
  <r>
    <x v="4"/>
    <s v="DJJ"/>
    <n v="20032"/>
    <s v="PROG"/>
    <s v="SBC"/>
    <x v="7"/>
    <x v="8"/>
    <n v="250"/>
    <s v=" JUSTICIA JUVENIL"/>
    <x v="14"/>
    <n v="50"/>
    <x v="40"/>
    <n v="15"/>
    <s v="SBC - VALPARAISO"/>
    <s v="BANCO DE CREDITO E INVERSIONES"/>
    <n v="15150216"/>
    <n v="2726575"/>
    <m/>
    <m/>
    <m/>
    <m/>
    <m/>
    <m/>
    <m/>
    <m/>
    <m/>
    <m/>
    <m/>
    <n v="2726575"/>
  </r>
  <r>
    <x v="4"/>
    <s v="DJJ"/>
    <n v="20032"/>
    <s v="PROG"/>
    <s v="SBC"/>
    <x v="7"/>
    <x v="8"/>
    <n v="250"/>
    <s v=" JUSTICIA JUVENIL"/>
    <x v="9"/>
    <n v="50"/>
    <x v="41"/>
    <n v="15"/>
    <s v="SBC - VIÑA DEL MAR"/>
    <s v="BANCO DE CREDITO E INVERSIONES"/>
    <n v="15150208"/>
    <n v="2065587"/>
    <m/>
    <m/>
    <m/>
    <m/>
    <m/>
    <m/>
    <m/>
    <m/>
    <m/>
    <m/>
    <m/>
    <n v="2065587"/>
  </r>
  <r>
    <x v="4"/>
    <s v="DJJ"/>
    <n v="20032"/>
    <s v="PROG"/>
    <s v="PSA"/>
    <x v="7"/>
    <x v="8"/>
    <n v="250"/>
    <s v=" JUSTICIA JUVENIL"/>
    <x v="15"/>
    <n v="35"/>
    <x v="42"/>
    <n v="14"/>
    <s v="PSA - QUILPUE"/>
    <s v="BANCO DE CREDITO E INVERSIONES"/>
    <n v="15150224"/>
    <n v="2134440"/>
    <m/>
    <m/>
    <m/>
    <m/>
    <m/>
    <m/>
    <m/>
    <m/>
    <m/>
    <m/>
    <m/>
    <n v="2134440"/>
  </r>
  <r>
    <x v="4"/>
    <s v="DJJ"/>
    <n v="20032"/>
    <s v="PROG"/>
    <s v="ASR"/>
    <x v="2"/>
    <x v="2"/>
    <n v="6979"/>
    <s v=" JUSTICIA JUVENIL"/>
    <x v="9"/>
    <n v="50"/>
    <x v="43"/>
    <n v="11"/>
    <s v="ASR - PIL REGIONAL VALPARAISO"/>
    <s v="BANCO SANTANDER-CHILE"/>
    <n v="73547202"/>
    <n v="2587200"/>
    <m/>
    <m/>
    <m/>
    <m/>
    <m/>
    <m/>
    <m/>
    <m/>
    <m/>
    <m/>
    <m/>
    <n v="2587200"/>
  </r>
  <r>
    <x v="4"/>
    <s v="DJJ"/>
    <n v="20032"/>
    <s v="PROG"/>
    <s v="ALA"/>
    <x v="2"/>
    <x v="2"/>
    <n v="6979"/>
    <s v=" JUSTICIA JUVENIL"/>
    <x v="9"/>
    <n v="50"/>
    <x v="44"/>
    <n v="11"/>
    <s v="ALA - PIL REGIONAL VALPARAISO"/>
    <s v="BANCO SANTANDER-CHILE"/>
    <n v="73547202"/>
    <n v="2759249"/>
    <m/>
    <m/>
    <m/>
    <m/>
    <m/>
    <m/>
    <m/>
    <m/>
    <m/>
    <m/>
    <m/>
    <n v="2759249"/>
  </r>
  <r>
    <x v="4"/>
    <s v="DJJ"/>
    <n v="20032"/>
    <s v="PROG"/>
    <s v="PSA"/>
    <x v="8"/>
    <x v="9"/>
    <n v="6931"/>
    <s v=" JUSTICIA JUVENIL"/>
    <x v="11"/>
    <n v="20"/>
    <x v="45"/>
    <n v="14"/>
    <s v="PSA - SAN ANTONIO"/>
    <s v="BANCO ESTADO"/>
    <s v="10262568-4"/>
    <n v="1122763"/>
    <m/>
    <m/>
    <m/>
    <m/>
    <m/>
    <m/>
    <m/>
    <m/>
    <m/>
    <m/>
    <m/>
    <n v="1122763"/>
  </r>
  <r>
    <x v="4"/>
    <s v="DJJ"/>
    <n v="20032"/>
    <s v="PROG"/>
    <s v="PSA"/>
    <x v="7"/>
    <x v="8"/>
    <n v="250"/>
    <s v=" JUSTICIA JUVENIL"/>
    <x v="14"/>
    <n v="77"/>
    <x v="46"/>
    <n v="14"/>
    <s v="PSA - VALPARAISO"/>
    <s v="BANCO DE CREDITO E INVERSIONES"/>
    <n v="15150313"/>
    <n v="7118753"/>
    <m/>
    <m/>
    <m/>
    <m/>
    <m/>
    <m/>
    <m/>
    <m/>
    <m/>
    <m/>
    <m/>
    <n v="7118753"/>
  </r>
  <r>
    <x v="4"/>
    <s v="DJJ"/>
    <n v="20032"/>
    <s v="PROG"/>
    <s v="PLA"/>
    <x v="7"/>
    <x v="8"/>
    <n v="250"/>
    <s v=" JUSTICIA JUVENIL"/>
    <x v="14"/>
    <n v="40"/>
    <x v="47"/>
    <n v="12"/>
    <s v="PLA - VALPARAISO"/>
    <s v="BANCO DE CREDITO E INVERSIONES"/>
    <n v="15150321"/>
    <n v="3505833"/>
    <m/>
    <m/>
    <m/>
    <m/>
    <m/>
    <m/>
    <m/>
    <m/>
    <m/>
    <m/>
    <m/>
    <n v="3505833"/>
  </r>
  <r>
    <x v="5"/>
    <s v="DJJ"/>
    <n v="20032"/>
    <s v="PROG"/>
    <s v="ASR"/>
    <x v="0"/>
    <x v="0"/>
    <n v="6570"/>
    <s v=" JUSTICIA JUVENIL"/>
    <x v="16"/>
    <n v="35"/>
    <x v="48"/>
    <n v="11"/>
    <s v="ASR - PIL OHIGGINS"/>
    <s v="BANCO DE CREDITO E INVERSIONES"/>
    <n v="10669396"/>
    <n v="1448832"/>
    <m/>
    <m/>
    <m/>
    <m/>
    <m/>
    <m/>
    <m/>
    <m/>
    <m/>
    <m/>
    <m/>
    <n v="1448832"/>
  </r>
  <r>
    <x v="5"/>
    <s v="DJJ"/>
    <n v="20032"/>
    <s v="PROG"/>
    <s v="ALA"/>
    <x v="0"/>
    <x v="0"/>
    <n v="6570"/>
    <s v=" JUSTICIA JUVENIL"/>
    <x v="16"/>
    <n v="35"/>
    <x v="49"/>
    <n v="11"/>
    <s v="ALA - PIL OHIGGINS"/>
    <s v="BANCO DE CREDITO E INVERSIONES"/>
    <n v="10669396"/>
    <n v="1708106"/>
    <m/>
    <m/>
    <m/>
    <m/>
    <m/>
    <m/>
    <m/>
    <m/>
    <m/>
    <m/>
    <m/>
    <n v="1708106"/>
  </r>
  <r>
    <x v="5"/>
    <s v="DJJ"/>
    <n v="20032"/>
    <s v="PROG"/>
    <s v="MCA"/>
    <x v="0"/>
    <x v="0"/>
    <n v="6570"/>
    <s v=" JUSTICIA JUVENIL"/>
    <x v="16"/>
    <n v="64"/>
    <x v="50"/>
    <n v="13"/>
    <s v="MCA - CACHAPOAL"/>
    <s v="BANCO DE CREDITO E INVERSIONES"/>
    <n v="10676163"/>
    <n v="4361280"/>
    <m/>
    <m/>
    <m/>
    <m/>
    <m/>
    <m/>
    <m/>
    <m/>
    <m/>
    <m/>
    <m/>
    <n v="4361280"/>
  </r>
  <r>
    <x v="5"/>
    <s v="DJJ"/>
    <n v="20032"/>
    <s v="PROG"/>
    <s v="PLA"/>
    <x v="0"/>
    <x v="0"/>
    <n v="6570"/>
    <s v=" JUSTICIA JUVENIL"/>
    <x v="16"/>
    <n v="35"/>
    <x v="51"/>
    <n v="12"/>
    <s v="PLA - CACHAPOAL"/>
    <s v="BANCO DE CREDITO E INVERSIONES"/>
    <n v="10676074"/>
    <n v="4024020"/>
    <m/>
    <m/>
    <m/>
    <m/>
    <m/>
    <m/>
    <m/>
    <m/>
    <m/>
    <m/>
    <m/>
    <n v="4024020"/>
  </r>
  <r>
    <x v="5"/>
    <s v="DJJ"/>
    <n v="20032"/>
    <s v="PROG"/>
    <s v="PMM"/>
    <x v="9"/>
    <x v="10"/>
    <n v="3842"/>
    <s v=" JUSTICIA JUVENIL"/>
    <x v="17"/>
    <n v="90"/>
    <x v="52"/>
    <n v="0"/>
    <s v="PMM - PROGRAMA MULTIMODAL HERNAN EMERES YEVENES"/>
    <s v="BANCO SCOTIABANK"/>
    <n v="970328858"/>
    <n v="7319136"/>
    <m/>
    <m/>
    <m/>
    <m/>
    <m/>
    <m/>
    <m/>
    <m/>
    <m/>
    <m/>
    <m/>
    <n v="7319136"/>
  </r>
  <r>
    <x v="5"/>
    <s v="DJJ"/>
    <n v="20032"/>
    <s v="PROG"/>
    <s v="PLE"/>
    <x v="0"/>
    <x v="11"/>
    <n v="6570"/>
    <s v=" JUSTICIA JUVENIL"/>
    <x v="16"/>
    <n v="90"/>
    <x v="53"/>
    <n v="12"/>
    <s v="PLE - O HIGGINS"/>
    <s v="BANCO DE CREDITO E INVERSIONES"/>
    <n v="10704124"/>
    <n v="12134587"/>
    <m/>
    <m/>
    <m/>
    <m/>
    <m/>
    <m/>
    <m/>
    <m/>
    <m/>
    <m/>
    <m/>
    <n v="12134587"/>
  </r>
  <r>
    <x v="5"/>
    <s v="DJJ"/>
    <n v="20032"/>
    <s v="PROG"/>
    <s v="PSA"/>
    <x v="0"/>
    <x v="11"/>
    <n v="6570"/>
    <s v=" JUSTICIA JUVENIL"/>
    <x v="16"/>
    <n v="38"/>
    <x v="54"/>
    <n v="14"/>
    <s v="PSA - CACHAPOAL"/>
    <s v="BANCO DE CREDITO E INVERSIONES"/>
    <n v="10704132"/>
    <n v="1293703"/>
    <m/>
    <m/>
    <m/>
    <m/>
    <m/>
    <m/>
    <m/>
    <m/>
    <m/>
    <m/>
    <m/>
    <n v="1293703"/>
  </r>
  <r>
    <x v="5"/>
    <s v="DJJ"/>
    <n v="20032"/>
    <s v="PROG"/>
    <s v="SBC"/>
    <x v="0"/>
    <x v="11"/>
    <n v="6570"/>
    <s v=" JUSTICIA JUVENIL"/>
    <x v="16"/>
    <n v="30"/>
    <x v="55"/>
    <n v="15"/>
    <s v="SBC - CACHAPOAL"/>
    <s v="BANCO DE CREDITO E INVERSIONES"/>
    <n v="10704141"/>
    <n v="190036"/>
    <m/>
    <m/>
    <m/>
    <m/>
    <m/>
    <m/>
    <m/>
    <m/>
    <m/>
    <m/>
    <m/>
    <n v="190036"/>
  </r>
  <r>
    <x v="6"/>
    <s v="DJJ"/>
    <n v="20032"/>
    <s v="PROG"/>
    <s v="ASR"/>
    <x v="10"/>
    <x v="12"/>
    <n v="6926"/>
    <s v=" JUSTICIA JUVENIL"/>
    <x v="18"/>
    <n v="25"/>
    <x v="56"/>
    <n v="11"/>
    <s v="ASR - PROGRAMA DE INTERMEDIACION LABORAL"/>
    <s v="BANCO SANTANDER-CHILE"/>
    <n v="69745253"/>
    <n v="498782"/>
    <m/>
    <m/>
    <m/>
    <m/>
    <m/>
    <m/>
    <m/>
    <m/>
    <m/>
    <m/>
    <m/>
    <n v="498782"/>
  </r>
  <r>
    <x v="6"/>
    <s v="DJJ"/>
    <n v="20032"/>
    <s v="PROG"/>
    <s v="ALA"/>
    <x v="10"/>
    <x v="12"/>
    <n v="6926"/>
    <s v=" JUSTICIA JUVENIL"/>
    <x v="18"/>
    <n v="25"/>
    <x v="57"/>
    <n v="11"/>
    <s v="ALA - PROGRAMA DE INTERMEDIACION LABORAL"/>
    <s v="BANCO SANTANDER-CHILE"/>
    <n v="69745253"/>
    <n v="788357"/>
    <m/>
    <m/>
    <m/>
    <m/>
    <m/>
    <m/>
    <m/>
    <m/>
    <m/>
    <m/>
    <m/>
    <n v="788357"/>
  </r>
  <r>
    <x v="6"/>
    <s v="DJJ"/>
    <n v="20032"/>
    <s v="PROG"/>
    <s v="PMM"/>
    <x v="11"/>
    <x v="13"/>
    <n v="6866"/>
    <s v=" JUSTICIA JUVENIL"/>
    <x v="18"/>
    <n v="100"/>
    <x v="58"/>
    <n v="0"/>
    <s v="PMM - LLEQUEN MAULE"/>
    <s v="BANCO DE CREDITO E INVERSIONES"/>
    <n v="67088864"/>
    <n v="5927913"/>
    <m/>
    <m/>
    <m/>
    <m/>
    <m/>
    <m/>
    <m/>
    <m/>
    <m/>
    <m/>
    <m/>
    <n v="5927913"/>
  </r>
  <r>
    <x v="6"/>
    <s v="DJJ"/>
    <n v="20032"/>
    <s v="PROG"/>
    <s v="PMM"/>
    <x v="1"/>
    <x v="4"/>
    <n v="6915"/>
    <s v=" JUSTICIA JUVENIL"/>
    <x v="19"/>
    <n v="65"/>
    <x v="59"/>
    <n v="0"/>
    <s v="PMM - BALDOMERO LILLO"/>
    <s v="BANCO SCOTIABANK"/>
    <n v="20030399"/>
    <n v="7788647"/>
    <m/>
    <m/>
    <m/>
    <m/>
    <m/>
    <m/>
    <m/>
    <m/>
    <m/>
    <m/>
    <m/>
    <n v="7788647"/>
  </r>
  <r>
    <x v="6"/>
    <s v="DJJ"/>
    <n v="20032"/>
    <s v="PROG"/>
    <s v="PMM"/>
    <x v="0"/>
    <x v="0"/>
    <n v="6570"/>
    <s v=" JUSTICIA JUVENIL"/>
    <x v="20"/>
    <n v="20"/>
    <x v="60"/>
    <n v="0"/>
    <s v="PMM - PROGRAMA MULTIMODAL CAUQUENES"/>
    <s v="BANCO DE CREDITO E INVERSIONES"/>
    <n v="10692096"/>
    <n v="3306546"/>
    <m/>
    <m/>
    <m/>
    <m/>
    <m/>
    <m/>
    <m/>
    <m/>
    <m/>
    <m/>
    <m/>
    <n v="3306546"/>
  </r>
  <r>
    <x v="6"/>
    <s v="DJJ"/>
    <n v="20032"/>
    <s v="PROG"/>
    <s v="PMM"/>
    <x v="0"/>
    <x v="0"/>
    <n v="6570"/>
    <s v=" JUSTICIA JUVENIL"/>
    <x v="21"/>
    <n v="120"/>
    <x v="61"/>
    <n v="0"/>
    <s v="PMM - PROGRAMA MULTIMODAL LINARES"/>
    <s v="BANCO DE CREDITO E INVERSIONES"/>
    <n v="10685022"/>
    <n v="9975680"/>
    <m/>
    <m/>
    <m/>
    <m/>
    <m/>
    <m/>
    <m/>
    <m/>
    <m/>
    <m/>
    <m/>
    <n v="9975680"/>
  </r>
  <r>
    <x v="6"/>
    <s v="DJJ"/>
    <n v="20032"/>
    <s v="PROG"/>
    <s v="PLE"/>
    <x v="10"/>
    <x v="14"/>
    <n v="6926"/>
    <s v=" JUSTICIA JUVENIL"/>
    <x v="18"/>
    <n v="80"/>
    <x v="62"/>
    <n v="12"/>
    <s v="PLE - PROGRAMA LIBERTAD ASISTIDA ESPECIAL TALCA"/>
    <s v="BANCO SANTANDER-CHILE"/>
    <n v="71994490"/>
    <n v="5538277"/>
    <m/>
    <m/>
    <m/>
    <m/>
    <m/>
    <m/>
    <m/>
    <m/>
    <m/>
    <m/>
    <m/>
    <n v="5538277"/>
  </r>
  <r>
    <x v="7"/>
    <s v="DJJ"/>
    <n v="20032"/>
    <s v="PROG"/>
    <s v="PLE"/>
    <x v="12"/>
    <x v="15"/>
    <n v="1750"/>
    <s v=" JUSTICIA JUVENIL"/>
    <x v="22"/>
    <n v="40"/>
    <x v="63"/>
    <n v="12"/>
    <s v="PLE - PADRE LUIS AMIGO"/>
    <s v="BANCO DE CHILE"/>
    <n v="2280477202"/>
    <n v="2861768"/>
    <m/>
    <m/>
    <m/>
    <m/>
    <m/>
    <m/>
    <m/>
    <m/>
    <m/>
    <m/>
    <m/>
    <n v="2861768"/>
  </r>
  <r>
    <x v="7"/>
    <s v="DJJ"/>
    <n v="20032"/>
    <s v="PROG"/>
    <s v="PLE"/>
    <x v="13"/>
    <x v="16"/>
    <n v="6470"/>
    <s v=" JUSTICIA JUVENIL"/>
    <x v="23"/>
    <n v="55"/>
    <x v="64"/>
    <n v="12"/>
    <s v="PLE - SAN PEDRO DE LA PAZ Y OTRAS COMUNAS"/>
    <s v="BANCO DE CREDITO E INVERSIONES"/>
    <n v="10657291"/>
    <n v="7392902"/>
    <m/>
    <m/>
    <m/>
    <m/>
    <m/>
    <m/>
    <m/>
    <m/>
    <m/>
    <m/>
    <m/>
    <n v="7392902"/>
  </r>
  <r>
    <x v="7"/>
    <s v="DJJ"/>
    <n v="20032"/>
    <s v="PROG"/>
    <s v="PLE"/>
    <x v="14"/>
    <x v="17"/>
    <n v="3846"/>
    <s v=" JUSTICIA JUVENIL"/>
    <x v="24"/>
    <n v="55"/>
    <x v="65"/>
    <n v="12"/>
    <s v="PLE â€“ TERESA DE CALCUTA PARA EL BORDE COSTERO"/>
    <s v="BANCO SANTANDER-CHILE"/>
    <n v="6884636"/>
    <n v="4292653"/>
    <m/>
    <m/>
    <m/>
    <m/>
    <m/>
    <m/>
    <m/>
    <m/>
    <m/>
    <m/>
    <m/>
    <n v="4292653"/>
  </r>
  <r>
    <x v="7"/>
    <s v="DJJ"/>
    <n v="20032"/>
    <s v="PROG"/>
    <s v="SBC"/>
    <x v="15"/>
    <x v="18"/>
    <n v="7141"/>
    <s v=" JUSTICIA JUVENIL"/>
    <x v="22"/>
    <n v="40"/>
    <x v="66"/>
    <n v="15"/>
    <s v="SBC - PROGRAMA DE SERVICIO EN BENEFICIO DE LA COMUNIDAD Y REPARACION DEL DANO"/>
    <s v="BANCO ESTADO"/>
    <n v="53300076625"/>
    <n v="2433262"/>
    <m/>
    <m/>
    <m/>
    <m/>
    <m/>
    <m/>
    <m/>
    <m/>
    <m/>
    <m/>
    <m/>
    <n v="2433262"/>
  </r>
  <r>
    <x v="7"/>
    <s v="DJJ"/>
    <n v="20032"/>
    <s v="PROG"/>
    <s v="MCA"/>
    <x v="16"/>
    <x v="19"/>
    <n v="6911"/>
    <s v=" JUSTICIA JUVENIL"/>
    <x v="22"/>
    <n v="100"/>
    <x v="67"/>
    <n v="13"/>
    <s v="MCA - CAMINADO JUNTOS"/>
    <s v="BANCO ESTADO"/>
    <n v="53900006370"/>
    <n v="6090528"/>
    <m/>
    <m/>
    <m/>
    <m/>
    <m/>
    <m/>
    <m/>
    <m/>
    <m/>
    <m/>
    <m/>
    <n v="6090528"/>
  </r>
  <r>
    <x v="7"/>
    <s v="DJJ"/>
    <n v="20032"/>
    <s v="PROG"/>
    <s v="PLA"/>
    <x v="16"/>
    <x v="19"/>
    <n v="6911"/>
    <s v=" JUSTICIA JUVENIL"/>
    <x v="23"/>
    <n v="50"/>
    <x v="68"/>
    <n v="12"/>
    <s v="PLA - SEMBRANDO CAMINOS"/>
    <s v="BANCO ESTADO"/>
    <n v="53900005551"/>
    <n v="2935925"/>
    <m/>
    <m/>
    <m/>
    <m/>
    <m/>
    <m/>
    <m/>
    <m/>
    <m/>
    <m/>
    <m/>
    <n v="2935925"/>
  </r>
  <r>
    <x v="7"/>
    <s v="DJJ"/>
    <n v="20032"/>
    <s v="PROG"/>
    <s v="PLA"/>
    <x v="12"/>
    <x v="15"/>
    <n v="1750"/>
    <s v=" JUSTICIA JUVENIL"/>
    <x v="22"/>
    <n v="55"/>
    <x v="69"/>
    <n v="12"/>
    <s v="PLA - PADRE LUIS AMIGO"/>
    <s v="BANCO DE CHILE"/>
    <n v="2280508309"/>
    <n v="917477"/>
    <m/>
    <m/>
    <m/>
    <m/>
    <m/>
    <m/>
    <m/>
    <m/>
    <m/>
    <m/>
    <m/>
    <n v="917477"/>
  </r>
  <r>
    <x v="7"/>
    <s v="DJJ"/>
    <n v="20032"/>
    <s v="PROG"/>
    <s v="ASE"/>
    <x v="2"/>
    <x v="2"/>
    <n v="6979"/>
    <s v=" JUSTICIA JUVENIL"/>
    <x v="24"/>
    <n v="85"/>
    <x v="70"/>
    <n v="7"/>
    <s v="ASE - CIP CRC CORONEL"/>
    <s v="BANCO SANTANDER-CHILE"/>
    <n v="73546508"/>
    <n v="5723116"/>
    <m/>
    <m/>
    <m/>
    <m/>
    <m/>
    <m/>
    <m/>
    <m/>
    <m/>
    <m/>
    <m/>
    <n v="5723116"/>
  </r>
  <r>
    <x v="7"/>
    <s v="DJJ"/>
    <n v="20032"/>
    <s v="PROG"/>
    <s v="ASE"/>
    <x v="2"/>
    <x v="2"/>
    <n v="6979"/>
    <s v=" JUSTICIA JUVENIL"/>
    <x v="22"/>
    <n v="100"/>
    <x v="71"/>
    <n v="7"/>
    <s v="ASE - CONCEPCION - ARAUCO"/>
    <s v="BANCO SANTANDER-CHILE"/>
    <n v="73546303"/>
    <n v="6564750"/>
    <m/>
    <m/>
    <m/>
    <m/>
    <m/>
    <m/>
    <m/>
    <m/>
    <m/>
    <m/>
    <m/>
    <n v="6564750"/>
  </r>
  <r>
    <x v="7"/>
    <s v="DJJ"/>
    <n v="20032"/>
    <s v="PROG"/>
    <s v="ASR"/>
    <x v="16"/>
    <x v="19"/>
    <n v="6911"/>
    <s v=" JUSTICIA JUVENIL"/>
    <x v="23"/>
    <n v="20"/>
    <x v="72"/>
    <n v="11"/>
    <s v="ASR - PIL LA ESPERANZA"/>
    <s v="BANCO ESTADO"/>
    <n v="53900005560"/>
    <n v="2241550"/>
    <m/>
    <m/>
    <m/>
    <m/>
    <m/>
    <m/>
    <m/>
    <m/>
    <m/>
    <m/>
    <m/>
    <n v="2241550"/>
  </r>
  <r>
    <x v="7"/>
    <s v="DJJ"/>
    <n v="20032"/>
    <s v="PROG"/>
    <s v="ALA"/>
    <x v="16"/>
    <x v="19"/>
    <n v="6911"/>
    <s v=" JUSTICIA JUVENIL"/>
    <x v="23"/>
    <n v="20"/>
    <x v="73"/>
    <n v="11"/>
    <s v="ALA - PIL LA ESPERANZA"/>
    <s v="BANCO ESTADO"/>
    <n v="53900005560"/>
    <n v="2246817"/>
    <m/>
    <m/>
    <m/>
    <m/>
    <m/>
    <m/>
    <m/>
    <m/>
    <m/>
    <m/>
    <m/>
    <n v="2246817"/>
  </r>
  <r>
    <x v="7"/>
    <s v="DJJ"/>
    <n v="20032"/>
    <s v="PROG"/>
    <s v="PMM"/>
    <x v="16"/>
    <x v="19"/>
    <n v="6911"/>
    <s v=" JUSTICIA JUVENIL"/>
    <x v="24"/>
    <n v="90"/>
    <x v="74"/>
    <n v="0"/>
    <s v="PMM - PROGRAMA MULTIMODAL PROVINCIA LOTA Y CORONEL"/>
    <s v="BANCO ESTADO"/>
    <n v="53900098461"/>
    <n v="11866250"/>
    <m/>
    <m/>
    <m/>
    <m/>
    <m/>
    <m/>
    <m/>
    <m/>
    <m/>
    <m/>
    <m/>
    <n v="11866250"/>
  </r>
  <r>
    <x v="7"/>
    <s v="DJJ"/>
    <n v="20032"/>
    <s v="PROG"/>
    <s v="PMM"/>
    <x v="16"/>
    <x v="19"/>
    <n v="6911"/>
    <s v=" JUSTICIA JUVENIL"/>
    <x v="25"/>
    <n v="85"/>
    <x v="75"/>
    <n v="0"/>
    <s v="PMM - PROGRAMA MULTIMODAL PROVINCIA DEL BIO BIO"/>
    <s v="BANCO ESTADO"/>
    <n v="53900005594"/>
    <n v="3482376"/>
    <m/>
    <m/>
    <m/>
    <m/>
    <m/>
    <m/>
    <m/>
    <m/>
    <m/>
    <m/>
    <m/>
    <n v="3482376"/>
  </r>
  <r>
    <x v="8"/>
    <s v="DJJ"/>
    <n v="20032"/>
    <s v="PROG"/>
    <s v="ASR"/>
    <x v="17"/>
    <x v="20"/>
    <n v="6971"/>
    <s v=" JUSTICIA JUVENIL"/>
    <x v="26"/>
    <n v="25"/>
    <x v="76"/>
    <n v="11"/>
    <s v="ASR - ARAUCANIA"/>
    <s v="BANCO DE CREDITO E INVERSIONES"/>
    <n v="70028621"/>
    <n v="1533692"/>
    <m/>
    <m/>
    <m/>
    <m/>
    <m/>
    <m/>
    <m/>
    <m/>
    <m/>
    <m/>
    <m/>
    <n v="1533692"/>
  </r>
  <r>
    <x v="8"/>
    <s v="DJJ"/>
    <n v="20032"/>
    <s v="PROG"/>
    <s v="ALA"/>
    <x v="17"/>
    <x v="20"/>
    <n v="6971"/>
    <s v=" JUSTICIA JUVENIL"/>
    <x v="26"/>
    <n v="25"/>
    <x v="77"/>
    <n v="11"/>
    <s v="ALA - ARAUCANIA"/>
    <s v="BANCO DE CREDITO E INVERSIONES"/>
    <n v="70028621"/>
    <n v="1647666"/>
    <m/>
    <m/>
    <m/>
    <m/>
    <m/>
    <m/>
    <m/>
    <m/>
    <m/>
    <m/>
    <m/>
    <n v="1647666"/>
  </r>
  <r>
    <x v="8"/>
    <s v="DJJ"/>
    <n v="20032"/>
    <s v="PROG"/>
    <s v="MCA"/>
    <x v="17"/>
    <x v="20"/>
    <n v="6971"/>
    <s v=" JUSTICIA JUVENIL"/>
    <x v="27"/>
    <n v="17"/>
    <x v="78"/>
    <n v="13"/>
    <s v="MCA - AMULEN"/>
    <s v="BANCO DE CREDITO E INVERSIONES"/>
    <n v="70041903"/>
    <n v="1988744"/>
    <m/>
    <m/>
    <m/>
    <m/>
    <m/>
    <m/>
    <m/>
    <m/>
    <m/>
    <m/>
    <m/>
    <n v="1988744"/>
  </r>
  <r>
    <x v="8"/>
    <s v="DJJ"/>
    <n v="20032"/>
    <s v="PROG"/>
    <s v="MCA"/>
    <x v="2"/>
    <x v="2"/>
    <n v="6979"/>
    <s v=" JUSTICIA JUVENIL"/>
    <x v="26"/>
    <n v="37"/>
    <x v="79"/>
    <n v="13"/>
    <s v="MCA - CAUTIN"/>
    <s v="BANCO SANTANDER-CHILE"/>
    <n v="73546338"/>
    <n v="2734523"/>
    <m/>
    <m/>
    <m/>
    <m/>
    <m/>
    <m/>
    <m/>
    <m/>
    <m/>
    <m/>
    <m/>
    <n v="2734523"/>
  </r>
  <r>
    <x v="8"/>
    <s v="DJJ"/>
    <n v="20032"/>
    <s v="PROG"/>
    <s v="PLA"/>
    <x v="17"/>
    <x v="20"/>
    <n v="6971"/>
    <s v=" JUSTICIA JUVENIL"/>
    <x v="27"/>
    <n v="10"/>
    <x v="80"/>
    <n v="12"/>
    <s v="PLA - KIMELTU"/>
    <s v="BANCO DE CREDITO E INVERSIONES"/>
    <n v="70043582"/>
    <n v="733981"/>
    <m/>
    <m/>
    <m/>
    <m/>
    <m/>
    <m/>
    <m/>
    <m/>
    <m/>
    <m/>
    <m/>
    <n v="733981"/>
  </r>
  <r>
    <x v="8"/>
    <s v="DJJ"/>
    <n v="20032"/>
    <s v="PROG"/>
    <s v="PMM"/>
    <x v="6"/>
    <x v="7"/>
    <n v="1800"/>
    <s v=" JUSTICIA JUVENIL"/>
    <x v="28"/>
    <n v="80"/>
    <x v="81"/>
    <n v="0"/>
    <s v="PMM - CUIDAD DEL NIÑO ANGOL"/>
    <s v="BANCO DE CREDITO E INVERSIONES"/>
    <n v="10549013"/>
    <n v="8685151"/>
    <m/>
    <m/>
    <m/>
    <m/>
    <m/>
    <m/>
    <m/>
    <m/>
    <m/>
    <m/>
    <m/>
    <n v="8685151"/>
  </r>
  <r>
    <x v="8"/>
    <s v="DJJ"/>
    <n v="20032"/>
    <s v="PROG"/>
    <s v="PLE"/>
    <x v="2"/>
    <x v="2"/>
    <n v="6979"/>
    <s v=" JUSTICIA JUVENIL"/>
    <x v="26"/>
    <n v="75"/>
    <x v="82"/>
    <n v="12"/>
    <s v="PLE - ARAUCANIA CENTRO"/>
    <s v="BANCO SANTANDER-CHILE"/>
    <n v="32045537"/>
    <n v="15105069"/>
    <m/>
    <m/>
    <m/>
    <m/>
    <m/>
    <m/>
    <m/>
    <m/>
    <m/>
    <m/>
    <m/>
    <n v="15105069"/>
  </r>
  <r>
    <x v="8"/>
    <s v="DJJ"/>
    <n v="20032"/>
    <s v="PROG"/>
    <s v="PLE"/>
    <x v="17"/>
    <x v="20"/>
    <n v="6971"/>
    <s v=" JUSTICIA JUVENIL"/>
    <x v="27"/>
    <n v="32"/>
    <x v="83"/>
    <n v="12"/>
    <s v="PLE - ANTULAFQUEN"/>
    <s v="BANCO DE CREDITO E INVERSIONES"/>
    <n v="70043051"/>
    <n v="2390658"/>
    <m/>
    <m/>
    <m/>
    <m/>
    <m/>
    <m/>
    <m/>
    <m/>
    <m/>
    <m/>
    <m/>
    <n v="2390658"/>
  </r>
  <r>
    <x v="8"/>
    <s v="DJJ"/>
    <n v="20032"/>
    <s v="PROG"/>
    <s v="SBC"/>
    <x v="17"/>
    <x v="20"/>
    <n v="6971"/>
    <s v=" JUSTICIA JUVENIL"/>
    <x v="26"/>
    <n v="75"/>
    <x v="84"/>
    <n v="15"/>
    <s v="SBC - ADELUWN"/>
    <s v="BANCO DE CREDITO E INVERSIONES"/>
    <n v="81765011"/>
    <n v="8757407"/>
    <m/>
    <m/>
    <m/>
    <m/>
    <m/>
    <m/>
    <m/>
    <m/>
    <m/>
    <m/>
    <m/>
    <n v="8757407"/>
  </r>
  <r>
    <x v="8"/>
    <s v="DJJ"/>
    <n v="20032"/>
    <s v="PROG"/>
    <s v="PSA"/>
    <x v="6"/>
    <x v="7"/>
    <n v="1800"/>
    <s v=" JUSTICIA JUVENIL"/>
    <x v="26"/>
    <n v="45"/>
    <x v="85"/>
    <n v="14"/>
    <s v="PSA - CIUDAD DEL NIÑO CAUTIN"/>
    <s v="BANCO DE CREDITO E INVERSIONES"/>
    <n v="70467102"/>
    <n v="2596006"/>
    <m/>
    <m/>
    <m/>
    <m/>
    <m/>
    <m/>
    <m/>
    <m/>
    <m/>
    <m/>
    <m/>
    <n v="2596006"/>
  </r>
  <r>
    <x v="8"/>
    <s v="DJJ"/>
    <n v="20032"/>
    <s v="PROG"/>
    <s v="PLA"/>
    <x v="6"/>
    <x v="7"/>
    <n v="1800"/>
    <s v=" JUSTICIA JUVENIL"/>
    <x v="26"/>
    <n v="46"/>
    <x v="86"/>
    <n v="12"/>
    <s v="PLA - CIUDAD DEL NIÑO TEMUCO"/>
    <s v="BANCO DE CREDITO E INVERSIONES"/>
    <n v="52292819"/>
    <n v="3969630"/>
    <m/>
    <m/>
    <m/>
    <m/>
    <m/>
    <m/>
    <m/>
    <m/>
    <m/>
    <m/>
    <m/>
    <n v="3969630"/>
  </r>
  <r>
    <x v="9"/>
    <s v="DJJ"/>
    <n v="20032"/>
    <s v="PROG"/>
    <s v="PLE"/>
    <x v="6"/>
    <x v="7"/>
    <n v="1800"/>
    <s v=" JUSTICIA JUVENIL"/>
    <x v="29"/>
    <n v="70"/>
    <x v="87"/>
    <n v="12"/>
    <s v="PLE - CODENI LLANQUIHUE PALENA"/>
    <s v="BANCO DE CREDITO E INVERSIONES"/>
    <n v="10577122"/>
    <n v="4769614"/>
    <m/>
    <m/>
    <m/>
    <m/>
    <m/>
    <m/>
    <m/>
    <m/>
    <m/>
    <m/>
    <m/>
    <n v="4769614"/>
  </r>
  <r>
    <x v="9"/>
    <s v="DJJ"/>
    <n v="20032"/>
    <s v="PROG"/>
    <s v="ASR"/>
    <x v="6"/>
    <x v="7"/>
    <n v="1800"/>
    <s v=" JUSTICIA JUVENIL"/>
    <x v="29"/>
    <n v="30"/>
    <x v="88"/>
    <n v="11"/>
    <s v="ASR - PIL CUIDAD DEL NINO LOS LAGOS"/>
    <s v="BANCO DE CREDITO E INVERSIONES"/>
    <n v="61511846"/>
    <n v="2477503"/>
    <m/>
    <m/>
    <m/>
    <m/>
    <m/>
    <m/>
    <m/>
    <m/>
    <m/>
    <m/>
    <m/>
    <n v="2477503"/>
  </r>
  <r>
    <x v="9"/>
    <s v="DJJ"/>
    <n v="20032"/>
    <s v="PROG"/>
    <s v="ALA"/>
    <x v="6"/>
    <x v="7"/>
    <n v="1800"/>
    <s v=" JUSTICIA JUVENIL"/>
    <x v="29"/>
    <n v="30"/>
    <x v="89"/>
    <n v="11"/>
    <s v="ALA - PIL CUIDAD DEL NINO LOS LAGOS"/>
    <s v="BANCO DE CREDITO E INVERSIONES"/>
    <n v="61511846"/>
    <n v="2696180"/>
    <m/>
    <m/>
    <m/>
    <m/>
    <m/>
    <m/>
    <m/>
    <m/>
    <m/>
    <m/>
    <m/>
    <n v="2696180"/>
  </r>
  <r>
    <x v="9"/>
    <s v="DJJ"/>
    <n v="20032"/>
    <s v="PROG"/>
    <s v="SBC"/>
    <x v="6"/>
    <x v="7"/>
    <n v="1800"/>
    <s v=" JUSTICIA JUVENIL"/>
    <x v="29"/>
    <n v="100"/>
    <x v="90"/>
    <n v="15"/>
    <s v="SBC - RD CUIDAD DEL NINO REGION DE LOS LAGOS"/>
    <s v="BANCO DE CREDITO E INVERSIONES"/>
    <n v="35401249"/>
    <n v="973305"/>
    <m/>
    <m/>
    <m/>
    <m/>
    <m/>
    <m/>
    <m/>
    <m/>
    <m/>
    <m/>
    <m/>
    <n v="973305"/>
  </r>
  <r>
    <x v="9"/>
    <s v="DJJ"/>
    <n v="20032"/>
    <s v="PROG"/>
    <s v="PLE"/>
    <x v="18"/>
    <x v="21"/>
    <n v="6999"/>
    <s v=" JUSTICIA JUVENIL"/>
    <x v="30"/>
    <n v="20"/>
    <x v="91"/>
    <n v="12"/>
    <s v="PLE - PROYECTA CHILOE"/>
    <s v="BANCO ESTADO"/>
    <n v="61500003820"/>
    <n v="4284285"/>
    <m/>
    <m/>
    <m/>
    <m/>
    <m/>
    <m/>
    <m/>
    <m/>
    <m/>
    <m/>
    <m/>
    <n v="4284285"/>
  </r>
  <r>
    <x v="9"/>
    <s v="DJJ"/>
    <n v="20032"/>
    <s v="PROG"/>
    <s v="PLA"/>
    <x v="18"/>
    <x v="21"/>
    <n v="6999"/>
    <s v=" JUSTICIA JUVENIL"/>
    <x v="30"/>
    <n v="10"/>
    <x v="92"/>
    <n v="12"/>
    <s v="PLA - PROYECTA CHILOE"/>
    <s v="BANCO ESTADO"/>
    <n v="61500003960"/>
    <n v="366991"/>
    <m/>
    <m/>
    <m/>
    <m/>
    <m/>
    <m/>
    <m/>
    <m/>
    <m/>
    <m/>
    <m/>
    <n v="366991"/>
  </r>
  <r>
    <x v="9"/>
    <s v="DJJ"/>
    <n v="20032"/>
    <s v="PROG"/>
    <s v="MCA"/>
    <x v="18"/>
    <x v="21"/>
    <n v="6999"/>
    <s v=" JUSTICIA JUVENIL"/>
    <x v="30"/>
    <n v="15"/>
    <x v="93"/>
    <n v="13"/>
    <s v="MCA - PROYECTA CHILOE"/>
    <s v="BANCO ESTADO"/>
    <n v="61500003846"/>
    <n v="372889"/>
    <m/>
    <m/>
    <m/>
    <m/>
    <m/>
    <m/>
    <m/>
    <m/>
    <m/>
    <m/>
    <m/>
    <n v="372889"/>
  </r>
  <r>
    <x v="9"/>
    <s v="DJJ"/>
    <n v="20032"/>
    <s v="PROG"/>
    <s v="PSA"/>
    <x v="6"/>
    <x v="7"/>
    <n v="1800"/>
    <s v=" JUSTICIA JUVENIL"/>
    <x v="29"/>
    <n v="95"/>
    <x v="94"/>
    <n v="14"/>
    <s v="PSA - CUIDAD DEL NIÑO LLANQUIHUE Y PALENA"/>
    <s v="BANCO DE CREDITO E INVERSIONES"/>
    <n v="10577173"/>
    <n v="2595479"/>
    <m/>
    <m/>
    <m/>
    <m/>
    <m/>
    <m/>
    <m/>
    <m/>
    <m/>
    <m/>
    <m/>
    <n v="2595479"/>
  </r>
  <r>
    <x v="9"/>
    <s v="DJJ"/>
    <n v="20032"/>
    <s v="PROG"/>
    <s v="PSA"/>
    <x v="6"/>
    <x v="7"/>
    <n v="1800"/>
    <s v=" JUSTICIA JUVENIL"/>
    <x v="30"/>
    <n v="30"/>
    <x v="95"/>
    <n v="14"/>
    <s v="PSA - CUIDAD DE NIÑO CHILOE"/>
    <s v="BANCO DE CREDITO E INVERSIONES"/>
    <n v="10577238"/>
    <n v="2432435"/>
    <m/>
    <m/>
    <m/>
    <m/>
    <m/>
    <m/>
    <m/>
    <m/>
    <m/>
    <m/>
    <m/>
    <n v="2432435"/>
  </r>
  <r>
    <x v="9"/>
    <s v="DJJ"/>
    <n v="20032"/>
    <s v="PROG"/>
    <s v="PMM"/>
    <x v="6"/>
    <x v="7"/>
    <n v="1800"/>
    <s v=" JUSTICIA JUVENIL"/>
    <x v="31"/>
    <n v="100"/>
    <x v="96"/>
    <n v="0"/>
    <s v="PMM - CUIDAD DEL NIÑO OSORNO"/>
    <s v="BANCO DE CREDITO E INVERSIONES"/>
    <n v="35401222"/>
    <n v="11207215"/>
    <m/>
    <m/>
    <m/>
    <m/>
    <m/>
    <m/>
    <m/>
    <m/>
    <m/>
    <m/>
    <m/>
    <n v="11207215"/>
  </r>
  <r>
    <x v="10"/>
    <s v="DJJ"/>
    <n v="20032"/>
    <s v="PROG"/>
    <s v="ASR"/>
    <x v="0"/>
    <x v="0"/>
    <n v="6570"/>
    <s v=" JUSTICIA JUVENIL"/>
    <x v="32"/>
    <n v="10"/>
    <x v="97"/>
    <n v="11"/>
    <s v="ASR - PIL AYSEN"/>
    <s v="BANCO DE CREDITO E INVERSIONES"/>
    <n v="10669418"/>
    <n v="1713761"/>
    <m/>
    <m/>
    <m/>
    <m/>
    <m/>
    <m/>
    <m/>
    <m/>
    <m/>
    <m/>
    <m/>
    <n v="1713761"/>
  </r>
  <r>
    <x v="10"/>
    <s v="DJJ"/>
    <n v="20032"/>
    <s v="PROG"/>
    <s v="ALA"/>
    <x v="0"/>
    <x v="0"/>
    <n v="6570"/>
    <s v=" JUSTICIA JUVENIL"/>
    <x v="32"/>
    <n v="10"/>
    <x v="98"/>
    <n v="11"/>
    <s v="ALA - PIL AYSEN"/>
    <s v="BANCO DE CREDITO E INVERSIONES"/>
    <n v="10669418"/>
    <n v="1208814"/>
    <m/>
    <m/>
    <m/>
    <m/>
    <m/>
    <m/>
    <m/>
    <m/>
    <m/>
    <m/>
    <m/>
    <n v="1208814"/>
  </r>
  <r>
    <x v="10"/>
    <s v="DJJ"/>
    <n v="20032"/>
    <s v="PROG"/>
    <s v="PMM"/>
    <x v="0"/>
    <x v="0"/>
    <n v="6570"/>
    <s v=" JUSTICIA JUVENIL"/>
    <x v="32"/>
    <n v="60"/>
    <x v="99"/>
    <n v="0"/>
    <s v="PMM - PROGRAMA MULTIMODAL AYSEN"/>
    <s v="BANCO DE CREDITO E INVERSIONES"/>
    <n v="10692088"/>
    <n v="13067593"/>
    <m/>
    <m/>
    <m/>
    <m/>
    <m/>
    <m/>
    <m/>
    <m/>
    <m/>
    <m/>
    <m/>
    <n v="13067593"/>
  </r>
  <r>
    <x v="11"/>
    <s v="DJJ"/>
    <n v="20032"/>
    <s v="PROG"/>
    <s v="ASR"/>
    <x v="0"/>
    <x v="0"/>
    <n v="6570"/>
    <s v=" JUSTICIA JUVENIL"/>
    <x v="33"/>
    <n v="12"/>
    <x v="100"/>
    <n v="11"/>
    <s v="ASR - PIL MAGALLANES"/>
    <s v="BANCO DE CREDITO E INVERSIONES"/>
    <n v="10669400"/>
    <n v="1291530"/>
    <m/>
    <m/>
    <m/>
    <m/>
    <m/>
    <m/>
    <m/>
    <m/>
    <m/>
    <m/>
    <m/>
    <n v="1291530"/>
  </r>
  <r>
    <x v="11"/>
    <s v="DJJ"/>
    <n v="20032"/>
    <s v="PROG"/>
    <s v="ALA"/>
    <x v="0"/>
    <x v="0"/>
    <n v="6570"/>
    <s v=" JUSTICIA JUVENIL"/>
    <x v="33"/>
    <n v="12"/>
    <x v="101"/>
    <n v="11"/>
    <s v="ALA - PIL MAGALLANES"/>
    <s v="BANCO DE CREDITO E INVERSIONES"/>
    <n v="10669400"/>
    <n v="1434809"/>
    <m/>
    <m/>
    <m/>
    <m/>
    <m/>
    <m/>
    <m/>
    <m/>
    <m/>
    <m/>
    <m/>
    <n v="1434809"/>
  </r>
  <r>
    <x v="11"/>
    <s v="DJJ"/>
    <n v="20032"/>
    <s v="PROG"/>
    <s v="PMM"/>
    <x v="0"/>
    <x v="0"/>
    <n v="6570"/>
    <s v=" JUSTICIA JUVENIL"/>
    <x v="33"/>
    <n v="70"/>
    <x v="102"/>
    <n v="0"/>
    <s v="PMM- MULTIMODAL MAGALLANES"/>
    <s v="BANCO DE CREDITO E INVERSIONES"/>
    <n v="10692070"/>
    <n v="8908738"/>
    <m/>
    <m/>
    <m/>
    <m/>
    <m/>
    <m/>
    <m/>
    <m/>
    <m/>
    <m/>
    <m/>
    <n v="8908738"/>
  </r>
  <r>
    <x v="12"/>
    <s v="DJJ"/>
    <n v="20032"/>
    <s v="PROG"/>
    <s v="ASR"/>
    <x v="19"/>
    <x v="22"/>
    <n v="7478"/>
    <s v=" JUSTICIA JUVENIL"/>
    <x v="34"/>
    <n v="58"/>
    <x v="103"/>
    <n v="11"/>
    <s v="ASR - PROYECTO B"/>
    <s v="BANCO SECURITY"/>
    <n v="140652333"/>
    <n v="2069760"/>
    <m/>
    <m/>
    <m/>
    <m/>
    <m/>
    <m/>
    <m/>
    <m/>
    <m/>
    <m/>
    <m/>
    <n v="2069760"/>
  </r>
  <r>
    <x v="12"/>
    <s v="DJJ"/>
    <n v="20032"/>
    <s v="PROG"/>
    <s v="ALA"/>
    <x v="19"/>
    <x v="22"/>
    <n v="7478"/>
    <s v=" JUSTICIA JUVENIL"/>
    <x v="34"/>
    <n v="58"/>
    <x v="104"/>
    <n v="11"/>
    <s v="ALA - PROYECTO B"/>
    <s v="BANCO SECURITY"/>
    <n v="140652333"/>
    <n v="2627856"/>
    <m/>
    <m/>
    <m/>
    <m/>
    <m/>
    <m/>
    <m/>
    <m/>
    <m/>
    <m/>
    <m/>
    <n v="2627856"/>
  </r>
  <r>
    <x v="12"/>
    <s v="DJJ"/>
    <n v="20032"/>
    <s v="PROG"/>
    <s v="ASR"/>
    <x v="20"/>
    <x v="23"/>
    <n v="7497"/>
    <s v=" JUSTICIA JUVENIL"/>
    <x v="35"/>
    <n v="20"/>
    <x v="105"/>
    <n v="11"/>
    <s v="ASR - PIL REINVENTARSE"/>
    <s v="BANCO DE CHILE"/>
    <n v="4720170309"/>
    <n v="2069760"/>
    <m/>
    <m/>
    <m/>
    <m/>
    <m/>
    <m/>
    <m/>
    <m/>
    <m/>
    <m/>
    <m/>
    <n v="2069760"/>
  </r>
  <r>
    <x v="12"/>
    <s v="DJJ"/>
    <n v="20032"/>
    <s v="PROG"/>
    <s v="ALA"/>
    <x v="20"/>
    <x v="23"/>
    <n v="7497"/>
    <s v=" JUSTICIA JUVENIL"/>
    <x v="35"/>
    <n v="20"/>
    <x v="106"/>
    <n v="11"/>
    <s v="ALA - PIL REINVENTARSE"/>
    <s v="BANCO DE CHILE"/>
    <n v="4720170309"/>
    <n v="2627856"/>
    <m/>
    <m/>
    <m/>
    <m/>
    <m/>
    <m/>
    <m/>
    <m/>
    <m/>
    <m/>
    <m/>
    <n v="2627856"/>
  </r>
  <r>
    <x v="12"/>
    <s v="DJJ"/>
    <n v="20032"/>
    <s v="PROG"/>
    <s v="MCA"/>
    <x v="9"/>
    <x v="10"/>
    <n v="3842"/>
    <s v=" JUSTICIA JUVENIL"/>
    <x v="36"/>
    <n v="65"/>
    <x v="107"/>
    <n v="13"/>
    <s v="MCA - ACJ ESTACION CENTRAL"/>
    <s v="BANCO SCOTIABANK"/>
    <n v="971135026"/>
    <n v="2289672"/>
    <m/>
    <m/>
    <m/>
    <m/>
    <m/>
    <m/>
    <m/>
    <m/>
    <m/>
    <m/>
    <m/>
    <n v="2289672"/>
  </r>
  <r>
    <x v="12"/>
    <s v="DJJ"/>
    <n v="20032"/>
    <s v="PROG"/>
    <s v="MCA"/>
    <x v="9"/>
    <x v="10"/>
    <n v="3842"/>
    <s v=" JUSTICIA JUVENIL"/>
    <x v="37"/>
    <n v="60"/>
    <x v="108"/>
    <n v="13"/>
    <s v="MCA - ACJ TALAGANTE"/>
    <s v="BANCO SCOTIABANK"/>
    <n v="971219238"/>
    <n v="3052896"/>
    <m/>
    <m/>
    <m/>
    <m/>
    <m/>
    <m/>
    <m/>
    <m/>
    <m/>
    <m/>
    <m/>
    <n v="3052896"/>
  </r>
  <r>
    <x v="12"/>
    <s v="DJJ"/>
    <n v="20032"/>
    <s v="PROG"/>
    <s v="MCA"/>
    <x v="9"/>
    <x v="10"/>
    <n v="3842"/>
    <s v=" JUSTICIA JUVENIL"/>
    <x v="38"/>
    <n v="75"/>
    <x v="109"/>
    <n v="13"/>
    <s v="MCA - ACJ SAN BERNARDO"/>
    <s v="BANCO SCOTIABANK"/>
    <n v="970291752"/>
    <n v="3707088"/>
    <m/>
    <m/>
    <m/>
    <m/>
    <m/>
    <m/>
    <m/>
    <m/>
    <m/>
    <m/>
    <m/>
    <n v="3707088"/>
  </r>
  <r>
    <x v="12"/>
    <s v="DJJ"/>
    <n v="20032"/>
    <s v="PROG"/>
    <s v="MCA"/>
    <x v="9"/>
    <x v="10"/>
    <n v="3842"/>
    <s v=" JUSTICIA JUVENIL"/>
    <x v="39"/>
    <n v="60"/>
    <x v="110"/>
    <n v="13"/>
    <s v="MCA - ACJ SAN JOAQUIN"/>
    <s v="BANCO SCOTIABANK"/>
    <n v="971135034"/>
    <n v="1635480"/>
    <m/>
    <m/>
    <m/>
    <m/>
    <m/>
    <m/>
    <m/>
    <m/>
    <m/>
    <m/>
    <m/>
    <n v="1635480"/>
  </r>
  <r>
    <x v="12"/>
    <s v="DJJ"/>
    <n v="20032"/>
    <s v="PROG"/>
    <s v="MCA"/>
    <x v="0"/>
    <x v="0"/>
    <n v="6570"/>
    <s v=" JUSTICIA JUVENIL"/>
    <x v="40"/>
    <n v="60"/>
    <x v="111"/>
    <n v="13"/>
    <s v="MCA - MEDIDAS CAUTELARES LO ESPEJO"/>
    <s v="BANCO DE CREDITO E INVERSIONES"/>
    <n v="10676201"/>
    <n v="3489024"/>
    <m/>
    <m/>
    <m/>
    <m/>
    <m/>
    <m/>
    <m/>
    <m/>
    <m/>
    <m/>
    <m/>
    <n v="3489024"/>
  </r>
  <r>
    <x v="12"/>
    <s v="DJJ"/>
    <n v="20032"/>
    <s v="PROG"/>
    <s v="MCA"/>
    <x v="0"/>
    <x v="0"/>
    <n v="6570"/>
    <s v=" JUSTICIA JUVENIL"/>
    <x v="40"/>
    <n v="51"/>
    <x v="112"/>
    <n v="13"/>
    <s v="MCA - MEDIDAS CAUTELARES LA PINTANA"/>
    <s v="BANCO DE CREDITO E INVERSIONES"/>
    <n v="10676198"/>
    <n v="1635480"/>
    <m/>
    <m/>
    <m/>
    <m/>
    <m/>
    <m/>
    <m/>
    <m/>
    <m/>
    <m/>
    <m/>
    <n v="1635480"/>
  </r>
  <r>
    <x v="12"/>
    <s v="DJJ"/>
    <n v="20032"/>
    <s v="PROG"/>
    <s v="MCA"/>
    <x v="0"/>
    <x v="0"/>
    <n v="6570"/>
    <s v=" JUSTICIA JUVENIL"/>
    <x v="41"/>
    <n v="93"/>
    <x v="113"/>
    <n v="13"/>
    <s v="MCA - MEDIDAS CAUTELARES CERRO NAVIA"/>
    <s v="BANCO DE CREDITO E INVERSIONES"/>
    <n v="10676171"/>
    <n v="4906440"/>
    <m/>
    <m/>
    <m/>
    <m/>
    <m/>
    <m/>
    <m/>
    <m/>
    <m/>
    <m/>
    <m/>
    <n v="4906440"/>
  </r>
  <r>
    <x v="12"/>
    <s v="DJJ"/>
    <n v="20032"/>
    <s v="PROG"/>
    <s v="MCA"/>
    <x v="0"/>
    <x v="0"/>
    <n v="6570"/>
    <s v=" JUSTICIA JUVENIL"/>
    <x v="42"/>
    <n v="75"/>
    <x v="114"/>
    <n v="13"/>
    <s v="MCA - MEDIDAS CAUTELARES MAIPU"/>
    <s v="BANCO DE CREDITO E INVERSIONES"/>
    <n v="10676180"/>
    <n v="2289672"/>
    <m/>
    <m/>
    <m/>
    <m/>
    <m/>
    <m/>
    <m/>
    <m/>
    <m/>
    <m/>
    <m/>
    <n v="2289672"/>
  </r>
  <r>
    <x v="12"/>
    <s v="DJJ"/>
    <n v="20032"/>
    <s v="PROG"/>
    <s v="PLE"/>
    <x v="2"/>
    <x v="2"/>
    <n v="6979"/>
    <s v=" JUSTICIA JUVENIL"/>
    <x v="43"/>
    <n v="88"/>
    <x v="115"/>
    <n v="12"/>
    <s v="PLE - ÑUÑOA"/>
    <s v="BANCO SANTANDER-CHILE"/>
    <n v="32045553"/>
    <n v="14082382"/>
    <m/>
    <m/>
    <m/>
    <m/>
    <m/>
    <m/>
    <m/>
    <m/>
    <m/>
    <m/>
    <m/>
    <n v="14082382"/>
  </r>
  <r>
    <x v="12"/>
    <s v="DJJ"/>
    <n v="20032"/>
    <s v="PROG"/>
    <s v="PSA"/>
    <x v="9"/>
    <x v="10"/>
    <n v="3842"/>
    <s v=" JUSTICIA JUVENIL"/>
    <x v="44"/>
    <n v="80"/>
    <x v="116"/>
    <n v="14"/>
    <s v="PSA - ACJ ESTACION CENTRAL"/>
    <s v="BANCO SCOTIABANK"/>
    <n v="970143556"/>
    <n v="3921867"/>
    <m/>
    <m/>
    <m/>
    <m/>
    <m/>
    <m/>
    <m/>
    <m/>
    <m/>
    <m/>
    <m/>
    <n v="3921867"/>
  </r>
  <r>
    <x v="12"/>
    <s v="DJJ"/>
    <n v="20032"/>
    <s v="PROG"/>
    <s v="MCA"/>
    <x v="13"/>
    <x v="16"/>
    <n v="6470"/>
    <s v=" JUSTICIA JUVENIL"/>
    <x v="45"/>
    <n v="150"/>
    <x v="117"/>
    <n v="13"/>
    <s v="MCA - MEDIDAS CAUTELARES METROPOLITANO NORTE"/>
    <s v="BANCO DE CREDITO E INVERSIONES"/>
    <n v="10703861"/>
    <n v="9559652"/>
    <m/>
    <m/>
    <m/>
    <m/>
    <m/>
    <m/>
    <m/>
    <m/>
    <m/>
    <m/>
    <m/>
    <n v="9559652"/>
  </r>
  <r>
    <x v="12"/>
    <s v="DJJ"/>
    <n v="20032"/>
    <s v="PROG"/>
    <s v="PLA"/>
    <x v="13"/>
    <x v="16"/>
    <n v="6470"/>
    <s v=" JUSTICIA JUVENIL"/>
    <x v="45"/>
    <n v="91"/>
    <x v="118"/>
    <n v="12"/>
    <s v="PLA - LIBERTAD ASISTIDA METROPOLITANO NORTE"/>
    <s v="BANCO DE CREDITO E INVERSIONES"/>
    <n v="10703870"/>
    <n v="5126764"/>
    <m/>
    <m/>
    <m/>
    <m/>
    <m/>
    <m/>
    <m/>
    <m/>
    <m/>
    <m/>
    <m/>
    <n v="5126764"/>
  </r>
  <r>
    <x v="12"/>
    <s v="DJJ"/>
    <n v="20032"/>
    <s v="PROG"/>
    <s v="PLE"/>
    <x v="13"/>
    <x v="16"/>
    <n v="6470"/>
    <s v=" JUSTICIA JUVENIL"/>
    <x v="45"/>
    <n v="189"/>
    <x v="119"/>
    <n v="12"/>
    <s v="PLE - LIBERTAD ASISTIDA ESPECIAL METROPOLITANO NORTE"/>
    <s v="BANCO DE CREDITO E INVERSIONES"/>
    <n v="10703853"/>
    <n v="26486762"/>
    <m/>
    <m/>
    <m/>
    <m/>
    <m/>
    <m/>
    <m/>
    <m/>
    <m/>
    <m/>
    <m/>
    <n v="26486762"/>
  </r>
  <r>
    <x v="12"/>
    <s v="DJJ"/>
    <n v="20032"/>
    <s v="PROG"/>
    <s v="PSA"/>
    <x v="0"/>
    <x v="0"/>
    <n v="6570"/>
    <s v=" JUSTICIA JUVENIL"/>
    <x v="46"/>
    <n v="70"/>
    <x v="120"/>
    <n v="14"/>
    <s v="PSA - LA FLORIDA"/>
    <s v="BANCO DE CREDITO E INVERSIONES"/>
    <n v="10704108"/>
    <n v="4285409"/>
    <m/>
    <m/>
    <m/>
    <m/>
    <m/>
    <m/>
    <m/>
    <m/>
    <m/>
    <m/>
    <m/>
    <n v="4285409"/>
  </r>
  <r>
    <x v="12"/>
    <s v="DJJ"/>
    <n v="20032"/>
    <s v="PROG"/>
    <s v="PLA"/>
    <x v="0"/>
    <x v="0"/>
    <n v="6570"/>
    <s v=" JUSTICIA JUVENIL"/>
    <x v="41"/>
    <n v="47"/>
    <x v="121"/>
    <n v="12"/>
    <s v="PLA - CERRO NAVIA"/>
    <s v="BANCO DE CREDITO E INVERSIONES"/>
    <n v="10704159"/>
    <n v="4618332"/>
    <m/>
    <m/>
    <m/>
    <m/>
    <m/>
    <m/>
    <m/>
    <m/>
    <m/>
    <m/>
    <m/>
    <n v="4618332"/>
  </r>
  <r>
    <x v="12"/>
    <s v="DJJ"/>
    <n v="20032"/>
    <s v="PROG"/>
    <s v="PLA"/>
    <x v="0"/>
    <x v="0"/>
    <n v="6570"/>
    <s v=" JUSTICIA JUVENIL"/>
    <x v="47"/>
    <n v="114"/>
    <x v="122"/>
    <n v="12"/>
    <s v="PLA - LA PINTANA"/>
    <s v="BANCO DE CREDITO E INVERSIONES"/>
    <n v="10704167"/>
    <n v="7126521"/>
    <m/>
    <m/>
    <m/>
    <m/>
    <m/>
    <m/>
    <m/>
    <m/>
    <m/>
    <m/>
    <m/>
    <n v="7126521"/>
  </r>
  <r>
    <x v="12"/>
    <s v="DJJ"/>
    <n v="20032"/>
    <s v="PROG"/>
    <s v="PLE"/>
    <x v="0"/>
    <x v="0"/>
    <n v="6570"/>
    <s v=" JUSTICIA JUVENIL"/>
    <x v="48"/>
    <n v="90"/>
    <x v="123"/>
    <n v="12"/>
    <s v="PLE - PUENTE ALTO"/>
    <s v="BANCO DE CREDITO E INVERSIONES"/>
    <n v="10704205"/>
    <n v="15481685"/>
    <m/>
    <m/>
    <m/>
    <m/>
    <m/>
    <m/>
    <m/>
    <m/>
    <m/>
    <m/>
    <m/>
    <n v="15481685"/>
  </r>
  <r>
    <x v="12"/>
    <s v="DJJ"/>
    <n v="20032"/>
    <s v="PROG"/>
    <s v="SBC"/>
    <x v="0"/>
    <x v="0"/>
    <n v="6570"/>
    <s v=" JUSTICIA JUVENIL"/>
    <x v="40"/>
    <n v="90"/>
    <x v="124"/>
    <n v="15"/>
    <s v="SBC - LA CISTERNA"/>
    <s v="BANCO DE CREDITO E INVERSIONES"/>
    <n v="10704175"/>
    <n v="7684908"/>
    <m/>
    <m/>
    <m/>
    <m/>
    <m/>
    <m/>
    <m/>
    <m/>
    <m/>
    <m/>
    <m/>
    <n v="7684908"/>
  </r>
  <r>
    <x v="12"/>
    <s v="DJJ"/>
    <n v="20032"/>
    <s v="PROG"/>
    <s v="SBC"/>
    <x v="0"/>
    <x v="0"/>
    <n v="6570"/>
    <s v=" JUSTICIA JUVENIL"/>
    <x v="46"/>
    <n v="95"/>
    <x v="125"/>
    <n v="15"/>
    <s v="SBC - LA FLORIDA"/>
    <s v="BANCO DE CREDITO E INVERSIONES"/>
    <n v="10704221"/>
    <n v="7574285"/>
    <m/>
    <m/>
    <m/>
    <m/>
    <m/>
    <m/>
    <m/>
    <m/>
    <m/>
    <m/>
    <m/>
    <n v="7574285"/>
  </r>
  <r>
    <x v="12"/>
    <s v="DJJ"/>
    <n v="20032"/>
    <s v="PROG"/>
    <s v="PLE"/>
    <x v="0"/>
    <x v="0"/>
    <n v="6570"/>
    <s v=" JUSTICIA JUVENIL"/>
    <x v="44"/>
    <n v="146"/>
    <x v="126"/>
    <n v="12"/>
    <s v="PLE - ESTACION CENTRAL"/>
    <s v="BANCO DE CREDITO E INVERSIONES"/>
    <n v="10704213"/>
    <n v="19099256"/>
    <m/>
    <m/>
    <m/>
    <m/>
    <m/>
    <m/>
    <m/>
    <m/>
    <m/>
    <m/>
    <m/>
    <n v="19099256"/>
  </r>
  <r>
    <x v="12"/>
    <s v="DJJ"/>
    <n v="20032"/>
    <s v="PROG"/>
    <s v="PLE"/>
    <x v="0"/>
    <x v="0"/>
    <n v="6570"/>
    <s v=" JUSTICIA JUVENIL"/>
    <x v="47"/>
    <n v="164"/>
    <x v="127"/>
    <n v="12"/>
    <s v="PLE - LA PINTANA"/>
    <s v="BANCO DE CREDITO E INVERSIONES"/>
    <n v="10704183"/>
    <n v="22279269"/>
    <m/>
    <m/>
    <m/>
    <m/>
    <m/>
    <m/>
    <m/>
    <m/>
    <m/>
    <m/>
    <m/>
    <n v="22279269"/>
  </r>
  <r>
    <x v="12"/>
    <s v="DJJ"/>
    <n v="20032"/>
    <s v="PROG"/>
    <s v="PLE"/>
    <x v="0"/>
    <x v="0"/>
    <n v="6570"/>
    <s v=" JUSTICIA JUVENIL"/>
    <x v="41"/>
    <n v="77"/>
    <x v="128"/>
    <n v="12"/>
    <s v="PLE - CERRO NAVIA"/>
    <s v="BANCO DE CREDITO E INVERSIONES"/>
    <n v="10704191"/>
    <n v="13603395"/>
    <m/>
    <m/>
    <m/>
    <m/>
    <m/>
    <m/>
    <m/>
    <m/>
    <m/>
    <m/>
    <m/>
    <n v="13603395"/>
  </r>
  <r>
    <x v="12"/>
    <s v="DJJ"/>
    <n v="20032"/>
    <s v="PROG"/>
    <s v="SBC"/>
    <x v="6"/>
    <x v="7"/>
    <n v="1800"/>
    <s v=" JUSTICIA JUVENIL"/>
    <x v="36"/>
    <n v="70"/>
    <x v="129"/>
    <n v="15"/>
    <s v="SBC - CIUDAD DEL NIÑO SANTIAGO"/>
    <s v="BANCO DE CREDITO E INVERSIONES"/>
    <n v="21942251"/>
    <n v="6562145"/>
    <m/>
    <m/>
    <m/>
    <m/>
    <m/>
    <m/>
    <m/>
    <m/>
    <m/>
    <m/>
    <m/>
    <n v="6562145"/>
  </r>
  <r>
    <x v="12"/>
    <s v="DJJ"/>
    <n v="20032"/>
    <s v="PROG"/>
    <s v="PLA"/>
    <x v="6"/>
    <x v="7"/>
    <n v="1800"/>
    <s v=" JUSTICIA JUVENIL"/>
    <x v="36"/>
    <n v="72"/>
    <x v="130"/>
    <n v="12"/>
    <s v="PLA - CIUDAD DEL NIÑO SANTIAGO"/>
    <s v="BANCO DE CREDITO E INVERSIONES"/>
    <n v="21942269"/>
    <n v="6728998"/>
    <m/>
    <m/>
    <m/>
    <m/>
    <m/>
    <m/>
    <m/>
    <m/>
    <m/>
    <m/>
    <m/>
    <n v="6728998"/>
  </r>
  <r>
    <x v="12"/>
    <s v="DJJ"/>
    <n v="20032"/>
    <s v="PROG"/>
    <s v="PLA"/>
    <x v="9"/>
    <x v="10"/>
    <n v="3842"/>
    <s v=" JUSTICIA JUVENIL"/>
    <x v="36"/>
    <n v="98"/>
    <x v="131"/>
    <n v="12"/>
    <s v="PLA - ACJ ORIENTE"/>
    <s v="BANCO SCOTIABANK"/>
    <n v="970263225"/>
    <n v="8170793"/>
    <m/>
    <m/>
    <m/>
    <m/>
    <m/>
    <m/>
    <m/>
    <m/>
    <m/>
    <m/>
    <m/>
    <n v="8170793"/>
  </r>
  <r>
    <x v="12"/>
    <s v="DJJ"/>
    <n v="20032"/>
    <s v="PROG"/>
    <s v="MCA"/>
    <x v="9"/>
    <x v="10"/>
    <n v="3842"/>
    <s v=" JUSTICIA JUVENIL"/>
    <x v="39"/>
    <n v="70"/>
    <x v="132"/>
    <n v="13"/>
    <s v="MCA - ACJ ORIENTE"/>
    <s v="BANCO SCOTIABANK"/>
    <n v="971134968"/>
    <n v="6445553"/>
    <m/>
    <m/>
    <m/>
    <m/>
    <m/>
    <m/>
    <m/>
    <m/>
    <m/>
    <m/>
    <m/>
    <n v="6445553"/>
  </r>
  <r>
    <x v="12"/>
    <s v="DJJ"/>
    <n v="20032"/>
    <s v="PROG"/>
    <s v="PLE"/>
    <x v="9"/>
    <x v="10"/>
    <n v="3842"/>
    <s v=" JUSTICIA JUVENIL"/>
    <x v="38"/>
    <n v="98"/>
    <x v="133"/>
    <n v="12"/>
    <s v="PLE - ACJ SAN BERNARDO"/>
    <s v="BANCO SCOTIABANK"/>
    <n v="970291733"/>
    <n v="16895025"/>
    <m/>
    <m/>
    <m/>
    <m/>
    <m/>
    <m/>
    <m/>
    <m/>
    <m/>
    <m/>
    <m/>
    <n v="16895025"/>
  </r>
  <r>
    <x v="12"/>
    <s v="DJJ"/>
    <n v="20032"/>
    <s v="PROG"/>
    <s v="SBC"/>
    <x v="9"/>
    <x v="10"/>
    <n v="3842"/>
    <s v=" JUSTICIA JUVENIL"/>
    <x v="39"/>
    <n v="60"/>
    <x v="134"/>
    <n v="15"/>
    <s v="SBC - MEDIDAS ALTERNATIVAS SBC NORTE ACJ"/>
    <s v="BANCO SCOTIABANK"/>
    <n v="970826742"/>
    <n v="7210280"/>
    <m/>
    <m/>
    <m/>
    <m/>
    <m/>
    <m/>
    <m/>
    <m/>
    <m/>
    <m/>
    <m/>
    <n v="7210280"/>
  </r>
  <r>
    <x v="12"/>
    <s v="DJJ"/>
    <n v="20032"/>
    <s v="PROG"/>
    <s v="PLE"/>
    <x v="9"/>
    <x v="10"/>
    <n v="3842"/>
    <s v=" JUSTICIA JUVENIL"/>
    <x v="39"/>
    <n v="83"/>
    <x v="135"/>
    <n v="12"/>
    <s v="PLE - ACJ SAN JOAQUIN"/>
    <s v="BANCO SCOTIABANK"/>
    <n v="970826718"/>
    <n v="11525496"/>
    <m/>
    <m/>
    <m/>
    <m/>
    <m/>
    <m/>
    <m/>
    <m/>
    <m/>
    <m/>
    <m/>
    <n v="11525496"/>
  </r>
  <r>
    <x v="13"/>
    <s v="DJJ"/>
    <n v="20032"/>
    <s v="PROG"/>
    <s v="ASR"/>
    <x v="6"/>
    <x v="7"/>
    <n v="1800"/>
    <s v=" JUSTICIA JUVENIL"/>
    <x v="49"/>
    <n v="15"/>
    <x v="136"/>
    <n v="11"/>
    <s v="ASR - PIL CUIDAD DEL NINO VALDIVIA"/>
    <s v="BANCO DE CREDITO E INVERSIONES"/>
    <n v="10577165"/>
    <n v="1297740"/>
    <m/>
    <m/>
    <m/>
    <m/>
    <m/>
    <m/>
    <m/>
    <m/>
    <m/>
    <m/>
    <m/>
    <n v="1297740"/>
  </r>
  <r>
    <x v="13"/>
    <s v="DJJ"/>
    <n v="20032"/>
    <s v="PROG"/>
    <s v="ALA"/>
    <x v="6"/>
    <x v="7"/>
    <n v="1800"/>
    <s v=" JUSTICIA JUVENIL"/>
    <x v="49"/>
    <n v="15"/>
    <x v="137"/>
    <n v="11"/>
    <s v="ALA - PIL CUIDAD DEL NINO VALDIVIA"/>
    <s v="BANCO DE CREDITO E INVERSIONES"/>
    <n v="10577165"/>
    <n v="1198302"/>
    <m/>
    <m/>
    <m/>
    <m/>
    <m/>
    <m/>
    <m/>
    <m/>
    <m/>
    <m/>
    <m/>
    <n v="1198302"/>
  </r>
  <r>
    <x v="13"/>
    <s v="DJJ"/>
    <n v="20032"/>
    <s v="PROG"/>
    <s v="ASE"/>
    <x v="2"/>
    <x v="2"/>
    <n v="6979"/>
    <s v=" JUSTICIA JUVENIL"/>
    <x v="49"/>
    <n v="90"/>
    <x v="138"/>
    <n v="7"/>
    <s v="ASE - LOS RIOS"/>
    <s v="BANCO SANTANDER-CHILE"/>
    <n v="73546478"/>
    <n v="4362239"/>
    <m/>
    <m/>
    <m/>
    <m/>
    <m/>
    <m/>
    <m/>
    <m/>
    <m/>
    <m/>
    <m/>
    <n v="4362239"/>
  </r>
  <r>
    <x v="13"/>
    <s v="DJJ"/>
    <n v="20032"/>
    <s v="PROG"/>
    <s v="PMM"/>
    <x v="6"/>
    <x v="7"/>
    <n v="1800"/>
    <s v=" JUSTICIA JUVENIL"/>
    <x v="49"/>
    <n v="140"/>
    <x v="139"/>
    <n v="0"/>
    <s v="PMM - CUIDAD DEL NIÑO VALDIVIA"/>
    <s v="BANCO DE CREDITO E INVERSIONES"/>
    <n v="35401176"/>
    <n v="8941854"/>
    <m/>
    <m/>
    <m/>
    <m/>
    <m/>
    <m/>
    <m/>
    <m/>
    <m/>
    <m/>
    <m/>
    <n v="8941854"/>
  </r>
  <r>
    <x v="14"/>
    <s v="DJJ"/>
    <n v="20032"/>
    <s v="PROG"/>
    <s v="PLE"/>
    <x v="21"/>
    <x v="24"/>
    <n v="6830"/>
    <s v=" JUSTICIA JUVENIL"/>
    <x v="50"/>
    <n v="38"/>
    <x v="140"/>
    <n v="12"/>
    <s v="PLE - PROGRAMA LIBERTAD ASISTIDA ESPECIAL"/>
    <s v="BANCO SCOTIABANK"/>
    <n v="970283032"/>
    <n v="7765267"/>
    <m/>
    <m/>
    <m/>
    <m/>
    <m/>
    <m/>
    <m/>
    <m/>
    <m/>
    <m/>
    <m/>
    <n v="7765267"/>
  </r>
  <r>
    <x v="14"/>
    <s v="DJJ"/>
    <n v="20032"/>
    <s v="PROG"/>
    <s v="ASR"/>
    <x v="21"/>
    <x v="24"/>
    <n v="6830"/>
    <s v=" JUSTICIA JUVENIL"/>
    <x v="50"/>
    <n v="10"/>
    <x v="141"/>
    <n v="11"/>
    <s v="ASR - PIL WAYNA IRNAQIRI"/>
    <s v="BANCO SCOTIABANK"/>
    <n v="971844663"/>
    <n v="794788"/>
    <m/>
    <m/>
    <m/>
    <m/>
    <m/>
    <m/>
    <m/>
    <m/>
    <m/>
    <m/>
    <m/>
    <n v="794788"/>
  </r>
  <r>
    <x v="14"/>
    <s v="DJJ"/>
    <n v="20032"/>
    <s v="PROG"/>
    <s v="ALA"/>
    <x v="21"/>
    <x v="24"/>
    <n v="6830"/>
    <s v=" JUSTICIA JUVENIL"/>
    <x v="50"/>
    <n v="10"/>
    <x v="142"/>
    <n v="11"/>
    <s v="ALA - PIL WAYNA IRNAQIRI"/>
    <s v="BANCO SCOTIABANK"/>
    <n v="971844663"/>
    <n v="1009097"/>
    <m/>
    <m/>
    <m/>
    <m/>
    <m/>
    <m/>
    <m/>
    <m/>
    <m/>
    <m/>
    <m/>
    <n v="1009097"/>
  </r>
  <r>
    <x v="14"/>
    <s v="DJJ"/>
    <n v="20032"/>
    <s v="PROG"/>
    <s v="PLA"/>
    <x v="21"/>
    <x v="24"/>
    <n v="6830"/>
    <s v=" JUSTICIA JUVENIL"/>
    <x v="50"/>
    <n v="22"/>
    <x v="143"/>
    <n v="12"/>
    <s v="PLA - PROGRAMA DE LIBERTAD ASISTIDA"/>
    <s v="BANCO SCOTIABANK"/>
    <n v="970283021"/>
    <n v="4532656"/>
    <m/>
    <m/>
    <m/>
    <m/>
    <m/>
    <m/>
    <m/>
    <m/>
    <m/>
    <m/>
    <m/>
    <n v="4532656"/>
  </r>
  <r>
    <x v="14"/>
    <s v="DJJ"/>
    <n v="20032"/>
    <s v="PROG"/>
    <s v="ASE"/>
    <x v="21"/>
    <x v="24"/>
    <n v="6830"/>
    <s v=" JUSTICIA JUVENIL"/>
    <x v="50"/>
    <n v="30"/>
    <x v="144"/>
    <n v="7"/>
    <s v="ASE - BALDOMERO LILLO"/>
    <s v="BANCO SCOTIABANK"/>
    <n v="972293679"/>
    <n v="5669960"/>
    <m/>
    <m/>
    <m/>
    <m/>
    <m/>
    <m/>
    <m/>
    <m/>
    <m/>
    <m/>
    <m/>
    <n v="5669960"/>
  </r>
  <r>
    <x v="14"/>
    <s v="DJJ"/>
    <n v="20032"/>
    <s v="PROG"/>
    <s v="PMM"/>
    <x v="21"/>
    <x v="24"/>
    <n v="6830"/>
    <s v=" JUSTICIA JUVENIL"/>
    <x v="50"/>
    <n v="60"/>
    <x v="145"/>
    <n v="0"/>
    <s v="PMM - MULTIMODAL CORFAL ARICA Y PARINACOTA"/>
    <s v="BANCO SCOTIABANK"/>
    <n v="972352780"/>
    <n v="10131294"/>
    <m/>
    <m/>
    <m/>
    <m/>
    <m/>
    <m/>
    <m/>
    <m/>
    <m/>
    <m/>
    <m/>
    <n v="10131294"/>
  </r>
  <r>
    <x v="15"/>
    <s v="DJJ"/>
    <n v="20032"/>
    <s v="PROG"/>
    <s v="PSA"/>
    <x v="11"/>
    <x v="13"/>
    <n v="6866"/>
    <s v=" JUSTICIA JUVENIL"/>
    <x v="51"/>
    <n v="35"/>
    <x v="146"/>
    <n v="14"/>
    <s v="PSA - LLEQUEN NUBLE"/>
    <s v="BANCO DE CREDITO E INVERSIONES"/>
    <n v="67030581"/>
    <n v="3082131"/>
    <m/>
    <m/>
    <m/>
    <m/>
    <m/>
    <m/>
    <m/>
    <m/>
    <m/>
    <m/>
    <m/>
    <n v="3082131"/>
  </r>
  <r>
    <x v="15"/>
    <s v="DJJ"/>
    <n v="20032"/>
    <s v="PROG"/>
    <s v="ASE"/>
    <x v="16"/>
    <x v="19"/>
    <n v="6911"/>
    <s v=" JUSTICIA JUVENIL"/>
    <x v="51"/>
    <n v="45"/>
    <x v="147"/>
    <n v="7"/>
    <s v="ASE - SAN PABLO"/>
    <s v="BANCO ESTADO"/>
    <n v="53900100457"/>
    <n v="3029885"/>
    <m/>
    <m/>
    <m/>
    <m/>
    <m/>
    <m/>
    <m/>
    <m/>
    <m/>
    <m/>
    <m/>
    <n v="3029885"/>
  </r>
  <r>
    <x v="15"/>
    <s v="DJJ"/>
    <n v="20032"/>
    <s v="PROG"/>
    <s v="ASR"/>
    <x v="11"/>
    <x v="13"/>
    <n v="6866"/>
    <s v=" JUSTICIA JUVENIL"/>
    <x v="51"/>
    <n v="15"/>
    <x v="148"/>
    <n v="11"/>
    <s v="ASR - PIL LLEQUEN ÑUBLE"/>
    <s v="BANCO DE CREDITO E INVERSIONES"/>
    <n v="67087809"/>
    <n v="1061787"/>
    <m/>
    <m/>
    <m/>
    <m/>
    <m/>
    <m/>
    <m/>
    <m/>
    <m/>
    <m/>
    <m/>
    <n v="1061787"/>
  </r>
  <r>
    <x v="15"/>
    <s v="DJJ"/>
    <n v="20032"/>
    <s v="PROG"/>
    <s v="ALA"/>
    <x v="11"/>
    <x v="13"/>
    <n v="6866"/>
    <s v=" JUSTICIA JUVENIL"/>
    <x v="51"/>
    <n v="15"/>
    <x v="149"/>
    <n v="11"/>
    <s v="ALA - PIL LLEQUEN ÑUBLE"/>
    <s v="BANCO DE CREDITO E INVERSIONES"/>
    <n v="67087809"/>
    <n v="1198302"/>
    <m/>
    <m/>
    <m/>
    <m/>
    <m/>
    <m/>
    <m/>
    <m/>
    <m/>
    <m/>
    <m/>
    <n v="1198302"/>
  </r>
  <r>
    <x v="15"/>
    <s v="DJJ"/>
    <n v="20032"/>
    <s v="PROG"/>
    <s v="PMM"/>
    <x v="11"/>
    <x v="13"/>
    <n v="6866"/>
    <s v=" JUSTICIA JUVENIL"/>
    <x v="51"/>
    <n v="130"/>
    <x v="150"/>
    <n v="0"/>
    <s v="PMM - LLEQUEN ÑUBLE"/>
    <s v="BANCO DE CREDITO E INVERSIONES"/>
    <n v="67078907"/>
    <n v="18314284"/>
    <m/>
    <m/>
    <m/>
    <m/>
    <m/>
    <m/>
    <m/>
    <m/>
    <m/>
    <m/>
    <m/>
    <n v="18314284"/>
  </r>
  <r>
    <x v="9"/>
    <s v="DJJ"/>
    <n v="20032"/>
    <s v="PROG"/>
    <s v="ASE"/>
    <x v="22"/>
    <x v="25"/>
    <n v="7473"/>
    <s v=" JUSTICIA JUVENIL"/>
    <x v="29"/>
    <n v="20"/>
    <x v="151"/>
    <n v="7"/>
    <s v="ASE - CIP - CRC PUERTO MONTT"/>
    <s v="BANCO SANTANDER-CHILE"/>
    <n v="71684547"/>
    <n v="1514943"/>
    <m/>
    <m/>
    <m/>
    <m/>
    <m/>
    <m/>
    <m/>
    <m/>
    <m/>
    <m/>
    <m/>
    <n v="1514943"/>
  </r>
  <r>
    <x v="1"/>
    <s v="DJJ"/>
    <n v="20032"/>
    <s v="PROG"/>
    <s v="ASE"/>
    <x v="22"/>
    <x v="25"/>
    <n v="7473"/>
    <s v=" JUSTICIA JUVENIL"/>
    <x v="1"/>
    <n v="70"/>
    <x v="152"/>
    <n v="7"/>
    <s v="ASE - ANTOFAGASTA"/>
    <s v="BANCO SANTANDER-CHILE"/>
    <n v="73546176"/>
    <n v="8315941"/>
    <m/>
    <m/>
    <m/>
    <m/>
    <m/>
    <m/>
    <m/>
    <m/>
    <m/>
    <m/>
    <m/>
    <n v="8315941"/>
  </r>
  <r>
    <x v="9"/>
    <s v="DJJ"/>
    <n v="20032"/>
    <s v="PROG"/>
    <s v="PMM"/>
    <x v="6"/>
    <x v="7"/>
    <n v="1800"/>
    <s v=" JUSTICIA JUVENIL"/>
    <x v="29"/>
    <n v="120"/>
    <x v="153"/>
    <n v="0"/>
    <s v="PMM - CIUDAD DEL NIÑO LLANQUIHUE PALENA"/>
    <s v="BANCO DE CREDITO E INVERSIONES"/>
    <n v="10577173"/>
    <n v="20754202"/>
    <m/>
    <m/>
    <m/>
    <m/>
    <m/>
    <m/>
    <m/>
    <m/>
    <m/>
    <m/>
    <m/>
    <n v="20754202"/>
  </r>
  <r>
    <x v="15"/>
    <s v="DJJ"/>
    <n v="20032"/>
    <s v="PROG"/>
    <s v="ASE"/>
    <x v="11"/>
    <x v="13"/>
    <n v="6866"/>
    <s v=" JUSTICIA JUVENIL"/>
    <x v="51"/>
    <n v="35"/>
    <x v="154"/>
    <n v="7"/>
    <s v="ASE - LLEQUEN ÑUBLE"/>
    <s v="BANCO DE CREDITO E INVERSIONES"/>
    <n v="67088481"/>
    <n v="5891442"/>
    <m/>
    <m/>
    <m/>
    <m/>
    <m/>
    <m/>
    <m/>
    <m/>
    <m/>
    <m/>
    <m/>
    <n v="5891442"/>
  </r>
  <r>
    <x v="4"/>
    <s v="DJJ"/>
    <n v="20032"/>
    <s v="PROG"/>
    <s v="PSA"/>
    <x v="7"/>
    <x v="8"/>
    <n v="250"/>
    <s v=" JUSTICIA JUVENIL"/>
    <x v="13"/>
    <n v="55"/>
    <x v="155"/>
    <n v="14"/>
    <s v="PSA - QUILLOTA"/>
    <s v="BANCO DE CREDITO E INVERSIONES"/>
    <n v="15150305"/>
    <n v="7826280"/>
    <m/>
    <m/>
    <m/>
    <m/>
    <m/>
    <m/>
    <m/>
    <m/>
    <m/>
    <m/>
    <m/>
    <n v="7826280"/>
  </r>
  <r>
    <x v="4"/>
    <s v="DJJ"/>
    <n v="20032"/>
    <s v="PROG"/>
    <s v="PLE"/>
    <x v="7"/>
    <x v="8"/>
    <n v="250"/>
    <s v=" JUSTICIA JUVENIL"/>
    <x v="13"/>
    <n v="70"/>
    <x v="156"/>
    <n v="12"/>
    <s v="PLE - QUILLOTA"/>
    <s v="BANCO DE CREDITO E INVERSIONES"/>
    <n v="15150259"/>
    <n v="14643552"/>
    <m/>
    <m/>
    <m/>
    <m/>
    <m/>
    <m/>
    <m/>
    <m/>
    <m/>
    <m/>
    <m/>
    <n v="14643552"/>
  </r>
  <r>
    <x v="4"/>
    <s v="DJJ"/>
    <n v="20032"/>
    <s v="PROG"/>
    <s v="PLE"/>
    <x v="7"/>
    <x v="8"/>
    <n v="250"/>
    <s v=" JUSTICIA JUVENIL"/>
    <x v="14"/>
    <n v="100"/>
    <x v="157"/>
    <n v="12"/>
    <s v="PLE - VALPARAISO"/>
    <s v="BANCO DE CREDITO E INVERSIONES"/>
    <n v="15150283"/>
    <n v="20919360"/>
    <m/>
    <m/>
    <m/>
    <m/>
    <m/>
    <m/>
    <m/>
    <m/>
    <m/>
    <m/>
    <m/>
    <n v="20919360"/>
  </r>
  <r>
    <x v="4"/>
    <s v="DJJ"/>
    <n v="20032"/>
    <s v="PROG"/>
    <s v="ASE"/>
    <x v="2"/>
    <x v="2"/>
    <n v="6979"/>
    <s v=" JUSTICIA JUVENIL"/>
    <x v="9"/>
    <n v="50"/>
    <x v="158"/>
    <n v="7"/>
    <s v="ASE - VALPARAISO"/>
    <s v="BANCO SANTADER - CHILE"/>
    <n v="84881449"/>
    <n v="7382760"/>
    <m/>
    <m/>
    <m/>
    <m/>
    <m/>
    <m/>
    <m/>
    <m/>
    <m/>
    <m/>
    <m/>
    <n v="7382760"/>
  </r>
  <r>
    <x v="12"/>
    <s v="DJJ"/>
    <n v="20032"/>
    <s v="PROG"/>
    <s v="ASE"/>
    <x v="2"/>
    <x v="2"/>
    <n v="6979"/>
    <s v=" JUSTICIA JUVENIL"/>
    <x v="40"/>
    <n v="100"/>
    <x v="159"/>
    <n v="7"/>
    <s v="ASE - SANTIAGO SUR PONIENTE"/>
    <s v="BANCO SANTADER - CHILE"/>
    <n v="84881392"/>
    <n v="14765520"/>
    <m/>
    <m/>
    <m/>
    <m/>
    <m/>
    <m/>
    <m/>
    <m/>
    <m/>
    <m/>
    <m/>
    <n v="14765520"/>
  </r>
  <r>
    <x v="12"/>
    <s v="DJJ"/>
    <n v="20032"/>
    <s v="PROG"/>
    <s v="PLA"/>
    <x v="9"/>
    <x v="10"/>
    <n v="3842"/>
    <s v=" JUSTICIA JUVENIL"/>
    <x v="38"/>
    <n v="64"/>
    <x v="160"/>
    <n v="12"/>
    <s v="PLA - PROVINCIA DE MAIPO"/>
    <s v="BANCO SCOTIABANK"/>
    <n v="971134984"/>
    <n v="10301491"/>
    <m/>
    <m/>
    <m/>
    <m/>
    <m/>
    <m/>
    <m/>
    <m/>
    <m/>
    <m/>
    <m/>
    <n v="10301491"/>
  </r>
  <r>
    <x v="12"/>
    <s v="DJJ"/>
    <n v="20032"/>
    <s v="PROG"/>
    <s v="ASE"/>
    <x v="0"/>
    <x v="0"/>
    <n v="6570"/>
    <s v=" JUSTICIA JUVENIL"/>
    <x v="41"/>
    <n v="50"/>
    <x v="161"/>
    <n v="7"/>
    <s v="ASE - SANTIAGO"/>
    <s v="BANCO DE CREDITO E INVERSIONES"/>
    <n v="10705171"/>
    <n v="7382760"/>
    <m/>
    <m/>
    <m/>
    <m/>
    <m/>
    <m/>
    <m/>
    <m/>
    <m/>
    <m/>
    <m/>
    <n v="7382760"/>
  </r>
  <r>
    <x v="7"/>
    <s v="DJJ"/>
    <n v="20032"/>
    <s v="PROG"/>
    <s v="PMM"/>
    <x v="2"/>
    <x v="2"/>
    <n v="6979"/>
    <s v=" JUSTICIA JUVENIL"/>
    <x v="22"/>
    <n v="90"/>
    <x v="162"/>
    <n v="0"/>
    <s v="PMM - CONCEPCION COSTA"/>
    <s v="BANCO SANTANDER CHILE"/>
    <n v="84881309"/>
    <n v="16685222"/>
    <m/>
    <m/>
    <m/>
    <m/>
    <m/>
    <m/>
    <m/>
    <m/>
    <m/>
    <m/>
    <m/>
    <n v="16685222"/>
  </r>
  <r>
    <x v="7"/>
    <s v="DJJ"/>
    <n v="20032"/>
    <s v="PROG"/>
    <s v="PMM"/>
    <x v="16"/>
    <x v="19"/>
    <n v="6911"/>
    <s v=" JUSTICIA JUVENIL"/>
    <x v="23"/>
    <n v="80"/>
    <x v="163"/>
    <n v="0"/>
    <s v="PMM - SAN PEDRO DE LA PAZ"/>
    <s v="BANCO ESTADO"/>
    <n v="53900005551"/>
    <n v="14831309"/>
    <m/>
    <m/>
    <m/>
    <m/>
    <m/>
    <m/>
    <m/>
    <m/>
    <m/>
    <m/>
    <m/>
    <n v="14831309"/>
  </r>
  <r>
    <x v="7"/>
    <s v="DJJ"/>
    <n v="20032"/>
    <s v="PROG"/>
    <s v="ASE"/>
    <x v="2"/>
    <x v="2"/>
    <n v="6979"/>
    <s v=" JUSTICIA JUVENIL"/>
    <x v="22"/>
    <n v="55"/>
    <x v="164"/>
    <n v="7"/>
    <s v="ASE - CONCEPCION ARAUCO"/>
    <s v="BANCO SANTANDER CHILE"/>
    <n v="84881279"/>
    <n v="9257981"/>
    <m/>
    <m/>
    <m/>
    <m/>
    <m/>
    <m/>
    <m/>
    <m/>
    <m/>
    <m/>
    <m/>
    <n v="9257981"/>
  </r>
  <r>
    <x v="7"/>
    <s v="DJJ"/>
    <n v="20032"/>
    <s v="PROG"/>
    <s v="ASE"/>
    <x v="2"/>
    <x v="2"/>
    <n v="6979"/>
    <s v=" JUSTICIA JUVENIL"/>
    <x v="24"/>
    <n v="35"/>
    <x v="165"/>
    <n v="7"/>
    <s v="ASE - CIP - CRC CORONEL"/>
    <s v="BANCO SANTANDER CHILE"/>
    <n v="84881244"/>
    <n v="5891442"/>
    <m/>
    <m/>
    <m/>
    <m/>
    <m/>
    <m/>
    <m/>
    <m/>
    <m/>
    <m/>
    <m/>
    <n v="5891442"/>
  </r>
  <r>
    <x v="7"/>
    <s v="DJJ"/>
    <n v="20032"/>
    <s v="PROG"/>
    <s v="ASE"/>
    <x v="16"/>
    <x v="19"/>
    <n v="6911"/>
    <s v=" JUSTICIA JUVENIL"/>
    <x v="25"/>
    <n v="35"/>
    <x v="166"/>
    <n v="7"/>
    <s v="ASE - SAN PABLO BIO BIO"/>
    <s v="BANCO ESTADO"/>
    <n v="545000030294"/>
    <n v="5891442"/>
    <m/>
    <m/>
    <m/>
    <m/>
    <m/>
    <m/>
    <m/>
    <m/>
    <m/>
    <m/>
    <m/>
    <n v="5891442"/>
  </r>
  <r>
    <x v="8"/>
    <s v="DJJ"/>
    <n v="20032"/>
    <s v="PROG"/>
    <s v="ASE"/>
    <x v="2"/>
    <x v="2"/>
    <n v="6979"/>
    <s v=" JUSTICIA JUVENIL"/>
    <x v="26"/>
    <n v="55"/>
    <x v="167"/>
    <n v="7"/>
    <s v="ASE - CAUTIN"/>
    <s v="BANCO SANTANDER CHILE"/>
    <n v="75030576"/>
    <n v="9257981"/>
    <m/>
    <m/>
    <m/>
    <m/>
    <m/>
    <m/>
    <m/>
    <m/>
    <m/>
    <m/>
    <m/>
    <n v="9257981"/>
  </r>
  <r>
    <x v="8"/>
    <s v="DJJ"/>
    <n v="20032"/>
    <s v="PROG"/>
    <s v="ASE"/>
    <x v="22"/>
    <x v="25"/>
    <n v="7473"/>
    <s v=" JUSTICIA JUVENIL"/>
    <x v="28"/>
    <n v="25"/>
    <x v="168"/>
    <n v="7"/>
    <s v="ASE - MALLECO"/>
    <s v="BANCO SANTANDER CHILE"/>
    <n v="73391610"/>
    <n v="4208173"/>
    <m/>
    <m/>
    <m/>
    <m/>
    <m/>
    <m/>
    <m/>
    <m/>
    <m/>
    <m/>
    <m/>
    <n v="4208173"/>
  </r>
  <r>
    <x v="8"/>
    <s v="DJJ"/>
    <n v="20032"/>
    <s v="PROG"/>
    <s v="ASE"/>
    <x v="22"/>
    <x v="25"/>
    <n v="7473"/>
    <s v=" JUSTICIA JUVENIL"/>
    <x v="52"/>
    <n v="25"/>
    <x v="169"/>
    <n v="7"/>
    <s v="ASE - CIP CRC CHOL CHOL"/>
    <s v="BANCO SANTANDER CHILE"/>
    <n v="73391598"/>
    <n v="4208173"/>
    <m/>
    <m/>
    <m/>
    <m/>
    <m/>
    <m/>
    <m/>
    <m/>
    <m/>
    <m/>
    <m/>
    <n v="4208173"/>
  </r>
  <r>
    <x v="12"/>
    <s v="DJJ"/>
    <n v="20032"/>
    <s v="PROG"/>
    <s v="ASE"/>
    <x v="23"/>
    <x v="26"/>
    <n v="7003"/>
    <s v=" JUSTICIA JUVENIL"/>
    <x v="38"/>
    <n v="75"/>
    <x v="170"/>
    <n v="7"/>
    <s v="ASE - SAN BERNARDO"/>
    <s v="BANCO DE CREDITO E INVERSIONES"/>
    <n v="11282380"/>
    <n v="11074140"/>
    <m/>
    <m/>
    <m/>
    <m/>
    <m/>
    <m/>
    <m/>
    <m/>
    <m/>
    <m/>
    <m/>
    <n v="11074140"/>
  </r>
  <r>
    <x v="3"/>
    <s v="DJJ"/>
    <n v="20032"/>
    <s v="PROG"/>
    <s v="ASE"/>
    <x v="1"/>
    <x v="4"/>
    <n v="6915"/>
    <s v=" JUSTICIA JUVENIL"/>
    <x v="8"/>
    <n v="35"/>
    <x v="171"/>
    <n v="7"/>
    <s v="ASE - PAULO FREIRE"/>
    <s v="BANCO SCOTIABANK"/>
    <n v="973133489"/>
    <n v="5891442"/>
    <m/>
    <m/>
    <m/>
    <m/>
    <m/>
    <m/>
    <m/>
    <m/>
    <m/>
    <m/>
    <m/>
    <n v="5891442"/>
  </r>
  <r>
    <x v="3"/>
    <s v="DJJ"/>
    <n v="20032"/>
    <s v="PROG"/>
    <s v="ASE"/>
    <x v="1"/>
    <x v="4"/>
    <n v="6915"/>
    <s v=" JUSTICIA JUVENIL"/>
    <x v="8"/>
    <n v="25"/>
    <x v="172"/>
    <n v="7"/>
    <s v="ASE - EDUCANDO PARA LA PAZ"/>
    <s v="BANCO SCOTIABANK"/>
    <n v="24011348"/>
    <n v="4208173"/>
    <m/>
    <m/>
    <m/>
    <m/>
    <m/>
    <m/>
    <m/>
    <m/>
    <m/>
    <m/>
    <m/>
    <n v="4208173"/>
  </r>
  <r>
    <x v="3"/>
    <s v="DJJ"/>
    <n v="20032"/>
    <s v="PROG"/>
    <s v="ASE"/>
    <x v="4"/>
    <x v="5"/>
    <n v="2330"/>
    <s v=" JUSTICIA JUVENIL"/>
    <x v="7"/>
    <n v="25"/>
    <x v="173"/>
    <n v="7"/>
    <s v="ASE - LIMARI CHOAPA"/>
    <s v="BANCO DE CHILE"/>
    <n v="1200831803"/>
    <n v="4208173"/>
    <m/>
    <m/>
    <m/>
    <m/>
    <m/>
    <m/>
    <m/>
    <m/>
    <m/>
    <m/>
    <m/>
    <n v="4208173"/>
  </r>
  <r>
    <x v="5"/>
    <s v="DJJ"/>
    <n v="20032"/>
    <s v="PROG"/>
    <s v="ASE"/>
    <x v="0"/>
    <x v="0"/>
    <n v="6570"/>
    <s v=" JUSTICIA JUVENIL"/>
    <x v="16"/>
    <n v="40"/>
    <x v="174"/>
    <n v="7"/>
    <s v="ASE - CACHAPOAL"/>
    <s v="BANCO DE CREDITO E INVERSIONES"/>
    <n v="10705163"/>
    <n v="5906208"/>
    <m/>
    <m/>
    <m/>
    <m/>
    <m/>
    <m/>
    <m/>
    <m/>
    <m/>
    <m/>
    <m/>
    <n v="5906208"/>
  </r>
  <r>
    <x v="9"/>
    <s v="DJJ"/>
    <n v="20032"/>
    <s v="PROG"/>
    <s v="PMM"/>
    <x v="18"/>
    <x v="21"/>
    <n v="6999"/>
    <s v=" JUSTICIA JUVENIL"/>
    <x v="30"/>
    <n v="45"/>
    <x v="175"/>
    <n v="0"/>
    <s v="PMM - PROYECTA CHILOE"/>
    <s v="BANCO ESTADO"/>
    <n v="152884923"/>
    <n v="9367142"/>
    <m/>
    <m/>
    <m/>
    <m/>
    <m/>
    <m/>
    <m/>
    <m/>
    <m/>
    <m/>
    <m/>
    <n v="9367142"/>
  </r>
  <r>
    <x v="12"/>
    <s v="DJJ"/>
    <n v="20032"/>
    <s v="PROG"/>
    <s v="ASE"/>
    <x v="2"/>
    <x v="2"/>
    <n v="6979"/>
    <s v=" JUSTICIA JUVENIL"/>
    <x v="39"/>
    <n v="140"/>
    <x v="176"/>
    <n v="7"/>
    <s v="ASE - CIP CRC SAN JOAQUIN"/>
    <s v="BANCO SANTANDER CHILE"/>
    <n v="84881376"/>
    <n v="20671728"/>
    <m/>
    <m/>
    <m/>
    <m/>
    <m/>
    <m/>
    <m/>
    <m/>
    <m/>
    <m/>
    <m/>
    <n v="20671728"/>
  </r>
  <r>
    <x v="13"/>
    <s v="DJJ"/>
    <n v="20033"/>
    <s v="PROG"/>
    <s v="ASE"/>
    <x v="2"/>
    <x v="2"/>
    <n v="6979"/>
    <s v=" JUSTICIA JUVENIL"/>
    <x v="49"/>
    <n v="150"/>
    <x v="177"/>
    <n v="7"/>
    <s v="ASE - LOS RIOS"/>
    <s v="BANCO SANTANDER CHILE"/>
    <n v="84881198"/>
    <n v="8416346"/>
    <m/>
    <m/>
    <m/>
    <m/>
    <m/>
    <m/>
    <m/>
    <m/>
    <m/>
    <m/>
    <m/>
    <n v="8416346"/>
  </r>
  <r>
    <x v="9"/>
    <s v="DJJ"/>
    <n v="20034"/>
    <s v="PROG"/>
    <s v="ASE"/>
    <x v="2"/>
    <x v="2"/>
    <n v="6979"/>
    <s v=" JUSTICIA JUVENIL"/>
    <x v="29"/>
    <n v="45"/>
    <x v="178"/>
    <n v="7"/>
    <s v="ASE - LOS RIOS"/>
    <s v="BANCO SANTANDER CHILE"/>
    <n v="84880092"/>
    <n v="10601318"/>
    <m/>
    <m/>
    <m/>
    <m/>
    <m/>
    <m/>
    <m/>
    <m/>
    <m/>
    <m/>
    <m/>
    <n v="10601318"/>
  </r>
  <r>
    <x v="12"/>
    <s v="DJJ"/>
    <n v="20035"/>
    <s v="PROG"/>
    <s v="ASE"/>
    <x v="13"/>
    <x v="16"/>
    <n v="6470"/>
    <s v=" JUSTICIA JUVENIL"/>
    <x v="53"/>
    <n v="80"/>
    <x v="179"/>
    <n v="7"/>
    <s v="ASE - DEM METROPOLITANO NORTE"/>
    <s v="BANCO DE CREDITO E INVERSIONES"/>
    <n v="10706658"/>
    <n v="11812416"/>
    <m/>
    <m/>
    <m/>
    <m/>
    <m/>
    <m/>
    <m/>
    <m/>
    <m/>
    <m/>
    <m/>
    <n v="11812416"/>
  </r>
  <r>
    <x v="2"/>
    <s v="DJJ"/>
    <n v="20036"/>
    <s v="PROG"/>
    <s v="ASE"/>
    <x v="4"/>
    <x v="5"/>
    <n v="2330"/>
    <s v=" JUSTICIA JUVENIL"/>
    <x v="5"/>
    <n v="50"/>
    <x v="180"/>
    <n v="7"/>
    <s v="ASE - ATACAMA"/>
    <s v="BANCO DE CHILE"/>
    <n v="1220307906"/>
    <n v="8416346"/>
    <m/>
    <m/>
    <m/>
    <m/>
    <m/>
    <m/>
    <m/>
    <m/>
    <m/>
    <m/>
    <m/>
    <n v="84163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186"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4">
        <item x="15"/>
        <item x="19"/>
        <item x="22"/>
        <item x="5"/>
        <item x="6"/>
        <item x="3"/>
        <item x="16"/>
        <item x="4"/>
        <item x="13"/>
        <item x="0"/>
        <item x="21"/>
        <item x="9"/>
        <item x="11"/>
        <item x="1"/>
        <item x="10"/>
        <item x="8"/>
        <item x="23"/>
        <item x="17"/>
        <item x="2"/>
        <item x="18"/>
        <item x="14"/>
        <item x="12"/>
        <item x="7"/>
        <item x="20"/>
      </items>
      <extLst>
        <ext xmlns:x14="http://schemas.microsoft.com/office/spreadsheetml/2009/9/main" uri="{2946ED86-A175-432a-8AC1-64E0C546D7DE}">
          <x14:pivotField fillDownLabels="1"/>
        </ext>
      </extLst>
    </pivotField>
    <pivotField axis="axisRow" compact="0" outline="0" showAll="0" defaultSubtotal="0">
      <items count="27">
        <item x="3"/>
        <item x="8"/>
        <item x="20"/>
        <item x="15"/>
        <item x="10"/>
        <item x="26"/>
        <item x="13"/>
        <item x="24"/>
        <item x="0"/>
        <item x="11"/>
        <item x="12"/>
        <item x="14"/>
        <item x="5"/>
        <item x="4"/>
        <item x="1"/>
        <item x="6"/>
        <item x="7"/>
        <item x="25"/>
        <item x="16"/>
        <item x="22"/>
        <item x="23"/>
        <item x="18"/>
        <item x="2"/>
        <item x="19"/>
        <item x="9"/>
        <item x="21"/>
        <item x="17"/>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55">
        <item x="28"/>
        <item x="1"/>
        <item x="50"/>
        <item x="3"/>
        <item x="10"/>
        <item x="30"/>
        <item x="20"/>
        <item x="51"/>
        <item x="52"/>
        <item x="22"/>
        <item x="5"/>
        <item x="6"/>
        <item x="24"/>
        <item x="32"/>
        <item x="19"/>
        <item x="44"/>
        <item x="45"/>
        <item x="0"/>
        <item x="40"/>
        <item x="46"/>
        <item x="47"/>
        <item x="43"/>
        <item x="8"/>
        <item x="21"/>
        <item x="25"/>
        <item x="42"/>
        <item x="31"/>
        <item x="7"/>
        <item x="34"/>
        <item x="41"/>
        <item x="48"/>
        <item x="29"/>
        <item x="33"/>
        <item x="35"/>
        <item x="13"/>
        <item x="15"/>
        <item x="16"/>
        <item x="53"/>
        <item x="11"/>
        <item x="38"/>
        <item x="12"/>
        <item x="17"/>
        <item x="39"/>
        <item x="23"/>
        <item x="36"/>
        <item x="4"/>
        <item x="37"/>
        <item x="18"/>
        <item x="26"/>
        <item x="2"/>
        <item x="49"/>
        <item x="14"/>
        <item x="27"/>
        <item x="9"/>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81">
        <item x="0"/>
        <item x="1"/>
        <item x="2"/>
        <item x="3"/>
        <item x="4"/>
        <item x="5"/>
        <item x="6"/>
        <item x="7"/>
        <item x="8"/>
        <item x="9"/>
        <item x="10"/>
        <item x="11"/>
        <item x="12"/>
        <item x="13"/>
        <item x="152"/>
        <item x="14"/>
        <item x="15"/>
        <item x="16"/>
        <item x="17"/>
        <item x="18"/>
        <item x="19"/>
        <item x="20"/>
        <item x="180"/>
        <item x="21"/>
        <item x="22"/>
        <item x="23"/>
        <item x="24"/>
        <item x="25"/>
        <item x="26"/>
        <item x="27"/>
        <item x="171"/>
        <item x="172"/>
        <item x="173"/>
        <item x="28"/>
        <item x="29"/>
        <item x="30"/>
        <item x="31"/>
        <item x="32"/>
        <item x="33"/>
        <item x="34"/>
        <item x="35"/>
        <item x="36"/>
        <item x="37"/>
        <item x="38"/>
        <item x="39"/>
        <item x="40"/>
        <item x="41"/>
        <item x="42"/>
        <item x="43"/>
        <item x="44"/>
        <item x="45"/>
        <item x="46"/>
        <item x="47"/>
        <item x="155"/>
        <item x="156"/>
        <item x="157"/>
        <item x="158"/>
        <item x="48"/>
        <item x="49"/>
        <item x="50"/>
        <item x="51"/>
        <item x="52"/>
        <item x="53"/>
        <item x="54"/>
        <item x="55"/>
        <item x="174"/>
        <item x="56"/>
        <item x="57"/>
        <item x="58"/>
        <item x="59"/>
        <item x="60"/>
        <item x="61"/>
        <item x="62"/>
        <item x="146"/>
        <item x="63"/>
        <item x="64"/>
        <item x="65"/>
        <item x="66"/>
        <item x="67"/>
        <item x="68"/>
        <item x="69"/>
        <item x="147"/>
        <item x="70"/>
        <item x="71"/>
        <item x="72"/>
        <item x="73"/>
        <item x="74"/>
        <item x="75"/>
        <item x="162"/>
        <item x="163"/>
        <item x="164"/>
        <item x="165"/>
        <item x="166"/>
        <item x="76"/>
        <item x="77"/>
        <item x="78"/>
        <item x="79"/>
        <item x="80"/>
        <item x="81"/>
        <item x="82"/>
        <item x="83"/>
        <item x="84"/>
        <item x="85"/>
        <item x="86"/>
        <item x="167"/>
        <item x="168"/>
        <item x="169"/>
        <item x="87"/>
        <item x="88"/>
        <item x="89"/>
        <item x="90"/>
        <item x="91"/>
        <item x="92"/>
        <item x="93"/>
        <item x="94"/>
        <item x="95"/>
        <item x="96"/>
        <item x="178"/>
        <item x="151"/>
        <item x="153"/>
        <item x="175"/>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59"/>
        <item x="160"/>
        <item x="161"/>
        <item x="179"/>
        <item x="170"/>
        <item x="176"/>
        <item x="136"/>
        <item x="137"/>
        <item x="138"/>
        <item x="139"/>
        <item x="177"/>
        <item x="140"/>
        <item x="141"/>
        <item x="142"/>
        <item x="143"/>
        <item x="144"/>
        <item x="145"/>
        <item x="148"/>
        <item x="149"/>
        <item x="150"/>
        <item x="154"/>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182">
    <i>
      <x/>
      <x v="5"/>
      <x v="9"/>
      <x v="1"/>
      <x v="1"/>
    </i>
    <i r="2">
      <x v="11"/>
      <x v="1"/>
      <x v="3"/>
    </i>
    <i>
      <x v="1"/>
      <x v="22"/>
      <x v="33"/>
      <x v="4"/>
      <x v="53"/>
    </i>
    <i r="2">
      <x v="34"/>
      <x v="4"/>
      <x v="4"/>
    </i>
    <i r="2">
      <x v="37"/>
      <x v="4"/>
      <x v="40"/>
    </i>
    <i r="2">
      <x v="38"/>
      <x v="4"/>
      <x v="34"/>
    </i>
    <i r="2">
      <x v="40"/>
      <x v="4"/>
      <x v="51"/>
    </i>
    <i r="2">
      <x v="41"/>
      <x v="4"/>
      <x v="34"/>
    </i>
    <i r="2">
      <x v="42"/>
      <x v="4"/>
      <x v="40"/>
    </i>
    <i r="2">
      <x v="43"/>
      <x v="4"/>
      <x v="40"/>
    </i>
    <i r="2">
      <x v="45"/>
      <x v="4"/>
      <x v="51"/>
    </i>
    <i r="2">
      <x v="46"/>
      <x v="4"/>
      <x v="53"/>
    </i>
    <i r="2">
      <x v="47"/>
      <x v="4"/>
      <x v="35"/>
    </i>
    <i r="2">
      <x v="51"/>
      <x v="4"/>
      <x v="51"/>
    </i>
    <i r="2">
      <x v="52"/>
      <x v="4"/>
      <x v="51"/>
    </i>
    <i r="2">
      <x v="53"/>
      <x v="4"/>
      <x v="34"/>
    </i>
    <i r="2">
      <x v="54"/>
      <x v="4"/>
      <x v="34"/>
    </i>
    <i r="2">
      <x v="55"/>
      <x v="4"/>
      <x v="51"/>
    </i>
    <i>
      <x v="2"/>
      <x v="17"/>
      <x v="93"/>
      <x v="8"/>
      <x v="48"/>
    </i>
    <i r="2">
      <x v="94"/>
      <x v="8"/>
      <x v="48"/>
    </i>
    <i r="2">
      <x v="95"/>
      <x v="8"/>
      <x v="52"/>
    </i>
    <i r="2">
      <x v="97"/>
      <x v="8"/>
      <x v="52"/>
    </i>
    <i r="2">
      <x v="100"/>
      <x v="8"/>
      <x v="52"/>
    </i>
    <i r="2">
      <x v="101"/>
      <x v="8"/>
      <x v="48"/>
    </i>
    <i>
      <x v="3"/>
      <x v="21"/>
      <x v="74"/>
      <x v="7"/>
      <x v="9"/>
    </i>
    <i r="2">
      <x v="80"/>
      <x v="7"/>
      <x v="9"/>
    </i>
    <i>
      <x v="4"/>
      <x v="11"/>
      <x v="61"/>
      <x v="5"/>
      <x v="41"/>
    </i>
    <i r="2">
      <x v="131"/>
      <x v="12"/>
      <x v="44"/>
    </i>
    <i r="2">
      <x v="132"/>
      <x v="12"/>
      <x v="46"/>
    </i>
    <i r="2">
      <x v="133"/>
      <x v="12"/>
      <x v="39"/>
    </i>
    <i r="2">
      <x v="134"/>
      <x v="12"/>
      <x v="42"/>
    </i>
    <i r="2">
      <x v="140"/>
      <x v="12"/>
      <x v="15"/>
    </i>
    <i r="2">
      <x v="155"/>
      <x v="12"/>
      <x v="44"/>
    </i>
    <i r="2">
      <x v="156"/>
      <x v="12"/>
      <x v="42"/>
    </i>
    <i r="2">
      <x v="157"/>
      <x v="12"/>
      <x v="39"/>
    </i>
    <i r="2">
      <x v="158"/>
      <x v="12"/>
      <x v="42"/>
    </i>
    <i r="2">
      <x v="159"/>
      <x v="12"/>
      <x v="42"/>
    </i>
    <i r="2">
      <x v="161"/>
      <x v="12"/>
      <x v="39"/>
    </i>
    <i>
      <x v="5"/>
      <x v="16"/>
      <x v="164"/>
      <x v="12"/>
      <x v="39"/>
    </i>
    <i>
      <x v="6"/>
      <x v="12"/>
      <x v="68"/>
      <x v="6"/>
      <x v="47"/>
    </i>
    <i r="2">
      <x v="73"/>
      <x v="15"/>
      <x v="7"/>
    </i>
    <i r="2">
      <x v="177"/>
      <x v="15"/>
      <x v="7"/>
    </i>
    <i r="2">
      <x v="178"/>
      <x v="15"/>
      <x v="7"/>
    </i>
    <i r="2">
      <x v="179"/>
      <x v="15"/>
      <x v="7"/>
    </i>
    <i r="2">
      <x v="180"/>
      <x v="15"/>
      <x v="7"/>
    </i>
    <i>
      <x v="7"/>
      <x v="10"/>
      <x v="171"/>
      <x v="14"/>
      <x v="2"/>
    </i>
    <i r="2">
      <x v="172"/>
      <x v="14"/>
      <x v="2"/>
    </i>
    <i r="2">
      <x v="173"/>
      <x v="14"/>
      <x v="2"/>
    </i>
    <i r="2">
      <x v="174"/>
      <x v="14"/>
      <x v="2"/>
    </i>
    <i r="2">
      <x v="175"/>
      <x v="14"/>
      <x v="2"/>
    </i>
    <i r="2">
      <x v="176"/>
      <x v="14"/>
      <x v="2"/>
    </i>
    <i>
      <x v="8"/>
      <x v="9"/>
      <x/>
      <x/>
      <x v="17"/>
    </i>
    <i r="2">
      <x v="1"/>
      <x/>
      <x v="17"/>
    </i>
    <i r="2">
      <x v="2"/>
      <x/>
      <x v="17"/>
    </i>
    <i r="2">
      <x v="4"/>
      <x/>
      <x v="17"/>
    </i>
    <i r="2">
      <x v="23"/>
      <x v="3"/>
      <x v="11"/>
    </i>
    <i r="2">
      <x v="24"/>
      <x v="3"/>
      <x v="11"/>
    </i>
    <i r="2">
      <x v="57"/>
      <x v="5"/>
      <x v="36"/>
    </i>
    <i r="2">
      <x v="58"/>
      <x v="5"/>
      <x v="36"/>
    </i>
    <i r="2">
      <x v="59"/>
      <x v="5"/>
      <x v="36"/>
    </i>
    <i r="2">
      <x v="60"/>
      <x v="5"/>
      <x v="36"/>
    </i>
    <i r="2">
      <x v="65"/>
      <x v="5"/>
      <x v="36"/>
    </i>
    <i r="2">
      <x v="70"/>
      <x v="6"/>
      <x v="6"/>
    </i>
    <i r="2">
      <x v="71"/>
      <x v="6"/>
      <x v="23"/>
    </i>
    <i r="2">
      <x v="121"/>
      <x v="10"/>
      <x v="13"/>
    </i>
    <i r="2">
      <x v="122"/>
      <x v="10"/>
      <x v="13"/>
    </i>
    <i r="2">
      <x v="123"/>
      <x v="10"/>
      <x v="13"/>
    </i>
    <i r="2">
      <x v="124"/>
      <x v="11"/>
      <x v="32"/>
    </i>
    <i r="2">
      <x v="125"/>
      <x v="11"/>
      <x v="32"/>
    </i>
    <i r="2">
      <x v="126"/>
      <x v="11"/>
      <x v="32"/>
    </i>
    <i r="2">
      <x v="135"/>
      <x v="12"/>
      <x v="18"/>
    </i>
    <i r="2">
      <x v="136"/>
      <x v="12"/>
      <x v="18"/>
    </i>
    <i r="2">
      <x v="137"/>
      <x v="12"/>
      <x v="29"/>
    </i>
    <i r="2">
      <x v="138"/>
      <x v="12"/>
      <x v="25"/>
    </i>
    <i r="2">
      <x v="144"/>
      <x v="12"/>
      <x v="19"/>
    </i>
    <i r="2">
      <x v="145"/>
      <x v="12"/>
      <x v="29"/>
    </i>
    <i r="2">
      <x v="146"/>
      <x v="12"/>
      <x v="20"/>
    </i>
    <i r="2">
      <x v="147"/>
      <x v="12"/>
      <x v="30"/>
    </i>
    <i r="2">
      <x v="148"/>
      <x v="12"/>
      <x v="18"/>
    </i>
    <i r="2">
      <x v="149"/>
      <x v="12"/>
      <x v="19"/>
    </i>
    <i r="2">
      <x v="150"/>
      <x v="12"/>
      <x v="15"/>
    </i>
    <i r="2">
      <x v="151"/>
      <x v="12"/>
      <x v="20"/>
    </i>
    <i r="2">
      <x v="152"/>
      <x v="12"/>
      <x v="29"/>
    </i>
    <i r="2">
      <x v="162"/>
      <x v="12"/>
      <x v="29"/>
    </i>
    <i>
      <x v="9"/>
      <x v="9"/>
      <x v="62"/>
      <x v="5"/>
      <x v="36"/>
    </i>
    <i r="2">
      <x v="63"/>
      <x v="5"/>
      <x v="36"/>
    </i>
    <i r="2">
      <x v="64"/>
      <x v="5"/>
      <x v="36"/>
    </i>
    <i>
      <x v="10"/>
      <x v="14"/>
      <x v="66"/>
      <x v="6"/>
      <x v="47"/>
    </i>
    <i r="2">
      <x v="67"/>
      <x v="6"/>
      <x v="47"/>
    </i>
    <i>
      <x v="11"/>
      <x v="14"/>
      <x v="72"/>
      <x v="6"/>
      <x v="47"/>
    </i>
    <i>
      <x v="12"/>
      <x v="7"/>
      <x v="15"/>
      <x v="2"/>
      <x v="10"/>
    </i>
    <i r="2">
      <x v="16"/>
      <x v="2"/>
      <x v="10"/>
    </i>
    <i r="2">
      <x v="19"/>
      <x v="2"/>
      <x v="10"/>
    </i>
    <i r="2">
      <x v="20"/>
      <x v="2"/>
      <x v="10"/>
    </i>
    <i r="2">
      <x v="21"/>
      <x v="2"/>
      <x v="10"/>
    </i>
    <i r="2">
      <x v="22"/>
      <x v="2"/>
      <x v="10"/>
    </i>
    <i r="2">
      <x v="25"/>
      <x v="3"/>
      <x v="27"/>
    </i>
    <i r="2">
      <x v="27"/>
      <x v="3"/>
      <x v="27"/>
    </i>
    <i r="2">
      <x v="32"/>
      <x v="3"/>
      <x v="27"/>
    </i>
    <i>
      <x v="13"/>
      <x v="13"/>
      <x v="10"/>
      <x v="1"/>
      <x v="49"/>
    </i>
    <i r="2">
      <x v="26"/>
      <x v="3"/>
      <x v="22"/>
    </i>
    <i r="2">
      <x v="30"/>
      <x v="3"/>
      <x v="22"/>
    </i>
    <i r="2">
      <x v="31"/>
      <x v="3"/>
      <x v="22"/>
    </i>
    <i r="2">
      <x v="69"/>
      <x v="6"/>
      <x v="14"/>
    </i>
    <i>
      <x v="14"/>
      <x v="13"/>
      <x v="3"/>
      <x/>
      <x v="17"/>
    </i>
    <i r="2">
      <x v="5"/>
      <x/>
      <x v="17"/>
    </i>
    <i r="2">
      <x v="12"/>
      <x v="1"/>
      <x v="1"/>
    </i>
    <i r="2">
      <x v="13"/>
      <x v="1"/>
      <x v="45"/>
    </i>
    <i r="2">
      <x v="29"/>
      <x v="3"/>
      <x v="22"/>
    </i>
    <i>
      <x v="15"/>
      <x v="3"/>
      <x v="17"/>
      <x v="2"/>
      <x v="10"/>
    </i>
    <i r="2">
      <x v="18"/>
      <x v="2"/>
      <x v="10"/>
    </i>
    <i>
      <x v="16"/>
      <x v="4"/>
      <x v="28"/>
      <x v="3"/>
      <x v="22"/>
    </i>
    <i r="2">
      <x v="98"/>
      <x v="8"/>
      <x/>
    </i>
    <i r="2">
      <x v="102"/>
      <x v="8"/>
      <x v="48"/>
    </i>
    <i r="2">
      <x v="103"/>
      <x v="8"/>
      <x v="48"/>
    </i>
    <i r="2">
      <x v="107"/>
      <x v="9"/>
      <x v="31"/>
    </i>
    <i r="2">
      <x v="108"/>
      <x v="9"/>
      <x v="31"/>
    </i>
    <i r="2">
      <x v="109"/>
      <x v="9"/>
      <x v="31"/>
    </i>
    <i r="2">
      <x v="110"/>
      <x v="9"/>
      <x v="31"/>
    </i>
    <i r="2">
      <x v="114"/>
      <x v="9"/>
      <x v="31"/>
    </i>
    <i r="2">
      <x v="115"/>
      <x v="9"/>
      <x v="5"/>
    </i>
    <i r="2">
      <x v="116"/>
      <x v="9"/>
      <x v="26"/>
    </i>
    <i r="2">
      <x v="119"/>
      <x v="9"/>
      <x v="31"/>
    </i>
    <i r="2">
      <x v="153"/>
      <x v="12"/>
      <x v="44"/>
    </i>
    <i r="2">
      <x v="154"/>
      <x v="12"/>
      <x v="44"/>
    </i>
    <i r="2">
      <x v="166"/>
      <x v="13"/>
      <x v="50"/>
    </i>
    <i r="2">
      <x v="167"/>
      <x v="13"/>
      <x v="50"/>
    </i>
    <i r="2">
      <x v="169"/>
      <x v="13"/>
      <x v="50"/>
    </i>
    <i>
      <x v="17"/>
      <x v="2"/>
      <x v="14"/>
      <x v="1"/>
      <x v="1"/>
    </i>
    <i r="2">
      <x v="105"/>
      <x v="8"/>
      <x/>
    </i>
    <i r="2">
      <x v="106"/>
      <x v="8"/>
      <x v="8"/>
    </i>
    <i r="2">
      <x v="118"/>
      <x v="9"/>
      <x v="31"/>
    </i>
    <i>
      <x v="18"/>
      <x v="8"/>
      <x v="75"/>
      <x v="7"/>
      <x v="43"/>
    </i>
    <i r="2">
      <x v="141"/>
      <x v="12"/>
      <x v="16"/>
    </i>
    <i r="2">
      <x v="142"/>
      <x v="12"/>
      <x v="16"/>
    </i>
    <i r="2">
      <x v="143"/>
      <x v="12"/>
      <x v="16"/>
    </i>
    <i r="2">
      <x v="163"/>
      <x v="12"/>
      <x v="37"/>
    </i>
    <i>
      <x v="19"/>
      <x v="1"/>
      <x v="127"/>
      <x v="12"/>
      <x v="28"/>
    </i>
    <i r="2">
      <x v="128"/>
      <x v="12"/>
      <x v="28"/>
    </i>
    <i>
      <x v="20"/>
      <x v="23"/>
      <x v="129"/>
      <x v="12"/>
      <x v="33"/>
    </i>
    <i r="2">
      <x v="130"/>
      <x v="12"/>
      <x v="33"/>
    </i>
    <i>
      <x v="21"/>
      <x/>
      <x v="77"/>
      <x v="7"/>
      <x v="9"/>
    </i>
    <i>
      <x v="22"/>
      <x v="18"/>
      <x v="6"/>
      <x v="1"/>
      <x v="1"/>
    </i>
    <i r="2">
      <x v="7"/>
      <x v="1"/>
      <x v="1"/>
    </i>
    <i r="2">
      <x v="8"/>
      <x v="1"/>
      <x v="1"/>
    </i>
    <i r="2">
      <x v="44"/>
      <x v="4"/>
      <x v="53"/>
    </i>
    <i r="2">
      <x v="48"/>
      <x v="4"/>
      <x v="53"/>
    </i>
    <i r="2">
      <x v="49"/>
      <x v="4"/>
      <x v="53"/>
    </i>
    <i r="2">
      <x v="56"/>
      <x v="4"/>
      <x v="53"/>
    </i>
    <i r="2">
      <x v="82"/>
      <x v="7"/>
      <x v="12"/>
    </i>
    <i r="2">
      <x v="83"/>
      <x v="7"/>
      <x v="9"/>
    </i>
    <i r="2">
      <x v="88"/>
      <x v="7"/>
      <x v="9"/>
    </i>
    <i r="2">
      <x v="90"/>
      <x v="7"/>
      <x v="9"/>
    </i>
    <i r="2">
      <x v="91"/>
      <x v="7"/>
      <x v="12"/>
    </i>
    <i r="2">
      <x v="96"/>
      <x v="8"/>
      <x v="48"/>
    </i>
    <i r="2">
      <x v="99"/>
      <x v="8"/>
      <x v="48"/>
    </i>
    <i r="2">
      <x v="104"/>
      <x v="8"/>
      <x v="48"/>
    </i>
    <i r="2">
      <x v="117"/>
      <x v="9"/>
      <x v="31"/>
    </i>
    <i r="2">
      <x v="139"/>
      <x v="12"/>
      <x v="21"/>
    </i>
    <i r="2">
      <x v="160"/>
      <x v="12"/>
      <x v="18"/>
    </i>
    <i r="2">
      <x v="165"/>
      <x v="12"/>
      <x v="42"/>
    </i>
    <i r="2">
      <x v="168"/>
      <x v="13"/>
      <x v="50"/>
    </i>
    <i r="2">
      <x v="170"/>
      <x v="13"/>
      <x v="50"/>
    </i>
    <i>
      <x v="23"/>
      <x v="6"/>
      <x v="78"/>
      <x v="7"/>
      <x v="9"/>
    </i>
    <i r="2">
      <x v="79"/>
      <x v="7"/>
      <x v="43"/>
    </i>
    <i r="2">
      <x v="81"/>
      <x v="15"/>
      <x v="7"/>
    </i>
    <i r="2">
      <x v="84"/>
      <x v="7"/>
      <x v="43"/>
    </i>
    <i r="2">
      <x v="85"/>
      <x v="7"/>
      <x v="43"/>
    </i>
    <i r="2">
      <x v="86"/>
      <x v="7"/>
      <x v="12"/>
    </i>
    <i r="2">
      <x v="87"/>
      <x v="7"/>
      <x v="24"/>
    </i>
    <i r="2">
      <x v="89"/>
      <x v="7"/>
      <x v="43"/>
    </i>
    <i r="2">
      <x v="92"/>
      <x v="7"/>
      <x v="24"/>
    </i>
    <i>
      <x v="24"/>
      <x v="15"/>
      <x v="35"/>
      <x v="4"/>
      <x v="38"/>
    </i>
    <i r="2">
      <x v="36"/>
      <x v="4"/>
      <x v="38"/>
    </i>
    <i r="2">
      <x v="39"/>
      <x v="4"/>
      <x v="38"/>
    </i>
    <i r="2">
      <x v="50"/>
      <x v="4"/>
      <x v="38"/>
    </i>
    <i>
      <x v="25"/>
      <x v="19"/>
      <x v="111"/>
      <x v="9"/>
      <x v="5"/>
    </i>
    <i r="2">
      <x v="112"/>
      <x v="9"/>
      <x v="5"/>
    </i>
    <i r="2">
      <x v="113"/>
      <x v="9"/>
      <x v="5"/>
    </i>
    <i r="2">
      <x v="120"/>
      <x v="9"/>
      <x v="5"/>
    </i>
    <i>
      <x v="26"/>
      <x v="20"/>
      <x v="76"/>
      <x v="7"/>
      <x v="12"/>
    </i>
    <i t="grand">
      <x/>
    </i>
  </rowItems>
  <colFields count="1">
    <field x="-2"/>
  </colFields>
  <colItems count="2">
    <i>
      <x/>
    </i>
    <i i="1">
      <x v="1"/>
    </i>
  </colItems>
  <dataFields count="2">
    <dataField name="Suma de ENERO" fld="16" baseField="5" baseItem="5"/>
    <dataField name="Suma de ACUMULADO" fld="28" baseField="0" baseItem="0"/>
  </dataFields>
  <formats count="1272">
    <format dxfId="1333">
      <pivotArea type="all" dataOnly="0" outline="0" fieldPosition="0"/>
    </format>
    <format dxfId="1332">
      <pivotArea outline="0" collapsedLevelsAreSubtotals="1" fieldPosition="0"/>
    </format>
    <format dxfId="1331">
      <pivotArea type="origin" dataOnly="0" labelOnly="1" outline="0" fieldPosition="0"/>
    </format>
    <format dxfId="1330">
      <pivotArea field="-2" type="button" dataOnly="0" labelOnly="1" outline="0" axis="axisCol" fieldPosition="0"/>
    </format>
    <format dxfId="1329">
      <pivotArea type="topRight" dataOnly="0" labelOnly="1" outline="0" fieldPosition="0"/>
    </format>
    <format dxfId="1328">
      <pivotArea field="6" type="button" dataOnly="0" labelOnly="1" outline="0" axis="axisRow" fieldPosition="0"/>
    </format>
    <format dxfId="1327">
      <pivotArea field="5" type="button" dataOnly="0" labelOnly="1" outline="0" axis="axisRow" fieldPosition="1"/>
    </format>
    <format dxfId="1326">
      <pivotArea field="11" type="button" dataOnly="0" labelOnly="1" outline="0" axis="axisRow" fieldPosition="2"/>
    </format>
    <format dxfId="1325">
      <pivotArea field="0" type="button" dataOnly="0" labelOnly="1" outline="0" axis="axisRow" fieldPosition="3"/>
    </format>
    <format dxfId="1324">
      <pivotArea field="9" type="button" dataOnly="0" labelOnly="1" outline="0" axis="axisRow" fieldPosition="4"/>
    </format>
    <format dxfId="1323">
      <pivotArea dataOnly="0" labelOnly="1" outline="0" fieldPosition="0">
        <references count="1">
          <reference field="6" count="0"/>
        </references>
      </pivotArea>
    </format>
    <format dxfId="1322">
      <pivotArea dataOnly="0" labelOnly="1" grandRow="1" outline="0" fieldPosition="0"/>
    </format>
    <format dxfId="1321">
      <pivotArea dataOnly="0" labelOnly="1" outline="0" fieldPosition="0">
        <references count="2">
          <reference field="5" count="1">
            <x v="5"/>
          </reference>
          <reference field="6" count="1" selected="0">
            <x v="0"/>
          </reference>
        </references>
      </pivotArea>
    </format>
    <format dxfId="1320">
      <pivotArea dataOnly="0" labelOnly="1" outline="0" fieldPosition="0">
        <references count="2">
          <reference field="5" count="1">
            <x v="22"/>
          </reference>
          <reference field="6" count="1" selected="0">
            <x v="1"/>
          </reference>
        </references>
      </pivotArea>
    </format>
    <format dxfId="1319">
      <pivotArea dataOnly="0" labelOnly="1" outline="0" fieldPosition="0">
        <references count="2">
          <reference field="5" count="1">
            <x v="17"/>
          </reference>
          <reference field="6" count="1" selected="0">
            <x v="2"/>
          </reference>
        </references>
      </pivotArea>
    </format>
    <format dxfId="1318">
      <pivotArea dataOnly="0" labelOnly="1" outline="0" fieldPosition="0">
        <references count="2">
          <reference field="5" count="1">
            <x v="21"/>
          </reference>
          <reference field="6" count="1" selected="0">
            <x v="3"/>
          </reference>
        </references>
      </pivotArea>
    </format>
    <format dxfId="1317">
      <pivotArea dataOnly="0" labelOnly="1" outline="0" fieldPosition="0">
        <references count="2">
          <reference field="5" count="1">
            <x v="11"/>
          </reference>
          <reference field="6" count="1" selected="0">
            <x v="4"/>
          </reference>
        </references>
      </pivotArea>
    </format>
    <format dxfId="1316">
      <pivotArea dataOnly="0" labelOnly="1" outline="0" fieldPosition="0">
        <references count="2">
          <reference field="5" count="1">
            <x v="16"/>
          </reference>
          <reference field="6" count="1" selected="0">
            <x v="5"/>
          </reference>
        </references>
      </pivotArea>
    </format>
    <format dxfId="1315">
      <pivotArea dataOnly="0" labelOnly="1" outline="0" fieldPosition="0">
        <references count="2">
          <reference field="5" count="1">
            <x v="12"/>
          </reference>
          <reference field="6" count="1" selected="0">
            <x v="6"/>
          </reference>
        </references>
      </pivotArea>
    </format>
    <format dxfId="1314">
      <pivotArea dataOnly="0" labelOnly="1" outline="0" fieldPosition="0">
        <references count="2">
          <reference field="5" count="1">
            <x v="10"/>
          </reference>
          <reference field="6" count="1" selected="0">
            <x v="7"/>
          </reference>
        </references>
      </pivotArea>
    </format>
    <format dxfId="1313">
      <pivotArea dataOnly="0" labelOnly="1" outline="0" fieldPosition="0">
        <references count="2">
          <reference field="5" count="1">
            <x v="9"/>
          </reference>
          <reference field="6" count="1" selected="0">
            <x v="8"/>
          </reference>
        </references>
      </pivotArea>
    </format>
    <format dxfId="1312">
      <pivotArea dataOnly="0" labelOnly="1" outline="0" fieldPosition="0">
        <references count="2">
          <reference field="5" count="1">
            <x v="14"/>
          </reference>
          <reference field="6" count="1" selected="0">
            <x v="10"/>
          </reference>
        </references>
      </pivotArea>
    </format>
    <format dxfId="1311">
      <pivotArea dataOnly="0" labelOnly="1" outline="0" fieldPosition="0">
        <references count="2">
          <reference field="5" count="1">
            <x v="7"/>
          </reference>
          <reference field="6" count="1" selected="0">
            <x v="12"/>
          </reference>
        </references>
      </pivotArea>
    </format>
    <format dxfId="1310">
      <pivotArea dataOnly="0" labelOnly="1" outline="0" fieldPosition="0">
        <references count="2">
          <reference field="5" count="1">
            <x v="13"/>
          </reference>
          <reference field="6" count="1" selected="0">
            <x v="13"/>
          </reference>
        </references>
      </pivotArea>
    </format>
    <format dxfId="1309">
      <pivotArea dataOnly="0" labelOnly="1" outline="0" fieldPosition="0">
        <references count="2">
          <reference field="5" count="1">
            <x v="3"/>
          </reference>
          <reference field="6" count="1" selected="0">
            <x v="15"/>
          </reference>
        </references>
      </pivotArea>
    </format>
    <format dxfId="1308">
      <pivotArea dataOnly="0" labelOnly="1" outline="0" fieldPosition="0">
        <references count="2">
          <reference field="5" count="1">
            <x v="4"/>
          </reference>
          <reference field="6" count="1" selected="0">
            <x v="16"/>
          </reference>
        </references>
      </pivotArea>
    </format>
    <format dxfId="1307">
      <pivotArea dataOnly="0" labelOnly="1" outline="0" fieldPosition="0">
        <references count="2">
          <reference field="5" count="1">
            <x v="2"/>
          </reference>
          <reference field="6" count="1" selected="0">
            <x v="17"/>
          </reference>
        </references>
      </pivotArea>
    </format>
    <format dxfId="1306">
      <pivotArea dataOnly="0" labelOnly="1" outline="0" fieldPosition="0">
        <references count="2">
          <reference field="5" count="1">
            <x v="8"/>
          </reference>
          <reference field="6" count="1" selected="0">
            <x v="18"/>
          </reference>
        </references>
      </pivotArea>
    </format>
    <format dxfId="1305">
      <pivotArea dataOnly="0" labelOnly="1" outline="0" fieldPosition="0">
        <references count="2">
          <reference field="5" count="1">
            <x v="1"/>
          </reference>
          <reference field="6" count="1" selected="0">
            <x v="19"/>
          </reference>
        </references>
      </pivotArea>
    </format>
    <format dxfId="1304">
      <pivotArea dataOnly="0" labelOnly="1" outline="0" fieldPosition="0">
        <references count="2">
          <reference field="5" count="1">
            <x v="23"/>
          </reference>
          <reference field="6" count="1" selected="0">
            <x v="20"/>
          </reference>
        </references>
      </pivotArea>
    </format>
    <format dxfId="1303">
      <pivotArea dataOnly="0" labelOnly="1" outline="0" fieldPosition="0">
        <references count="2">
          <reference field="5" count="1">
            <x v="0"/>
          </reference>
          <reference field="6" count="1" selected="0">
            <x v="21"/>
          </reference>
        </references>
      </pivotArea>
    </format>
    <format dxfId="1302">
      <pivotArea dataOnly="0" labelOnly="1" outline="0" fieldPosition="0">
        <references count="2">
          <reference field="5" count="1">
            <x v="18"/>
          </reference>
          <reference field="6" count="1" selected="0">
            <x v="22"/>
          </reference>
        </references>
      </pivotArea>
    </format>
    <format dxfId="1301">
      <pivotArea dataOnly="0" labelOnly="1" outline="0" fieldPosition="0">
        <references count="2">
          <reference field="5" count="1">
            <x v="6"/>
          </reference>
          <reference field="6" count="1" selected="0">
            <x v="23"/>
          </reference>
        </references>
      </pivotArea>
    </format>
    <format dxfId="1300">
      <pivotArea dataOnly="0" labelOnly="1" outline="0" fieldPosition="0">
        <references count="2">
          <reference field="5" count="1">
            <x v="15"/>
          </reference>
          <reference field="6" count="1" selected="0">
            <x v="24"/>
          </reference>
        </references>
      </pivotArea>
    </format>
    <format dxfId="1299">
      <pivotArea dataOnly="0" labelOnly="1" outline="0" fieldPosition="0">
        <references count="2">
          <reference field="5" count="1">
            <x v="19"/>
          </reference>
          <reference field="6" count="1" selected="0">
            <x v="25"/>
          </reference>
        </references>
      </pivotArea>
    </format>
    <format dxfId="1298">
      <pivotArea dataOnly="0" labelOnly="1" outline="0" fieldPosition="0">
        <references count="2">
          <reference field="5" count="1">
            <x v="20"/>
          </reference>
          <reference field="6" count="1" selected="0">
            <x v="26"/>
          </reference>
        </references>
      </pivotArea>
    </format>
    <format dxfId="1297">
      <pivotArea dataOnly="0" labelOnly="1" outline="0" fieldPosition="0">
        <references count="3">
          <reference field="5" count="1" selected="0">
            <x v="5"/>
          </reference>
          <reference field="6" count="1" selected="0">
            <x v="0"/>
          </reference>
          <reference field="11" count="2">
            <x v="9"/>
            <x v="11"/>
          </reference>
        </references>
      </pivotArea>
    </format>
    <format dxfId="1296">
      <pivotArea dataOnly="0" labelOnly="1" outline="0" fieldPosition="0">
        <references count="3">
          <reference field="5" count="1" selected="0">
            <x v="5"/>
          </reference>
          <reference field="6" count="1" selected="0">
            <x v="0"/>
          </reference>
          <reference field="11" count="2" defaultSubtotal="1">
            <x v="9"/>
            <x v="11"/>
          </reference>
        </references>
      </pivotArea>
    </format>
    <format dxfId="1295">
      <pivotArea dataOnly="0" labelOnly="1" outline="0" fieldPosition="0">
        <references count="3">
          <reference field="5" count="1" selected="0">
            <x v="22"/>
          </reference>
          <reference field="6" count="1" selected="0">
            <x v="1"/>
          </reference>
          <reference field="11" count="16">
            <x v="33"/>
            <x v="34"/>
            <x v="37"/>
            <x v="38"/>
            <x v="40"/>
            <x v="41"/>
            <x v="42"/>
            <x v="43"/>
            <x v="45"/>
            <x v="46"/>
            <x v="47"/>
            <x v="51"/>
            <x v="52"/>
            <x v="53"/>
            <x v="54"/>
            <x v="55"/>
          </reference>
        </references>
      </pivotArea>
    </format>
    <format dxfId="1294">
      <pivotArea dataOnly="0" labelOnly="1" outline="0" fieldPosition="0">
        <references count="3">
          <reference field="5" count="1" selected="0">
            <x v="22"/>
          </reference>
          <reference field="6" count="1" selected="0">
            <x v="1"/>
          </reference>
          <reference field="11" count="16" defaultSubtotal="1">
            <x v="33"/>
            <x v="34"/>
            <x v="37"/>
            <x v="38"/>
            <x v="40"/>
            <x v="41"/>
            <x v="42"/>
            <x v="43"/>
            <x v="45"/>
            <x v="46"/>
            <x v="47"/>
            <x v="51"/>
            <x v="52"/>
            <x v="53"/>
            <x v="54"/>
            <x v="55"/>
          </reference>
        </references>
      </pivotArea>
    </format>
    <format dxfId="1293">
      <pivotArea dataOnly="0" labelOnly="1" outline="0" fieldPosition="0">
        <references count="3">
          <reference field="5" count="1" selected="0">
            <x v="17"/>
          </reference>
          <reference field="6" count="1" selected="0">
            <x v="2"/>
          </reference>
          <reference field="11" count="6">
            <x v="93"/>
            <x v="94"/>
            <x v="95"/>
            <x v="97"/>
            <x v="100"/>
            <x v="101"/>
          </reference>
        </references>
      </pivotArea>
    </format>
    <format dxfId="1292">
      <pivotArea dataOnly="0" labelOnly="1" outline="0" fieldPosition="0">
        <references count="3">
          <reference field="5" count="1" selected="0">
            <x v="17"/>
          </reference>
          <reference field="6" count="1" selected="0">
            <x v="2"/>
          </reference>
          <reference field="11" count="6" defaultSubtotal="1">
            <x v="93"/>
            <x v="94"/>
            <x v="95"/>
            <x v="97"/>
            <x v="100"/>
            <x v="101"/>
          </reference>
        </references>
      </pivotArea>
    </format>
    <format dxfId="1291">
      <pivotArea dataOnly="0" labelOnly="1" outline="0" fieldPosition="0">
        <references count="3">
          <reference field="5" count="1" selected="0">
            <x v="21"/>
          </reference>
          <reference field="6" count="1" selected="0">
            <x v="3"/>
          </reference>
          <reference field="11" count="2">
            <x v="74"/>
            <x v="80"/>
          </reference>
        </references>
      </pivotArea>
    </format>
    <format dxfId="1290">
      <pivotArea dataOnly="0" labelOnly="1" outline="0" fieldPosition="0">
        <references count="3">
          <reference field="5" count="1" selected="0">
            <x v="21"/>
          </reference>
          <reference field="6" count="1" selected="0">
            <x v="3"/>
          </reference>
          <reference field="11" count="2" defaultSubtotal="1">
            <x v="74"/>
            <x v="80"/>
          </reference>
        </references>
      </pivotArea>
    </format>
    <format dxfId="1289">
      <pivotArea dataOnly="0" labelOnly="1" outline="0" fieldPosition="0">
        <references count="3">
          <reference field="5" count="1" selected="0">
            <x v="11"/>
          </reference>
          <reference field="6" count="1" selected="0">
            <x v="4"/>
          </reference>
          <reference field="11" count="12">
            <x v="61"/>
            <x v="131"/>
            <x v="132"/>
            <x v="133"/>
            <x v="134"/>
            <x v="140"/>
            <x v="155"/>
            <x v="156"/>
            <x v="157"/>
            <x v="158"/>
            <x v="159"/>
            <x v="161"/>
          </reference>
        </references>
      </pivotArea>
    </format>
    <format dxfId="1288">
      <pivotArea dataOnly="0" labelOnly="1" outline="0" fieldPosition="0">
        <references count="3">
          <reference field="5" count="1" selected="0">
            <x v="11"/>
          </reference>
          <reference field="6" count="1" selected="0">
            <x v="4"/>
          </reference>
          <reference field="11" count="12" defaultSubtotal="1">
            <x v="61"/>
            <x v="131"/>
            <x v="132"/>
            <x v="133"/>
            <x v="134"/>
            <x v="140"/>
            <x v="155"/>
            <x v="156"/>
            <x v="157"/>
            <x v="158"/>
            <x v="159"/>
            <x v="161"/>
          </reference>
        </references>
      </pivotArea>
    </format>
    <format dxfId="1287">
      <pivotArea dataOnly="0" labelOnly="1" outline="0" fieldPosition="0">
        <references count="3">
          <reference field="5" count="1" selected="0">
            <x v="16"/>
          </reference>
          <reference field="6" count="1" selected="0">
            <x v="5"/>
          </reference>
          <reference field="11" count="1">
            <x v="164"/>
          </reference>
        </references>
      </pivotArea>
    </format>
    <format dxfId="1286">
      <pivotArea dataOnly="0" labelOnly="1" outline="0" fieldPosition="0">
        <references count="3">
          <reference field="5" count="1" selected="0">
            <x v="16"/>
          </reference>
          <reference field="6" count="1" selected="0">
            <x v="5"/>
          </reference>
          <reference field="11" count="1" defaultSubtotal="1">
            <x v="164"/>
          </reference>
        </references>
      </pivotArea>
    </format>
    <format dxfId="1285">
      <pivotArea dataOnly="0" labelOnly="1" outline="0" fieldPosition="0">
        <references count="3">
          <reference field="5" count="1" selected="0">
            <x v="12"/>
          </reference>
          <reference field="6" count="1" selected="0">
            <x v="6"/>
          </reference>
          <reference field="11" count="6">
            <x v="68"/>
            <x v="73"/>
            <x v="177"/>
            <x v="178"/>
            <x v="179"/>
            <x v="180"/>
          </reference>
        </references>
      </pivotArea>
    </format>
    <format dxfId="1284">
      <pivotArea dataOnly="0" labelOnly="1" outline="0" fieldPosition="0">
        <references count="3">
          <reference field="5" count="1" selected="0">
            <x v="12"/>
          </reference>
          <reference field="6" count="1" selected="0">
            <x v="6"/>
          </reference>
          <reference field="11" count="6" defaultSubtotal="1">
            <x v="68"/>
            <x v="73"/>
            <x v="177"/>
            <x v="178"/>
            <x v="179"/>
            <x v="180"/>
          </reference>
        </references>
      </pivotArea>
    </format>
    <format dxfId="1283">
      <pivotArea dataOnly="0" labelOnly="1" outline="0" fieldPosition="0">
        <references count="3">
          <reference field="5" count="1" selected="0">
            <x v="10"/>
          </reference>
          <reference field="6" count="1" selected="0">
            <x v="7"/>
          </reference>
          <reference field="11" count="6">
            <x v="171"/>
            <x v="172"/>
            <x v="173"/>
            <x v="174"/>
            <x v="175"/>
            <x v="176"/>
          </reference>
        </references>
      </pivotArea>
    </format>
    <format dxfId="1282">
      <pivotArea dataOnly="0" labelOnly="1" outline="0" fieldPosition="0">
        <references count="3">
          <reference field="5" count="1" selected="0">
            <x v="10"/>
          </reference>
          <reference field="6" count="1" selected="0">
            <x v="7"/>
          </reference>
          <reference field="11" count="6" defaultSubtotal="1">
            <x v="171"/>
            <x v="172"/>
            <x v="173"/>
            <x v="174"/>
            <x v="175"/>
            <x v="176"/>
          </reference>
        </references>
      </pivotArea>
    </format>
    <format dxfId="1281">
      <pivotArea dataOnly="0" labelOnly="1" outline="0" fieldPosition="0">
        <references count="3">
          <reference field="5" count="1" selected="0">
            <x v="9"/>
          </reference>
          <reference field="6" count="1" selected="0">
            <x v="8"/>
          </reference>
          <reference field="11" count="25">
            <x v="0"/>
            <x v="1"/>
            <x v="2"/>
            <x v="4"/>
            <x v="23"/>
            <x v="24"/>
            <x v="57"/>
            <x v="58"/>
            <x v="59"/>
            <x v="60"/>
            <x v="65"/>
            <x v="70"/>
            <x v="71"/>
            <x v="121"/>
            <x v="122"/>
            <x v="123"/>
            <x v="124"/>
            <x v="125"/>
            <x v="126"/>
            <x v="135"/>
            <x v="136"/>
            <x v="137"/>
            <x v="138"/>
            <x v="144"/>
            <x v="145"/>
          </reference>
        </references>
      </pivotArea>
    </format>
    <format dxfId="1280">
      <pivotArea dataOnly="0" labelOnly="1" outline="0" fieldPosition="0">
        <references count="3">
          <reference field="5" count="1" selected="0">
            <x v="9"/>
          </reference>
          <reference field="6" count="1" selected="0">
            <x v="8"/>
          </reference>
          <reference field="11" count="25" defaultSubtotal="1">
            <x v="0"/>
            <x v="1"/>
            <x v="2"/>
            <x v="4"/>
            <x v="23"/>
            <x v="24"/>
            <x v="57"/>
            <x v="58"/>
            <x v="59"/>
            <x v="60"/>
            <x v="65"/>
            <x v="70"/>
            <x v="71"/>
            <x v="121"/>
            <x v="122"/>
            <x v="123"/>
            <x v="124"/>
            <x v="125"/>
            <x v="126"/>
            <x v="135"/>
            <x v="136"/>
            <x v="137"/>
            <x v="138"/>
            <x v="144"/>
            <x v="145"/>
          </reference>
        </references>
      </pivotArea>
    </format>
    <format dxfId="1279">
      <pivotArea dataOnly="0" labelOnly="1" outline="0" fieldPosition="0">
        <references count="3">
          <reference field="5" count="1" selected="0">
            <x v="9"/>
          </reference>
          <reference field="6" count="1" selected="0">
            <x v="8"/>
          </reference>
          <reference field="11" count="8">
            <x v="146"/>
            <x v="147"/>
            <x v="148"/>
            <x v="149"/>
            <x v="150"/>
            <x v="151"/>
            <x v="152"/>
            <x v="162"/>
          </reference>
        </references>
      </pivotArea>
    </format>
    <format dxfId="1278">
      <pivotArea dataOnly="0" labelOnly="1" outline="0" fieldPosition="0">
        <references count="3">
          <reference field="5" count="1" selected="0">
            <x v="9"/>
          </reference>
          <reference field="6" count="1" selected="0">
            <x v="8"/>
          </reference>
          <reference field="11" count="8" defaultSubtotal="1">
            <x v="146"/>
            <x v="147"/>
            <x v="148"/>
            <x v="149"/>
            <x v="150"/>
            <x v="151"/>
            <x v="152"/>
            <x v="162"/>
          </reference>
        </references>
      </pivotArea>
    </format>
    <format dxfId="1277">
      <pivotArea dataOnly="0" labelOnly="1" outline="0" fieldPosition="0">
        <references count="3">
          <reference field="5" count="1" selected="0">
            <x v="9"/>
          </reference>
          <reference field="6" count="1" selected="0">
            <x v="9"/>
          </reference>
          <reference field="11" count="3">
            <x v="62"/>
            <x v="63"/>
            <x v="64"/>
          </reference>
        </references>
      </pivotArea>
    </format>
    <format dxfId="1276">
      <pivotArea dataOnly="0" labelOnly="1" outline="0" fieldPosition="0">
        <references count="3">
          <reference field="5" count="1" selected="0">
            <x v="9"/>
          </reference>
          <reference field="6" count="1" selected="0">
            <x v="9"/>
          </reference>
          <reference field="11" count="3" defaultSubtotal="1">
            <x v="62"/>
            <x v="63"/>
            <x v="64"/>
          </reference>
        </references>
      </pivotArea>
    </format>
    <format dxfId="1275">
      <pivotArea dataOnly="0" labelOnly="1" outline="0" fieldPosition="0">
        <references count="3">
          <reference field="5" count="1" selected="0">
            <x v="14"/>
          </reference>
          <reference field="6" count="1" selected="0">
            <x v="10"/>
          </reference>
          <reference field="11" count="2">
            <x v="66"/>
            <x v="67"/>
          </reference>
        </references>
      </pivotArea>
    </format>
    <format dxfId="1274">
      <pivotArea dataOnly="0" labelOnly="1" outline="0" fieldPosition="0">
        <references count="3">
          <reference field="5" count="1" selected="0">
            <x v="14"/>
          </reference>
          <reference field="6" count="1" selected="0">
            <x v="10"/>
          </reference>
          <reference field="11" count="2" defaultSubtotal="1">
            <x v="66"/>
            <x v="67"/>
          </reference>
        </references>
      </pivotArea>
    </format>
    <format dxfId="1273">
      <pivotArea dataOnly="0" labelOnly="1" outline="0" fieldPosition="0">
        <references count="3">
          <reference field="5" count="1" selected="0">
            <x v="14"/>
          </reference>
          <reference field="6" count="1" selected="0">
            <x v="11"/>
          </reference>
          <reference field="11" count="1">
            <x v="72"/>
          </reference>
        </references>
      </pivotArea>
    </format>
    <format dxfId="1272">
      <pivotArea dataOnly="0" labelOnly="1" outline="0" fieldPosition="0">
        <references count="3">
          <reference field="5" count="1" selected="0">
            <x v="14"/>
          </reference>
          <reference field="6" count="1" selected="0">
            <x v="11"/>
          </reference>
          <reference field="11" count="1" defaultSubtotal="1">
            <x v="72"/>
          </reference>
        </references>
      </pivotArea>
    </format>
    <format dxfId="1271">
      <pivotArea dataOnly="0" labelOnly="1" outline="0" fieldPosition="0">
        <references count="3">
          <reference field="5" count="1" selected="0">
            <x v="7"/>
          </reference>
          <reference field="6" count="1" selected="0">
            <x v="12"/>
          </reference>
          <reference field="11" count="9">
            <x v="15"/>
            <x v="16"/>
            <x v="19"/>
            <x v="20"/>
            <x v="21"/>
            <x v="22"/>
            <x v="25"/>
            <x v="27"/>
            <x v="32"/>
          </reference>
        </references>
      </pivotArea>
    </format>
    <format dxfId="1270">
      <pivotArea dataOnly="0" labelOnly="1" outline="0" fieldPosition="0">
        <references count="3">
          <reference field="5" count="1" selected="0">
            <x v="7"/>
          </reference>
          <reference field="6" count="1" selected="0">
            <x v="12"/>
          </reference>
          <reference field="11" count="9" defaultSubtotal="1">
            <x v="15"/>
            <x v="16"/>
            <x v="19"/>
            <x v="20"/>
            <x v="21"/>
            <x v="22"/>
            <x v="25"/>
            <x v="27"/>
            <x v="32"/>
          </reference>
        </references>
      </pivotArea>
    </format>
    <format dxfId="1269">
      <pivotArea dataOnly="0" labelOnly="1" outline="0" fieldPosition="0">
        <references count="3">
          <reference field="5" count="1" selected="0">
            <x v="13"/>
          </reference>
          <reference field="6" count="1" selected="0">
            <x v="13"/>
          </reference>
          <reference field="11" count="5">
            <x v="10"/>
            <x v="26"/>
            <x v="30"/>
            <x v="31"/>
            <x v="69"/>
          </reference>
        </references>
      </pivotArea>
    </format>
    <format dxfId="1268">
      <pivotArea dataOnly="0" labelOnly="1" outline="0" fieldPosition="0">
        <references count="3">
          <reference field="5" count="1" selected="0">
            <x v="13"/>
          </reference>
          <reference field="6" count="1" selected="0">
            <x v="13"/>
          </reference>
          <reference field="11" count="5" defaultSubtotal="1">
            <x v="10"/>
            <x v="26"/>
            <x v="30"/>
            <x v="31"/>
            <x v="69"/>
          </reference>
        </references>
      </pivotArea>
    </format>
    <format dxfId="1267">
      <pivotArea dataOnly="0" labelOnly="1" outline="0" fieldPosition="0">
        <references count="3">
          <reference field="5" count="1" selected="0">
            <x v="13"/>
          </reference>
          <reference field="6" count="1" selected="0">
            <x v="14"/>
          </reference>
          <reference field="11" count="5">
            <x v="3"/>
            <x v="5"/>
            <x v="12"/>
            <x v="13"/>
            <x v="29"/>
          </reference>
        </references>
      </pivotArea>
    </format>
    <format dxfId="1266">
      <pivotArea dataOnly="0" labelOnly="1" outline="0" fieldPosition="0">
        <references count="3">
          <reference field="5" count="1" selected="0">
            <x v="13"/>
          </reference>
          <reference field="6" count="1" selected="0">
            <x v="14"/>
          </reference>
          <reference field="11" count="5" defaultSubtotal="1">
            <x v="3"/>
            <x v="5"/>
            <x v="12"/>
            <x v="13"/>
            <x v="29"/>
          </reference>
        </references>
      </pivotArea>
    </format>
    <format dxfId="1265">
      <pivotArea dataOnly="0" labelOnly="1" outline="0" fieldPosition="0">
        <references count="3">
          <reference field="5" count="1" selected="0">
            <x v="3"/>
          </reference>
          <reference field="6" count="1" selected="0">
            <x v="15"/>
          </reference>
          <reference field="11" count="2">
            <x v="17"/>
            <x v="18"/>
          </reference>
        </references>
      </pivotArea>
    </format>
    <format dxfId="1264">
      <pivotArea dataOnly="0" labelOnly="1" outline="0" fieldPosition="0">
        <references count="3">
          <reference field="5" count="1" selected="0">
            <x v="3"/>
          </reference>
          <reference field="6" count="1" selected="0">
            <x v="15"/>
          </reference>
          <reference field="11" count="2" defaultSubtotal="1">
            <x v="17"/>
            <x v="18"/>
          </reference>
        </references>
      </pivotArea>
    </format>
    <format dxfId="1263">
      <pivotArea dataOnly="0" labelOnly="1" outline="0" fieldPosition="0">
        <references count="3">
          <reference field="5" count="1" selected="0">
            <x v="4"/>
          </reference>
          <reference field="6" count="1" selected="0">
            <x v="16"/>
          </reference>
          <reference field="11" count="17">
            <x v="28"/>
            <x v="98"/>
            <x v="102"/>
            <x v="103"/>
            <x v="107"/>
            <x v="108"/>
            <x v="109"/>
            <x v="110"/>
            <x v="114"/>
            <x v="115"/>
            <x v="116"/>
            <x v="119"/>
            <x v="153"/>
            <x v="154"/>
            <x v="166"/>
            <x v="167"/>
            <x v="169"/>
          </reference>
        </references>
      </pivotArea>
    </format>
    <format dxfId="1262">
      <pivotArea dataOnly="0" labelOnly="1" outline="0" fieldPosition="0">
        <references count="3">
          <reference field="5" count="1" selected="0">
            <x v="4"/>
          </reference>
          <reference field="6" count="1" selected="0">
            <x v="16"/>
          </reference>
          <reference field="11" count="17" defaultSubtotal="1">
            <x v="28"/>
            <x v="98"/>
            <x v="102"/>
            <x v="103"/>
            <x v="107"/>
            <x v="108"/>
            <x v="109"/>
            <x v="110"/>
            <x v="114"/>
            <x v="115"/>
            <x v="116"/>
            <x v="119"/>
            <x v="153"/>
            <x v="154"/>
            <x v="166"/>
            <x v="167"/>
            <x v="169"/>
          </reference>
        </references>
      </pivotArea>
    </format>
    <format dxfId="1261">
      <pivotArea dataOnly="0" labelOnly="1" outline="0" fieldPosition="0">
        <references count="3">
          <reference field="5" count="1" selected="0">
            <x v="2"/>
          </reference>
          <reference field="6" count="1" selected="0">
            <x v="17"/>
          </reference>
          <reference field="11" count="4">
            <x v="14"/>
            <x v="105"/>
            <x v="106"/>
            <x v="118"/>
          </reference>
        </references>
      </pivotArea>
    </format>
    <format dxfId="1260">
      <pivotArea dataOnly="0" labelOnly="1" outline="0" fieldPosition="0">
        <references count="3">
          <reference field="5" count="1" selected="0">
            <x v="2"/>
          </reference>
          <reference field="6" count="1" selected="0">
            <x v="17"/>
          </reference>
          <reference field="11" count="4" defaultSubtotal="1">
            <x v="14"/>
            <x v="105"/>
            <x v="106"/>
            <x v="118"/>
          </reference>
        </references>
      </pivotArea>
    </format>
    <format dxfId="1259">
      <pivotArea dataOnly="0" labelOnly="1" outline="0" fieldPosition="0">
        <references count="3">
          <reference field="5" count="1" selected="0">
            <x v="8"/>
          </reference>
          <reference field="6" count="1" selected="0">
            <x v="18"/>
          </reference>
          <reference field="11" count="5">
            <x v="75"/>
            <x v="141"/>
            <x v="142"/>
            <x v="143"/>
            <x v="163"/>
          </reference>
        </references>
      </pivotArea>
    </format>
    <format dxfId="1258">
      <pivotArea dataOnly="0" labelOnly="1" outline="0" fieldPosition="0">
        <references count="3">
          <reference field="5" count="1" selected="0">
            <x v="8"/>
          </reference>
          <reference field="6" count="1" selected="0">
            <x v="18"/>
          </reference>
          <reference field="11" count="5" defaultSubtotal="1">
            <x v="75"/>
            <x v="141"/>
            <x v="142"/>
            <x v="143"/>
            <x v="163"/>
          </reference>
        </references>
      </pivotArea>
    </format>
    <format dxfId="1257">
      <pivotArea dataOnly="0" labelOnly="1" outline="0" fieldPosition="0">
        <references count="3">
          <reference field="5" count="1" selected="0">
            <x v="1"/>
          </reference>
          <reference field="6" count="1" selected="0">
            <x v="19"/>
          </reference>
          <reference field="11" count="2">
            <x v="127"/>
            <x v="128"/>
          </reference>
        </references>
      </pivotArea>
    </format>
    <format dxfId="1256">
      <pivotArea dataOnly="0" labelOnly="1" outline="0" fieldPosition="0">
        <references count="3">
          <reference field="5" count="1" selected="0">
            <x v="1"/>
          </reference>
          <reference field="6" count="1" selected="0">
            <x v="19"/>
          </reference>
          <reference field="11" count="2" defaultSubtotal="1">
            <x v="127"/>
            <x v="128"/>
          </reference>
        </references>
      </pivotArea>
    </format>
    <format dxfId="1255">
      <pivotArea dataOnly="0" labelOnly="1" outline="0" fieldPosition="0">
        <references count="3">
          <reference field="5" count="1" selected="0">
            <x v="23"/>
          </reference>
          <reference field="6" count="1" selected="0">
            <x v="20"/>
          </reference>
          <reference field="11" count="2">
            <x v="129"/>
            <x v="130"/>
          </reference>
        </references>
      </pivotArea>
    </format>
    <format dxfId="1254">
      <pivotArea dataOnly="0" labelOnly="1" outline="0" fieldPosition="0">
        <references count="3">
          <reference field="5" count="1" selected="0">
            <x v="23"/>
          </reference>
          <reference field="6" count="1" selected="0">
            <x v="20"/>
          </reference>
          <reference field="11" count="2" defaultSubtotal="1">
            <x v="129"/>
            <x v="130"/>
          </reference>
        </references>
      </pivotArea>
    </format>
    <format dxfId="1253">
      <pivotArea dataOnly="0" labelOnly="1" outline="0" fieldPosition="0">
        <references count="3">
          <reference field="5" count="1" selected="0">
            <x v="0"/>
          </reference>
          <reference field="6" count="1" selected="0">
            <x v="21"/>
          </reference>
          <reference field="11" count="1">
            <x v="77"/>
          </reference>
        </references>
      </pivotArea>
    </format>
    <format dxfId="1252">
      <pivotArea dataOnly="0" labelOnly="1" outline="0" fieldPosition="0">
        <references count="3">
          <reference field="5" count="1" selected="0">
            <x v="0"/>
          </reference>
          <reference field="6" count="1" selected="0">
            <x v="21"/>
          </reference>
          <reference field="11" count="1" defaultSubtotal="1">
            <x v="77"/>
          </reference>
        </references>
      </pivotArea>
    </format>
    <format dxfId="1251">
      <pivotArea dataOnly="0" labelOnly="1" outline="0" fieldPosition="0">
        <references count="3">
          <reference field="5" count="1" selected="0">
            <x v="18"/>
          </reference>
          <reference field="6" count="1" selected="0">
            <x v="22"/>
          </reference>
          <reference field="11" count="21">
            <x v="6"/>
            <x v="7"/>
            <x v="8"/>
            <x v="44"/>
            <x v="48"/>
            <x v="49"/>
            <x v="56"/>
            <x v="82"/>
            <x v="83"/>
            <x v="88"/>
            <x v="90"/>
            <x v="91"/>
            <x v="96"/>
            <x v="99"/>
            <x v="104"/>
            <x v="117"/>
            <x v="139"/>
            <x v="160"/>
            <x v="165"/>
            <x v="168"/>
            <x v="170"/>
          </reference>
        </references>
      </pivotArea>
    </format>
    <format dxfId="1250">
      <pivotArea dataOnly="0" labelOnly="1" outline="0" fieldPosition="0">
        <references count="3">
          <reference field="5" count="1" selected="0">
            <x v="18"/>
          </reference>
          <reference field="6" count="1" selected="0">
            <x v="22"/>
          </reference>
          <reference field="11" count="21" defaultSubtotal="1">
            <x v="6"/>
            <x v="7"/>
            <x v="8"/>
            <x v="44"/>
            <x v="48"/>
            <x v="49"/>
            <x v="56"/>
            <x v="82"/>
            <x v="83"/>
            <x v="88"/>
            <x v="90"/>
            <x v="91"/>
            <x v="96"/>
            <x v="99"/>
            <x v="104"/>
            <x v="117"/>
            <x v="139"/>
            <x v="160"/>
            <x v="165"/>
            <x v="168"/>
            <x v="170"/>
          </reference>
        </references>
      </pivotArea>
    </format>
    <format dxfId="1249">
      <pivotArea dataOnly="0" labelOnly="1" outline="0" fieldPosition="0">
        <references count="3">
          <reference field="5" count="1" selected="0">
            <x v="6"/>
          </reference>
          <reference field="6" count="1" selected="0">
            <x v="23"/>
          </reference>
          <reference field="11" count="9">
            <x v="78"/>
            <x v="79"/>
            <x v="81"/>
            <x v="84"/>
            <x v="85"/>
            <x v="86"/>
            <x v="87"/>
            <x v="89"/>
            <x v="92"/>
          </reference>
        </references>
      </pivotArea>
    </format>
    <format dxfId="1248">
      <pivotArea dataOnly="0" labelOnly="1" outline="0" fieldPosition="0">
        <references count="3">
          <reference field="5" count="1" selected="0">
            <x v="6"/>
          </reference>
          <reference field="6" count="1" selected="0">
            <x v="23"/>
          </reference>
          <reference field="11" count="9" defaultSubtotal="1">
            <x v="78"/>
            <x v="79"/>
            <x v="81"/>
            <x v="84"/>
            <x v="85"/>
            <x v="86"/>
            <x v="87"/>
            <x v="89"/>
            <x v="92"/>
          </reference>
        </references>
      </pivotArea>
    </format>
    <format dxfId="1247">
      <pivotArea dataOnly="0" labelOnly="1" outline="0" fieldPosition="0">
        <references count="3">
          <reference field="5" count="1" selected="0">
            <x v="15"/>
          </reference>
          <reference field="6" count="1" selected="0">
            <x v="24"/>
          </reference>
          <reference field="11" count="4">
            <x v="35"/>
            <x v="36"/>
            <x v="39"/>
            <x v="50"/>
          </reference>
        </references>
      </pivotArea>
    </format>
    <format dxfId="1246">
      <pivotArea dataOnly="0" labelOnly="1" outline="0" fieldPosition="0">
        <references count="3">
          <reference field="5" count="1" selected="0">
            <x v="15"/>
          </reference>
          <reference field="6" count="1" selected="0">
            <x v="24"/>
          </reference>
          <reference field="11" count="4" defaultSubtotal="1">
            <x v="35"/>
            <x v="36"/>
            <x v="39"/>
            <x v="50"/>
          </reference>
        </references>
      </pivotArea>
    </format>
    <format dxfId="1245">
      <pivotArea dataOnly="0" labelOnly="1" outline="0" fieldPosition="0">
        <references count="3">
          <reference field="5" count="1" selected="0">
            <x v="19"/>
          </reference>
          <reference field="6" count="1" selected="0">
            <x v="25"/>
          </reference>
          <reference field="11" count="4">
            <x v="111"/>
            <x v="112"/>
            <x v="113"/>
            <x v="120"/>
          </reference>
        </references>
      </pivotArea>
    </format>
    <format dxfId="1244">
      <pivotArea dataOnly="0" labelOnly="1" outline="0" fieldPosition="0">
        <references count="3">
          <reference field="5" count="1" selected="0">
            <x v="19"/>
          </reference>
          <reference field="6" count="1" selected="0">
            <x v="25"/>
          </reference>
          <reference field="11" count="4" defaultSubtotal="1">
            <x v="111"/>
            <x v="112"/>
            <x v="113"/>
            <x v="120"/>
          </reference>
        </references>
      </pivotArea>
    </format>
    <format dxfId="1243">
      <pivotArea dataOnly="0" labelOnly="1" outline="0" fieldPosition="0">
        <references count="3">
          <reference field="5" count="1" selected="0">
            <x v="20"/>
          </reference>
          <reference field="6" count="1" selected="0">
            <x v="26"/>
          </reference>
          <reference field="11" count="1">
            <x v="76"/>
          </reference>
        </references>
      </pivotArea>
    </format>
    <format dxfId="1242">
      <pivotArea dataOnly="0" labelOnly="1" outline="0" fieldPosition="0">
        <references count="3">
          <reference field="5" count="1" selected="0">
            <x v="20"/>
          </reference>
          <reference field="6" count="1" selected="0">
            <x v="26"/>
          </reference>
          <reference field="11" count="1" defaultSubtotal="1">
            <x v="76"/>
          </reference>
        </references>
      </pivotArea>
    </format>
    <format dxfId="1241">
      <pivotArea dataOnly="0" labelOnly="1" outline="0" fieldPosition="0">
        <references count="4">
          <reference field="0" count="1">
            <x v="1"/>
          </reference>
          <reference field="5" count="1" selected="0">
            <x v="5"/>
          </reference>
          <reference field="6" count="1" selected="0">
            <x v="0"/>
          </reference>
          <reference field="11" count="1" selected="0">
            <x v="9"/>
          </reference>
        </references>
      </pivotArea>
    </format>
    <format dxfId="1240">
      <pivotArea dataOnly="0" labelOnly="1" outline="0" fieldPosition="0">
        <references count="4">
          <reference field="0" count="1" defaultSubtotal="1">
            <x v="1"/>
          </reference>
          <reference field="5" count="1" selected="0">
            <x v="5"/>
          </reference>
          <reference field="6" count="1" selected="0">
            <x v="0"/>
          </reference>
          <reference field="11" count="1" selected="0">
            <x v="9"/>
          </reference>
        </references>
      </pivotArea>
    </format>
    <format dxfId="1239">
      <pivotArea dataOnly="0" labelOnly="1" outline="0" fieldPosition="0">
        <references count="4">
          <reference field="0" count="1">
            <x v="1"/>
          </reference>
          <reference field="5" count="1" selected="0">
            <x v="5"/>
          </reference>
          <reference field="6" count="1" selected="0">
            <x v="0"/>
          </reference>
          <reference field="11" count="1" selected="0">
            <x v="11"/>
          </reference>
        </references>
      </pivotArea>
    </format>
    <format dxfId="1238">
      <pivotArea dataOnly="0" labelOnly="1" outline="0" fieldPosition="0">
        <references count="4">
          <reference field="0" count="1" defaultSubtotal="1">
            <x v="1"/>
          </reference>
          <reference field="5" count="1" selected="0">
            <x v="5"/>
          </reference>
          <reference field="6" count="1" selected="0">
            <x v="0"/>
          </reference>
          <reference field="11" count="1" selected="0">
            <x v="11"/>
          </reference>
        </references>
      </pivotArea>
    </format>
    <format dxfId="1237">
      <pivotArea dataOnly="0" labelOnly="1" outline="0" fieldPosition="0">
        <references count="4">
          <reference field="0" count="1">
            <x v="4"/>
          </reference>
          <reference field="5" count="1" selected="0">
            <x v="22"/>
          </reference>
          <reference field="6" count="1" selected="0">
            <x v="1"/>
          </reference>
          <reference field="11" count="1" selected="0">
            <x v="33"/>
          </reference>
        </references>
      </pivotArea>
    </format>
    <format dxfId="1236">
      <pivotArea dataOnly="0" labelOnly="1" outline="0" fieldPosition="0">
        <references count="4">
          <reference field="0" count="1" defaultSubtotal="1">
            <x v="4"/>
          </reference>
          <reference field="5" count="1" selected="0">
            <x v="22"/>
          </reference>
          <reference field="6" count="1" selected="0">
            <x v="1"/>
          </reference>
          <reference field="11" count="1" selected="0">
            <x v="33"/>
          </reference>
        </references>
      </pivotArea>
    </format>
    <format dxfId="1235">
      <pivotArea dataOnly="0" labelOnly="1" outline="0" fieldPosition="0">
        <references count="4">
          <reference field="0" count="1">
            <x v="4"/>
          </reference>
          <reference field="5" count="1" selected="0">
            <x v="22"/>
          </reference>
          <reference field="6" count="1" selected="0">
            <x v="1"/>
          </reference>
          <reference field="11" count="1" selected="0">
            <x v="34"/>
          </reference>
        </references>
      </pivotArea>
    </format>
    <format dxfId="1234">
      <pivotArea dataOnly="0" labelOnly="1" outline="0" fieldPosition="0">
        <references count="4">
          <reference field="0" count="1" defaultSubtotal="1">
            <x v="4"/>
          </reference>
          <reference field="5" count="1" selected="0">
            <x v="22"/>
          </reference>
          <reference field="6" count="1" selected="0">
            <x v="1"/>
          </reference>
          <reference field="11" count="1" selected="0">
            <x v="34"/>
          </reference>
        </references>
      </pivotArea>
    </format>
    <format dxfId="1233">
      <pivotArea dataOnly="0" labelOnly="1" outline="0" fieldPosition="0">
        <references count="4">
          <reference field="0" count="1">
            <x v="4"/>
          </reference>
          <reference field="5" count="1" selected="0">
            <x v="22"/>
          </reference>
          <reference field="6" count="1" selected="0">
            <x v="1"/>
          </reference>
          <reference field="11" count="1" selected="0">
            <x v="37"/>
          </reference>
        </references>
      </pivotArea>
    </format>
    <format dxfId="1232">
      <pivotArea dataOnly="0" labelOnly="1" outline="0" fieldPosition="0">
        <references count="4">
          <reference field="0" count="1" defaultSubtotal="1">
            <x v="4"/>
          </reference>
          <reference field="5" count="1" selected="0">
            <x v="22"/>
          </reference>
          <reference field="6" count="1" selected="0">
            <x v="1"/>
          </reference>
          <reference field="11" count="1" selected="0">
            <x v="37"/>
          </reference>
        </references>
      </pivotArea>
    </format>
    <format dxfId="1231">
      <pivotArea dataOnly="0" labelOnly="1" outline="0" fieldPosition="0">
        <references count="4">
          <reference field="0" count="1">
            <x v="4"/>
          </reference>
          <reference field="5" count="1" selected="0">
            <x v="22"/>
          </reference>
          <reference field="6" count="1" selected="0">
            <x v="1"/>
          </reference>
          <reference field="11" count="1" selected="0">
            <x v="38"/>
          </reference>
        </references>
      </pivotArea>
    </format>
    <format dxfId="1230">
      <pivotArea dataOnly="0" labelOnly="1" outline="0" fieldPosition="0">
        <references count="4">
          <reference field="0" count="1" defaultSubtotal="1">
            <x v="4"/>
          </reference>
          <reference field="5" count="1" selected="0">
            <x v="22"/>
          </reference>
          <reference field="6" count="1" selected="0">
            <x v="1"/>
          </reference>
          <reference field="11" count="1" selected="0">
            <x v="38"/>
          </reference>
        </references>
      </pivotArea>
    </format>
    <format dxfId="1229">
      <pivotArea dataOnly="0" labelOnly="1" outline="0" fieldPosition="0">
        <references count="4">
          <reference field="0" count="1">
            <x v="4"/>
          </reference>
          <reference field="5" count="1" selected="0">
            <x v="22"/>
          </reference>
          <reference field="6" count="1" selected="0">
            <x v="1"/>
          </reference>
          <reference field="11" count="1" selected="0">
            <x v="40"/>
          </reference>
        </references>
      </pivotArea>
    </format>
    <format dxfId="1228">
      <pivotArea dataOnly="0" labelOnly="1" outline="0" fieldPosition="0">
        <references count="4">
          <reference field="0" count="1" defaultSubtotal="1">
            <x v="4"/>
          </reference>
          <reference field="5" count="1" selected="0">
            <x v="22"/>
          </reference>
          <reference field="6" count="1" selected="0">
            <x v="1"/>
          </reference>
          <reference field="11" count="1" selected="0">
            <x v="40"/>
          </reference>
        </references>
      </pivotArea>
    </format>
    <format dxfId="1227">
      <pivotArea dataOnly="0" labelOnly="1" outline="0" fieldPosition="0">
        <references count="4">
          <reference field="0" count="1">
            <x v="4"/>
          </reference>
          <reference field="5" count="1" selected="0">
            <x v="22"/>
          </reference>
          <reference field="6" count="1" selected="0">
            <x v="1"/>
          </reference>
          <reference field="11" count="1" selected="0">
            <x v="41"/>
          </reference>
        </references>
      </pivotArea>
    </format>
    <format dxfId="1226">
      <pivotArea dataOnly="0" labelOnly="1" outline="0" fieldPosition="0">
        <references count="4">
          <reference field="0" count="1" defaultSubtotal="1">
            <x v="4"/>
          </reference>
          <reference field="5" count="1" selected="0">
            <x v="22"/>
          </reference>
          <reference field="6" count="1" selected="0">
            <x v="1"/>
          </reference>
          <reference field="11" count="1" selected="0">
            <x v="41"/>
          </reference>
        </references>
      </pivotArea>
    </format>
    <format dxfId="1225">
      <pivotArea dataOnly="0" labelOnly="1" outline="0" fieldPosition="0">
        <references count="4">
          <reference field="0" count="1">
            <x v="4"/>
          </reference>
          <reference field="5" count="1" selected="0">
            <x v="22"/>
          </reference>
          <reference field="6" count="1" selected="0">
            <x v="1"/>
          </reference>
          <reference field="11" count="1" selected="0">
            <x v="42"/>
          </reference>
        </references>
      </pivotArea>
    </format>
    <format dxfId="1224">
      <pivotArea dataOnly="0" labelOnly="1" outline="0" fieldPosition="0">
        <references count="4">
          <reference field="0" count="1" defaultSubtotal="1">
            <x v="4"/>
          </reference>
          <reference field="5" count="1" selected="0">
            <x v="22"/>
          </reference>
          <reference field="6" count="1" selected="0">
            <x v="1"/>
          </reference>
          <reference field="11" count="1" selected="0">
            <x v="42"/>
          </reference>
        </references>
      </pivotArea>
    </format>
    <format dxfId="1223">
      <pivotArea dataOnly="0" labelOnly="1" outline="0" fieldPosition="0">
        <references count="4">
          <reference field="0" count="1">
            <x v="4"/>
          </reference>
          <reference field="5" count="1" selected="0">
            <x v="22"/>
          </reference>
          <reference field="6" count="1" selected="0">
            <x v="1"/>
          </reference>
          <reference field="11" count="1" selected="0">
            <x v="43"/>
          </reference>
        </references>
      </pivotArea>
    </format>
    <format dxfId="1222">
      <pivotArea dataOnly="0" labelOnly="1" outline="0" fieldPosition="0">
        <references count="4">
          <reference field="0" count="1" defaultSubtotal="1">
            <x v="4"/>
          </reference>
          <reference field="5" count="1" selected="0">
            <x v="22"/>
          </reference>
          <reference field="6" count="1" selected="0">
            <x v="1"/>
          </reference>
          <reference field="11" count="1" selected="0">
            <x v="43"/>
          </reference>
        </references>
      </pivotArea>
    </format>
    <format dxfId="1221">
      <pivotArea dataOnly="0" labelOnly="1" outline="0" fieldPosition="0">
        <references count="4">
          <reference field="0" count="1">
            <x v="4"/>
          </reference>
          <reference field="5" count="1" selected="0">
            <x v="22"/>
          </reference>
          <reference field="6" count="1" selected="0">
            <x v="1"/>
          </reference>
          <reference field="11" count="1" selected="0">
            <x v="45"/>
          </reference>
        </references>
      </pivotArea>
    </format>
    <format dxfId="1220">
      <pivotArea dataOnly="0" labelOnly="1" outline="0" fieldPosition="0">
        <references count="4">
          <reference field="0" count="1" defaultSubtotal="1">
            <x v="4"/>
          </reference>
          <reference field="5" count="1" selected="0">
            <x v="22"/>
          </reference>
          <reference field="6" count="1" selected="0">
            <x v="1"/>
          </reference>
          <reference field="11" count="1" selected="0">
            <x v="45"/>
          </reference>
        </references>
      </pivotArea>
    </format>
    <format dxfId="1219">
      <pivotArea dataOnly="0" labelOnly="1" outline="0" fieldPosition="0">
        <references count="4">
          <reference field="0" count="1">
            <x v="4"/>
          </reference>
          <reference field="5" count="1" selected="0">
            <x v="22"/>
          </reference>
          <reference field="6" count="1" selected="0">
            <x v="1"/>
          </reference>
          <reference field="11" count="1" selected="0">
            <x v="46"/>
          </reference>
        </references>
      </pivotArea>
    </format>
    <format dxfId="1218">
      <pivotArea dataOnly="0" labelOnly="1" outline="0" fieldPosition="0">
        <references count="4">
          <reference field="0" count="1" defaultSubtotal="1">
            <x v="4"/>
          </reference>
          <reference field="5" count="1" selected="0">
            <x v="22"/>
          </reference>
          <reference field="6" count="1" selected="0">
            <x v="1"/>
          </reference>
          <reference field="11" count="1" selected="0">
            <x v="46"/>
          </reference>
        </references>
      </pivotArea>
    </format>
    <format dxfId="1217">
      <pivotArea dataOnly="0" labelOnly="1" outline="0" fieldPosition="0">
        <references count="4">
          <reference field="0" count="1">
            <x v="4"/>
          </reference>
          <reference field="5" count="1" selected="0">
            <x v="22"/>
          </reference>
          <reference field="6" count="1" selected="0">
            <x v="1"/>
          </reference>
          <reference field="11" count="1" selected="0">
            <x v="47"/>
          </reference>
        </references>
      </pivotArea>
    </format>
    <format dxfId="1216">
      <pivotArea dataOnly="0" labelOnly="1" outline="0" fieldPosition="0">
        <references count="4">
          <reference field="0" count="1" defaultSubtotal="1">
            <x v="4"/>
          </reference>
          <reference field="5" count="1" selected="0">
            <x v="22"/>
          </reference>
          <reference field="6" count="1" selected="0">
            <x v="1"/>
          </reference>
          <reference field="11" count="1" selected="0">
            <x v="47"/>
          </reference>
        </references>
      </pivotArea>
    </format>
    <format dxfId="1215">
      <pivotArea dataOnly="0" labelOnly="1" outline="0" fieldPosition="0">
        <references count="4">
          <reference field="0" count="1">
            <x v="4"/>
          </reference>
          <reference field="5" count="1" selected="0">
            <x v="22"/>
          </reference>
          <reference field="6" count="1" selected="0">
            <x v="1"/>
          </reference>
          <reference field="11" count="1" selected="0">
            <x v="51"/>
          </reference>
        </references>
      </pivotArea>
    </format>
    <format dxfId="1214">
      <pivotArea dataOnly="0" labelOnly="1" outline="0" fieldPosition="0">
        <references count="4">
          <reference field="0" count="1" defaultSubtotal="1">
            <x v="4"/>
          </reference>
          <reference field="5" count="1" selected="0">
            <x v="22"/>
          </reference>
          <reference field="6" count="1" selected="0">
            <x v="1"/>
          </reference>
          <reference field="11" count="1" selected="0">
            <x v="51"/>
          </reference>
        </references>
      </pivotArea>
    </format>
    <format dxfId="1213">
      <pivotArea dataOnly="0" labelOnly="1" outline="0" fieldPosition="0">
        <references count="4">
          <reference field="0" count="1">
            <x v="4"/>
          </reference>
          <reference field="5" count="1" selected="0">
            <x v="22"/>
          </reference>
          <reference field="6" count="1" selected="0">
            <x v="1"/>
          </reference>
          <reference field="11" count="1" selected="0">
            <x v="52"/>
          </reference>
        </references>
      </pivotArea>
    </format>
    <format dxfId="1212">
      <pivotArea dataOnly="0" labelOnly="1" outline="0" fieldPosition="0">
        <references count="4">
          <reference field="0" count="1" defaultSubtotal="1">
            <x v="4"/>
          </reference>
          <reference field="5" count="1" selected="0">
            <x v="22"/>
          </reference>
          <reference field="6" count="1" selected="0">
            <x v="1"/>
          </reference>
          <reference field="11" count="1" selected="0">
            <x v="52"/>
          </reference>
        </references>
      </pivotArea>
    </format>
    <format dxfId="1211">
      <pivotArea dataOnly="0" labelOnly="1" outline="0" fieldPosition="0">
        <references count="4">
          <reference field="0" count="1">
            <x v="4"/>
          </reference>
          <reference field="5" count="1" selected="0">
            <x v="22"/>
          </reference>
          <reference field="6" count="1" selected="0">
            <x v="1"/>
          </reference>
          <reference field="11" count="1" selected="0">
            <x v="53"/>
          </reference>
        </references>
      </pivotArea>
    </format>
    <format dxfId="1210">
      <pivotArea dataOnly="0" labelOnly="1" outline="0" fieldPosition="0">
        <references count="4">
          <reference field="0" count="1" defaultSubtotal="1">
            <x v="4"/>
          </reference>
          <reference field="5" count="1" selected="0">
            <x v="22"/>
          </reference>
          <reference field="6" count="1" selected="0">
            <x v="1"/>
          </reference>
          <reference field="11" count="1" selected="0">
            <x v="53"/>
          </reference>
        </references>
      </pivotArea>
    </format>
    <format dxfId="1209">
      <pivotArea dataOnly="0" labelOnly="1" outline="0" fieldPosition="0">
        <references count="4">
          <reference field="0" count="1">
            <x v="4"/>
          </reference>
          <reference field="5" count="1" selected="0">
            <x v="22"/>
          </reference>
          <reference field="6" count="1" selected="0">
            <x v="1"/>
          </reference>
          <reference field="11" count="1" selected="0">
            <x v="54"/>
          </reference>
        </references>
      </pivotArea>
    </format>
    <format dxfId="1208">
      <pivotArea dataOnly="0" labelOnly="1" outline="0" fieldPosition="0">
        <references count="4">
          <reference field="0" count="1" defaultSubtotal="1">
            <x v="4"/>
          </reference>
          <reference field="5" count="1" selected="0">
            <x v="22"/>
          </reference>
          <reference field="6" count="1" selected="0">
            <x v="1"/>
          </reference>
          <reference field="11" count="1" selected="0">
            <x v="54"/>
          </reference>
        </references>
      </pivotArea>
    </format>
    <format dxfId="1207">
      <pivotArea dataOnly="0" labelOnly="1" outline="0" fieldPosition="0">
        <references count="4">
          <reference field="0" count="1">
            <x v="4"/>
          </reference>
          <reference field="5" count="1" selected="0">
            <x v="22"/>
          </reference>
          <reference field="6" count="1" selected="0">
            <x v="1"/>
          </reference>
          <reference field="11" count="1" selected="0">
            <x v="55"/>
          </reference>
        </references>
      </pivotArea>
    </format>
    <format dxfId="1206">
      <pivotArea dataOnly="0" labelOnly="1" outline="0" fieldPosition="0">
        <references count="4">
          <reference field="0" count="1" defaultSubtotal="1">
            <x v="4"/>
          </reference>
          <reference field="5" count="1" selected="0">
            <x v="22"/>
          </reference>
          <reference field="6" count="1" selected="0">
            <x v="1"/>
          </reference>
          <reference field="11" count="1" selected="0">
            <x v="55"/>
          </reference>
        </references>
      </pivotArea>
    </format>
    <format dxfId="1205">
      <pivotArea dataOnly="0" labelOnly="1" outline="0" fieldPosition="0">
        <references count="4">
          <reference field="0" count="1">
            <x v="8"/>
          </reference>
          <reference field="5" count="1" selected="0">
            <x v="17"/>
          </reference>
          <reference field="6" count="1" selected="0">
            <x v="2"/>
          </reference>
          <reference field="11" count="1" selected="0">
            <x v="93"/>
          </reference>
        </references>
      </pivotArea>
    </format>
    <format dxfId="1204">
      <pivotArea dataOnly="0" labelOnly="1" outline="0" fieldPosition="0">
        <references count="4">
          <reference field="0" count="1" defaultSubtotal="1">
            <x v="8"/>
          </reference>
          <reference field="5" count="1" selected="0">
            <x v="17"/>
          </reference>
          <reference field="6" count="1" selected="0">
            <x v="2"/>
          </reference>
          <reference field="11" count="1" selected="0">
            <x v="93"/>
          </reference>
        </references>
      </pivotArea>
    </format>
    <format dxfId="1203">
      <pivotArea dataOnly="0" labelOnly="1" outline="0" fieldPosition="0">
        <references count="4">
          <reference field="0" count="1">
            <x v="8"/>
          </reference>
          <reference field="5" count="1" selected="0">
            <x v="17"/>
          </reference>
          <reference field="6" count="1" selected="0">
            <x v="2"/>
          </reference>
          <reference field="11" count="1" selected="0">
            <x v="94"/>
          </reference>
        </references>
      </pivotArea>
    </format>
    <format dxfId="1202">
      <pivotArea dataOnly="0" labelOnly="1" outline="0" fieldPosition="0">
        <references count="4">
          <reference field="0" count="1" defaultSubtotal="1">
            <x v="8"/>
          </reference>
          <reference field="5" count="1" selected="0">
            <x v="17"/>
          </reference>
          <reference field="6" count="1" selected="0">
            <x v="2"/>
          </reference>
          <reference field="11" count="1" selected="0">
            <x v="94"/>
          </reference>
        </references>
      </pivotArea>
    </format>
    <format dxfId="1201">
      <pivotArea dataOnly="0" labelOnly="1" outline="0" fieldPosition="0">
        <references count="4">
          <reference field="0" count="1">
            <x v="8"/>
          </reference>
          <reference field="5" count="1" selected="0">
            <x v="17"/>
          </reference>
          <reference field="6" count="1" selected="0">
            <x v="2"/>
          </reference>
          <reference field="11" count="1" selected="0">
            <x v="95"/>
          </reference>
        </references>
      </pivotArea>
    </format>
    <format dxfId="1200">
      <pivotArea dataOnly="0" labelOnly="1" outline="0" fieldPosition="0">
        <references count="4">
          <reference field="0" count="1" defaultSubtotal="1">
            <x v="8"/>
          </reference>
          <reference field="5" count="1" selected="0">
            <x v="17"/>
          </reference>
          <reference field="6" count="1" selected="0">
            <x v="2"/>
          </reference>
          <reference field="11" count="1" selected="0">
            <x v="95"/>
          </reference>
        </references>
      </pivotArea>
    </format>
    <format dxfId="1199">
      <pivotArea dataOnly="0" labelOnly="1" outline="0" fieldPosition="0">
        <references count="4">
          <reference field="0" count="1">
            <x v="8"/>
          </reference>
          <reference field="5" count="1" selected="0">
            <x v="17"/>
          </reference>
          <reference field="6" count="1" selected="0">
            <x v="2"/>
          </reference>
          <reference field="11" count="1" selected="0">
            <x v="97"/>
          </reference>
        </references>
      </pivotArea>
    </format>
    <format dxfId="1198">
      <pivotArea dataOnly="0" labelOnly="1" outline="0" fieldPosition="0">
        <references count="4">
          <reference field="0" count="1" defaultSubtotal="1">
            <x v="8"/>
          </reference>
          <reference field="5" count="1" selected="0">
            <x v="17"/>
          </reference>
          <reference field="6" count="1" selected="0">
            <x v="2"/>
          </reference>
          <reference field="11" count="1" selected="0">
            <x v="97"/>
          </reference>
        </references>
      </pivotArea>
    </format>
    <format dxfId="1197">
      <pivotArea dataOnly="0" labelOnly="1" outline="0" fieldPosition="0">
        <references count="4">
          <reference field="0" count="1">
            <x v="8"/>
          </reference>
          <reference field="5" count="1" selected="0">
            <x v="17"/>
          </reference>
          <reference field="6" count="1" selected="0">
            <x v="2"/>
          </reference>
          <reference field="11" count="1" selected="0">
            <x v="100"/>
          </reference>
        </references>
      </pivotArea>
    </format>
    <format dxfId="1196">
      <pivotArea dataOnly="0" labelOnly="1" outline="0" fieldPosition="0">
        <references count="4">
          <reference field="0" count="1" defaultSubtotal="1">
            <x v="8"/>
          </reference>
          <reference field="5" count="1" selected="0">
            <x v="17"/>
          </reference>
          <reference field="6" count="1" selected="0">
            <x v="2"/>
          </reference>
          <reference field="11" count="1" selected="0">
            <x v="100"/>
          </reference>
        </references>
      </pivotArea>
    </format>
    <format dxfId="1195">
      <pivotArea dataOnly="0" labelOnly="1" outline="0" fieldPosition="0">
        <references count="4">
          <reference field="0" count="1">
            <x v="8"/>
          </reference>
          <reference field="5" count="1" selected="0">
            <x v="17"/>
          </reference>
          <reference field="6" count="1" selected="0">
            <x v="2"/>
          </reference>
          <reference field="11" count="1" selected="0">
            <x v="101"/>
          </reference>
        </references>
      </pivotArea>
    </format>
    <format dxfId="1194">
      <pivotArea dataOnly="0" labelOnly="1" outline="0" fieldPosition="0">
        <references count="4">
          <reference field="0" count="1" defaultSubtotal="1">
            <x v="8"/>
          </reference>
          <reference field="5" count="1" selected="0">
            <x v="17"/>
          </reference>
          <reference field="6" count="1" selected="0">
            <x v="2"/>
          </reference>
          <reference field="11" count="1" selected="0">
            <x v="101"/>
          </reference>
        </references>
      </pivotArea>
    </format>
    <format dxfId="1193">
      <pivotArea dataOnly="0" labelOnly="1" outline="0" fieldPosition="0">
        <references count="4">
          <reference field="0" count="1">
            <x v="7"/>
          </reference>
          <reference field="5" count="1" selected="0">
            <x v="21"/>
          </reference>
          <reference field="6" count="1" selected="0">
            <x v="3"/>
          </reference>
          <reference field="11" count="1" selected="0">
            <x v="74"/>
          </reference>
        </references>
      </pivotArea>
    </format>
    <format dxfId="1192">
      <pivotArea dataOnly="0" labelOnly="1" outline="0" fieldPosition="0">
        <references count="4">
          <reference field="0" count="1" defaultSubtotal="1">
            <x v="7"/>
          </reference>
          <reference field="5" count="1" selected="0">
            <x v="21"/>
          </reference>
          <reference field="6" count="1" selected="0">
            <x v="3"/>
          </reference>
          <reference field="11" count="1" selected="0">
            <x v="74"/>
          </reference>
        </references>
      </pivotArea>
    </format>
    <format dxfId="1191">
      <pivotArea dataOnly="0" labelOnly="1" outline="0" fieldPosition="0">
        <references count="4">
          <reference field="0" count="1">
            <x v="7"/>
          </reference>
          <reference field="5" count="1" selected="0">
            <x v="21"/>
          </reference>
          <reference field="6" count="1" selected="0">
            <x v="3"/>
          </reference>
          <reference field="11" count="1" selected="0">
            <x v="80"/>
          </reference>
        </references>
      </pivotArea>
    </format>
    <format dxfId="1190">
      <pivotArea dataOnly="0" labelOnly="1" outline="0" fieldPosition="0">
        <references count="4">
          <reference field="0" count="1" defaultSubtotal="1">
            <x v="7"/>
          </reference>
          <reference field="5" count="1" selected="0">
            <x v="21"/>
          </reference>
          <reference field="6" count="1" selected="0">
            <x v="3"/>
          </reference>
          <reference field="11" count="1" selected="0">
            <x v="80"/>
          </reference>
        </references>
      </pivotArea>
    </format>
    <format dxfId="1189">
      <pivotArea dataOnly="0" labelOnly="1" outline="0" fieldPosition="0">
        <references count="4">
          <reference field="0" count="1">
            <x v="5"/>
          </reference>
          <reference field="5" count="1" selected="0">
            <x v="11"/>
          </reference>
          <reference field="6" count="1" selected="0">
            <x v="4"/>
          </reference>
          <reference field="11" count="1" selected="0">
            <x v="61"/>
          </reference>
        </references>
      </pivotArea>
    </format>
    <format dxfId="1188">
      <pivotArea dataOnly="0" labelOnly="1" outline="0" fieldPosition="0">
        <references count="4">
          <reference field="0" count="1" defaultSubtotal="1">
            <x v="5"/>
          </reference>
          <reference field="5" count="1" selected="0">
            <x v="11"/>
          </reference>
          <reference field="6" count="1" selected="0">
            <x v="4"/>
          </reference>
          <reference field="11" count="1" selected="0">
            <x v="61"/>
          </reference>
        </references>
      </pivotArea>
    </format>
    <format dxfId="1187">
      <pivotArea dataOnly="0" labelOnly="1" outline="0" fieldPosition="0">
        <references count="4">
          <reference field="0" count="1">
            <x v="12"/>
          </reference>
          <reference field="5" count="1" selected="0">
            <x v="11"/>
          </reference>
          <reference field="6" count="1" selected="0">
            <x v="4"/>
          </reference>
          <reference field="11" count="1" selected="0">
            <x v="131"/>
          </reference>
        </references>
      </pivotArea>
    </format>
    <format dxfId="1186">
      <pivotArea dataOnly="0" labelOnly="1" outline="0" fieldPosition="0">
        <references count="4">
          <reference field="0" count="1" defaultSubtotal="1">
            <x v="12"/>
          </reference>
          <reference field="5" count="1" selected="0">
            <x v="11"/>
          </reference>
          <reference field="6" count="1" selected="0">
            <x v="4"/>
          </reference>
          <reference field="11" count="1" selected="0">
            <x v="131"/>
          </reference>
        </references>
      </pivotArea>
    </format>
    <format dxfId="1185">
      <pivotArea dataOnly="0" labelOnly="1" outline="0" fieldPosition="0">
        <references count="4">
          <reference field="0" count="1">
            <x v="12"/>
          </reference>
          <reference field="5" count="1" selected="0">
            <x v="11"/>
          </reference>
          <reference field="6" count="1" selected="0">
            <x v="4"/>
          </reference>
          <reference field="11" count="1" selected="0">
            <x v="132"/>
          </reference>
        </references>
      </pivotArea>
    </format>
    <format dxfId="1184">
      <pivotArea dataOnly="0" labelOnly="1" outline="0" fieldPosition="0">
        <references count="4">
          <reference field="0" count="1" defaultSubtotal="1">
            <x v="12"/>
          </reference>
          <reference field="5" count="1" selected="0">
            <x v="11"/>
          </reference>
          <reference field="6" count="1" selected="0">
            <x v="4"/>
          </reference>
          <reference field="11" count="1" selected="0">
            <x v="132"/>
          </reference>
        </references>
      </pivotArea>
    </format>
    <format dxfId="1183">
      <pivotArea dataOnly="0" labelOnly="1" outline="0" fieldPosition="0">
        <references count="4">
          <reference field="0" count="1">
            <x v="12"/>
          </reference>
          <reference field="5" count="1" selected="0">
            <x v="11"/>
          </reference>
          <reference field="6" count="1" selected="0">
            <x v="4"/>
          </reference>
          <reference field="11" count="1" selected="0">
            <x v="133"/>
          </reference>
        </references>
      </pivotArea>
    </format>
    <format dxfId="1182">
      <pivotArea dataOnly="0" labelOnly="1" outline="0" fieldPosition="0">
        <references count="4">
          <reference field="0" count="1" defaultSubtotal="1">
            <x v="12"/>
          </reference>
          <reference field="5" count="1" selected="0">
            <x v="11"/>
          </reference>
          <reference field="6" count="1" selected="0">
            <x v="4"/>
          </reference>
          <reference field="11" count="1" selected="0">
            <x v="133"/>
          </reference>
        </references>
      </pivotArea>
    </format>
    <format dxfId="1181">
      <pivotArea dataOnly="0" labelOnly="1" outline="0" fieldPosition="0">
        <references count="4">
          <reference field="0" count="1">
            <x v="12"/>
          </reference>
          <reference field="5" count="1" selected="0">
            <x v="11"/>
          </reference>
          <reference field="6" count="1" selected="0">
            <x v="4"/>
          </reference>
          <reference field="11" count="1" selected="0">
            <x v="134"/>
          </reference>
        </references>
      </pivotArea>
    </format>
    <format dxfId="1180">
      <pivotArea dataOnly="0" labelOnly="1" outline="0" fieldPosition="0">
        <references count="4">
          <reference field="0" count="1" defaultSubtotal="1">
            <x v="12"/>
          </reference>
          <reference field="5" count="1" selected="0">
            <x v="11"/>
          </reference>
          <reference field="6" count="1" selected="0">
            <x v="4"/>
          </reference>
          <reference field="11" count="1" selected="0">
            <x v="134"/>
          </reference>
        </references>
      </pivotArea>
    </format>
    <format dxfId="1179">
      <pivotArea dataOnly="0" labelOnly="1" outline="0" fieldPosition="0">
        <references count="4">
          <reference field="0" count="1">
            <x v="12"/>
          </reference>
          <reference field="5" count="1" selected="0">
            <x v="11"/>
          </reference>
          <reference field="6" count="1" selected="0">
            <x v="4"/>
          </reference>
          <reference field="11" count="1" selected="0">
            <x v="140"/>
          </reference>
        </references>
      </pivotArea>
    </format>
    <format dxfId="1178">
      <pivotArea dataOnly="0" labelOnly="1" outline="0" fieldPosition="0">
        <references count="4">
          <reference field="0" count="1" defaultSubtotal="1">
            <x v="12"/>
          </reference>
          <reference field="5" count="1" selected="0">
            <x v="11"/>
          </reference>
          <reference field="6" count="1" selected="0">
            <x v="4"/>
          </reference>
          <reference field="11" count="1" selected="0">
            <x v="140"/>
          </reference>
        </references>
      </pivotArea>
    </format>
    <format dxfId="1177">
      <pivotArea dataOnly="0" labelOnly="1" outline="0" fieldPosition="0">
        <references count="4">
          <reference field="0" count="1">
            <x v="12"/>
          </reference>
          <reference field="5" count="1" selected="0">
            <x v="11"/>
          </reference>
          <reference field="6" count="1" selected="0">
            <x v="4"/>
          </reference>
          <reference field="11" count="1" selected="0">
            <x v="155"/>
          </reference>
        </references>
      </pivotArea>
    </format>
    <format dxfId="1176">
      <pivotArea dataOnly="0" labelOnly="1" outline="0" fieldPosition="0">
        <references count="4">
          <reference field="0" count="1" defaultSubtotal="1">
            <x v="12"/>
          </reference>
          <reference field="5" count="1" selected="0">
            <x v="11"/>
          </reference>
          <reference field="6" count="1" selected="0">
            <x v="4"/>
          </reference>
          <reference field="11" count="1" selected="0">
            <x v="155"/>
          </reference>
        </references>
      </pivotArea>
    </format>
    <format dxfId="1175">
      <pivotArea dataOnly="0" labelOnly="1" outline="0" fieldPosition="0">
        <references count="4">
          <reference field="0" count="1">
            <x v="12"/>
          </reference>
          <reference field="5" count="1" selected="0">
            <x v="11"/>
          </reference>
          <reference field="6" count="1" selected="0">
            <x v="4"/>
          </reference>
          <reference field="11" count="1" selected="0">
            <x v="156"/>
          </reference>
        </references>
      </pivotArea>
    </format>
    <format dxfId="1174">
      <pivotArea dataOnly="0" labelOnly="1" outline="0" fieldPosition="0">
        <references count="4">
          <reference field="0" count="1" defaultSubtotal="1">
            <x v="12"/>
          </reference>
          <reference field="5" count="1" selected="0">
            <x v="11"/>
          </reference>
          <reference field="6" count="1" selected="0">
            <x v="4"/>
          </reference>
          <reference field="11" count="1" selected="0">
            <x v="156"/>
          </reference>
        </references>
      </pivotArea>
    </format>
    <format dxfId="1173">
      <pivotArea dataOnly="0" labelOnly="1" outline="0" fieldPosition="0">
        <references count="4">
          <reference field="0" count="1">
            <x v="12"/>
          </reference>
          <reference field="5" count="1" selected="0">
            <x v="11"/>
          </reference>
          <reference field="6" count="1" selected="0">
            <x v="4"/>
          </reference>
          <reference field="11" count="1" selected="0">
            <x v="157"/>
          </reference>
        </references>
      </pivotArea>
    </format>
    <format dxfId="1172">
      <pivotArea dataOnly="0" labelOnly="1" outline="0" fieldPosition="0">
        <references count="4">
          <reference field="0" count="1" defaultSubtotal="1">
            <x v="12"/>
          </reference>
          <reference field="5" count="1" selected="0">
            <x v="11"/>
          </reference>
          <reference field="6" count="1" selected="0">
            <x v="4"/>
          </reference>
          <reference field="11" count="1" selected="0">
            <x v="157"/>
          </reference>
        </references>
      </pivotArea>
    </format>
    <format dxfId="1171">
      <pivotArea dataOnly="0" labelOnly="1" outline="0" fieldPosition="0">
        <references count="4">
          <reference field="0" count="1">
            <x v="12"/>
          </reference>
          <reference field="5" count="1" selected="0">
            <x v="11"/>
          </reference>
          <reference field="6" count="1" selected="0">
            <x v="4"/>
          </reference>
          <reference field="11" count="1" selected="0">
            <x v="158"/>
          </reference>
        </references>
      </pivotArea>
    </format>
    <format dxfId="1170">
      <pivotArea dataOnly="0" labelOnly="1" outline="0" fieldPosition="0">
        <references count="4">
          <reference field="0" count="1" defaultSubtotal="1">
            <x v="12"/>
          </reference>
          <reference field="5" count="1" selected="0">
            <x v="11"/>
          </reference>
          <reference field="6" count="1" selected="0">
            <x v="4"/>
          </reference>
          <reference field="11" count="1" selected="0">
            <x v="158"/>
          </reference>
        </references>
      </pivotArea>
    </format>
    <format dxfId="1169">
      <pivotArea dataOnly="0" labelOnly="1" outline="0" fieldPosition="0">
        <references count="4">
          <reference field="0" count="1">
            <x v="12"/>
          </reference>
          <reference field="5" count="1" selected="0">
            <x v="11"/>
          </reference>
          <reference field="6" count="1" selected="0">
            <x v="4"/>
          </reference>
          <reference field="11" count="1" selected="0">
            <x v="159"/>
          </reference>
        </references>
      </pivotArea>
    </format>
    <format dxfId="1168">
      <pivotArea dataOnly="0" labelOnly="1" outline="0" fieldPosition="0">
        <references count="4">
          <reference field="0" count="1" defaultSubtotal="1">
            <x v="12"/>
          </reference>
          <reference field="5" count="1" selected="0">
            <x v="11"/>
          </reference>
          <reference field="6" count="1" selected="0">
            <x v="4"/>
          </reference>
          <reference field="11" count="1" selected="0">
            <x v="159"/>
          </reference>
        </references>
      </pivotArea>
    </format>
    <format dxfId="1167">
      <pivotArea dataOnly="0" labelOnly="1" outline="0" fieldPosition="0">
        <references count="4">
          <reference field="0" count="1">
            <x v="12"/>
          </reference>
          <reference field="5" count="1" selected="0">
            <x v="11"/>
          </reference>
          <reference field="6" count="1" selected="0">
            <x v="4"/>
          </reference>
          <reference field="11" count="1" selected="0">
            <x v="161"/>
          </reference>
        </references>
      </pivotArea>
    </format>
    <format dxfId="1166">
      <pivotArea dataOnly="0" labelOnly="1" outline="0" fieldPosition="0">
        <references count="4">
          <reference field="0" count="1" defaultSubtotal="1">
            <x v="12"/>
          </reference>
          <reference field="5" count="1" selected="0">
            <x v="11"/>
          </reference>
          <reference field="6" count="1" selected="0">
            <x v="4"/>
          </reference>
          <reference field="11" count="1" selected="0">
            <x v="161"/>
          </reference>
        </references>
      </pivotArea>
    </format>
    <format dxfId="1165">
      <pivotArea dataOnly="0" labelOnly="1" outline="0" fieldPosition="0">
        <references count="4">
          <reference field="0" count="1">
            <x v="12"/>
          </reference>
          <reference field="5" count="1" selected="0">
            <x v="16"/>
          </reference>
          <reference field="6" count="1" selected="0">
            <x v="5"/>
          </reference>
          <reference field="11" count="1" selected="0">
            <x v="164"/>
          </reference>
        </references>
      </pivotArea>
    </format>
    <format dxfId="1164">
      <pivotArea dataOnly="0" labelOnly="1" outline="0" fieldPosition="0">
        <references count="4">
          <reference field="0" count="1" defaultSubtotal="1">
            <x v="12"/>
          </reference>
          <reference field="5" count="1" selected="0">
            <x v="16"/>
          </reference>
          <reference field="6" count="1" selected="0">
            <x v="5"/>
          </reference>
          <reference field="11" count="1" selected="0">
            <x v="164"/>
          </reference>
        </references>
      </pivotArea>
    </format>
    <format dxfId="1163">
      <pivotArea dataOnly="0" labelOnly="1" outline="0" fieldPosition="0">
        <references count="4">
          <reference field="0" count="1">
            <x v="6"/>
          </reference>
          <reference field="5" count="1" selected="0">
            <x v="12"/>
          </reference>
          <reference field="6" count="1" selected="0">
            <x v="6"/>
          </reference>
          <reference field="11" count="1" selected="0">
            <x v="68"/>
          </reference>
        </references>
      </pivotArea>
    </format>
    <format dxfId="1162">
      <pivotArea dataOnly="0" labelOnly="1" outline="0" fieldPosition="0">
        <references count="4">
          <reference field="0" count="1" defaultSubtotal="1">
            <x v="6"/>
          </reference>
          <reference field="5" count="1" selected="0">
            <x v="12"/>
          </reference>
          <reference field="6" count="1" selected="0">
            <x v="6"/>
          </reference>
          <reference field="11" count="1" selected="0">
            <x v="68"/>
          </reference>
        </references>
      </pivotArea>
    </format>
    <format dxfId="1161">
      <pivotArea dataOnly="0" labelOnly="1" outline="0" fieldPosition="0">
        <references count="4">
          <reference field="0" count="1">
            <x v="15"/>
          </reference>
          <reference field="5" count="1" selected="0">
            <x v="12"/>
          </reference>
          <reference field="6" count="1" selected="0">
            <x v="6"/>
          </reference>
          <reference field="11" count="1" selected="0">
            <x v="73"/>
          </reference>
        </references>
      </pivotArea>
    </format>
    <format dxfId="1160">
      <pivotArea dataOnly="0" labelOnly="1" outline="0" fieldPosition="0">
        <references count="4">
          <reference field="0" count="1" defaultSubtotal="1">
            <x v="15"/>
          </reference>
          <reference field="5" count="1" selected="0">
            <x v="12"/>
          </reference>
          <reference field="6" count="1" selected="0">
            <x v="6"/>
          </reference>
          <reference field="11" count="1" selected="0">
            <x v="73"/>
          </reference>
        </references>
      </pivotArea>
    </format>
    <format dxfId="1159">
      <pivotArea dataOnly="0" labelOnly="1" outline="0" fieldPosition="0">
        <references count="4">
          <reference field="0" count="1">
            <x v="15"/>
          </reference>
          <reference field="5" count="1" selected="0">
            <x v="12"/>
          </reference>
          <reference field="6" count="1" selected="0">
            <x v="6"/>
          </reference>
          <reference field="11" count="1" selected="0">
            <x v="177"/>
          </reference>
        </references>
      </pivotArea>
    </format>
    <format dxfId="1158">
      <pivotArea dataOnly="0" labelOnly="1" outline="0" fieldPosition="0">
        <references count="4">
          <reference field="0" count="1" defaultSubtotal="1">
            <x v="15"/>
          </reference>
          <reference field="5" count="1" selected="0">
            <x v="12"/>
          </reference>
          <reference field="6" count="1" selected="0">
            <x v="6"/>
          </reference>
          <reference field="11" count="1" selected="0">
            <x v="177"/>
          </reference>
        </references>
      </pivotArea>
    </format>
    <format dxfId="1157">
      <pivotArea dataOnly="0" labelOnly="1" outline="0" fieldPosition="0">
        <references count="4">
          <reference field="0" count="1">
            <x v="15"/>
          </reference>
          <reference field="5" count="1" selected="0">
            <x v="12"/>
          </reference>
          <reference field="6" count="1" selected="0">
            <x v="6"/>
          </reference>
          <reference field="11" count="1" selected="0">
            <x v="178"/>
          </reference>
        </references>
      </pivotArea>
    </format>
    <format dxfId="1156">
      <pivotArea dataOnly="0" labelOnly="1" outline="0" fieldPosition="0">
        <references count="4">
          <reference field="0" count="1" defaultSubtotal="1">
            <x v="15"/>
          </reference>
          <reference field="5" count="1" selected="0">
            <x v="12"/>
          </reference>
          <reference field="6" count="1" selected="0">
            <x v="6"/>
          </reference>
          <reference field="11" count="1" selected="0">
            <x v="178"/>
          </reference>
        </references>
      </pivotArea>
    </format>
    <format dxfId="1155">
      <pivotArea dataOnly="0" labelOnly="1" outline="0" fieldPosition="0">
        <references count="4">
          <reference field="0" count="1">
            <x v="15"/>
          </reference>
          <reference field="5" count="1" selected="0">
            <x v="12"/>
          </reference>
          <reference field="6" count="1" selected="0">
            <x v="6"/>
          </reference>
          <reference field="11" count="1" selected="0">
            <x v="179"/>
          </reference>
        </references>
      </pivotArea>
    </format>
    <format dxfId="1154">
      <pivotArea dataOnly="0" labelOnly="1" outline="0" fieldPosition="0">
        <references count="4">
          <reference field="0" count="1" defaultSubtotal="1">
            <x v="15"/>
          </reference>
          <reference field="5" count="1" selected="0">
            <x v="12"/>
          </reference>
          <reference field="6" count="1" selected="0">
            <x v="6"/>
          </reference>
          <reference field="11" count="1" selected="0">
            <x v="179"/>
          </reference>
        </references>
      </pivotArea>
    </format>
    <format dxfId="1153">
      <pivotArea dataOnly="0" labelOnly="1" outline="0" fieldPosition="0">
        <references count="4">
          <reference field="0" count="1">
            <x v="15"/>
          </reference>
          <reference field="5" count="1" selected="0">
            <x v="12"/>
          </reference>
          <reference field="6" count="1" selected="0">
            <x v="6"/>
          </reference>
          <reference field="11" count="1" selected="0">
            <x v="180"/>
          </reference>
        </references>
      </pivotArea>
    </format>
    <format dxfId="1152">
      <pivotArea dataOnly="0" labelOnly="1" outline="0" fieldPosition="0">
        <references count="4">
          <reference field="0" count="1" defaultSubtotal="1">
            <x v="15"/>
          </reference>
          <reference field="5" count="1" selected="0">
            <x v="12"/>
          </reference>
          <reference field="6" count="1" selected="0">
            <x v="6"/>
          </reference>
          <reference field="11" count="1" selected="0">
            <x v="180"/>
          </reference>
        </references>
      </pivotArea>
    </format>
    <format dxfId="1151">
      <pivotArea dataOnly="0" labelOnly="1" outline="0" fieldPosition="0">
        <references count="4">
          <reference field="0" count="1">
            <x v="14"/>
          </reference>
          <reference field="5" count="1" selected="0">
            <x v="10"/>
          </reference>
          <reference field="6" count="1" selected="0">
            <x v="7"/>
          </reference>
          <reference field="11" count="1" selected="0">
            <x v="171"/>
          </reference>
        </references>
      </pivotArea>
    </format>
    <format dxfId="1150">
      <pivotArea dataOnly="0" labelOnly="1" outline="0" fieldPosition="0">
        <references count="4">
          <reference field="0" count="1" defaultSubtotal="1">
            <x v="14"/>
          </reference>
          <reference field="5" count="1" selected="0">
            <x v="10"/>
          </reference>
          <reference field="6" count="1" selected="0">
            <x v="7"/>
          </reference>
          <reference field="11" count="1" selected="0">
            <x v="171"/>
          </reference>
        </references>
      </pivotArea>
    </format>
    <format dxfId="1149">
      <pivotArea dataOnly="0" labelOnly="1" outline="0" fieldPosition="0">
        <references count="4">
          <reference field="0" count="1">
            <x v="14"/>
          </reference>
          <reference field="5" count="1" selected="0">
            <x v="10"/>
          </reference>
          <reference field="6" count="1" selected="0">
            <x v="7"/>
          </reference>
          <reference field="11" count="1" selected="0">
            <x v="172"/>
          </reference>
        </references>
      </pivotArea>
    </format>
    <format dxfId="1148">
      <pivotArea dataOnly="0" labelOnly="1" outline="0" fieldPosition="0">
        <references count="4">
          <reference field="0" count="1" defaultSubtotal="1">
            <x v="14"/>
          </reference>
          <reference field="5" count="1" selected="0">
            <x v="10"/>
          </reference>
          <reference field="6" count="1" selected="0">
            <x v="7"/>
          </reference>
          <reference field="11" count="1" selected="0">
            <x v="172"/>
          </reference>
        </references>
      </pivotArea>
    </format>
    <format dxfId="1147">
      <pivotArea dataOnly="0" labelOnly="1" outline="0" fieldPosition="0">
        <references count="4">
          <reference field="0" count="1">
            <x v="14"/>
          </reference>
          <reference field="5" count="1" selected="0">
            <x v="10"/>
          </reference>
          <reference field="6" count="1" selected="0">
            <x v="7"/>
          </reference>
          <reference field="11" count="1" selected="0">
            <x v="173"/>
          </reference>
        </references>
      </pivotArea>
    </format>
    <format dxfId="1146">
      <pivotArea dataOnly="0" labelOnly="1" outline="0" fieldPosition="0">
        <references count="4">
          <reference field="0" count="1" defaultSubtotal="1">
            <x v="14"/>
          </reference>
          <reference field="5" count="1" selected="0">
            <x v="10"/>
          </reference>
          <reference field="6" count="1" selected="0">
            <x v="7"/>
          </reference>
          <reference field="11" count="1" selected="0">
            <x v="173"/>
          </reference>
        </references>
      </pivotArea>
    </format>
    <format dxfId="1145">
      <pivotArea dataOnly="0" labelOnly="1" outline="0" fieldPosition="0">
        <references count="4">
          <reference field="0" count="1">
            <x v="14"/>
          </reference>
          <reference field="5" count="1" selected="0">
            <x v="10"/>
          </reference>
          <reference field="6" count="1" selected="0">
            <x v="7"/>
          </reference>
          <reference field="11" count="1" selected="0">
            <x v="174"/>
          </reference>
        </references>
      </pivotArea>
    </format>
    <format dxfId="1144">
      <pivotArea dataOnly="0" labelOnly="1" outline="0" fieldPosition="0">
        <references count="4">
          <reference field="0" count="1" defaultSubtotal="1">
            <x v="14"/>
          </reference>
          <reference field="5" count="1" selected="0">
            <x v="10"/>
          </reference>
          <reference field="6" count="1" selected="0">
            <x v="7"/>
          </reference>
          <reference field="11" count="1" selected="0">
            <x v="174"/>
          </reference>
        </references>
      </pivotArea>
    </format>
    <format dxfId="1143">
      <pivotArea dataOnly="0" labelOnly="1" outline="0" fieldPosition="0">
        <references count="4">
          <reference field="0" count="1">
            <x v="14"/>
          </reference>
          <reference field="5" count="1" selected="0">
            <x v="10"/>
          </reference>
          <reference field="6" count="1" selected="0">
            <x v="7"/>
          </reference>
          <reference field="11" count="1" selected="0">
            <x v="175"/>
          </reference>
        </references>
      </pivotArea>
    </format>
    <format dxfId="1142">
      <pivotArea dataOnly="0" labelOnly="1" outline="0" fieldPosition="0">
        <references count="4">
          <reference field="0" count="1" defaultSubtotal="1">
            <x v="14"/>
          </reference>
          <reference field="5" count="1" selected="0">
            <x v="10"/>
          </reference>
          <reference field="6" count="1" selected="0">
            <x v="7"/>
          </reference>
          <reference field="11" count="1" selected="0">
            <x v="175"/>
          </reference>
        </references>
      </pivotArea>
    </format>
    <format dxfId="1141">
      <pivotArea dataOnly="0" labelOnly="1" outline="0" fieldPosition="0">
        <references count="4">
          <reference field="0" count="1">
            <x v="14"/>
          </reference>
          <reference field="5" count="1" selected="0">
            <x v="10"/>
          </reference>
          <reference field="6" count="1" selected="0">
            <x v="7"/>
          </reference>
          <reference field="11" count="1" selected="0">
            <x v="176"/>
          </reference>
        </references>
      </pivotArea>
    </format>
    <format dxfId="1140">
      <pivotArea dataOnly="0" labelOnly="1" outline="0" fieldPosition="0">
        <references count="4">
          <reference field="0" count="1" defaultSubtotal="1">
            <x v="14"/>
          </reference>
          <reference field="5" count="1" selected="0">
            <x v="10"/>
          </reference>
          <reference field="6" count="1" selected="0">
            <x v="7"/>
          </reference>
          <reference field="11" count="1" selected="0">
            <x v="176"/>
          </reference>
        </references>
      </pivotArea>
    </format>
    <format dxfId="1139">
      <pivotArea dataOnly="0" labelOnly="1" outline="0" fieldPosition="0">
        <references count="4">
          <reference field="0" count="1">
            <x v="0"/>
          </reference>
          <reference field="5" count="1" selected="0">
            <x v="9"/>
          </reference>
          <reference field="6" count="1" selected="0">
            <x v="8"/>
          </reference>
          <reference field="11" count="1" selected="0">
            <x v="0"/>
          </reference>
        </references>
      </pivotArea>
    </format>
    <format dxfId="1138">
      <pivotArea dataOnly="0" labelOnly="1" outline="0" fieldPosition="0">
        <references count="4">
          <reference field="0" count="1" defaultSubtotal="1">
            <x v="0"/>
          </reference>
          <reference field="5" count="1" selected="0">
            <x v="9"/>
          </reference>
          <reference field="6" count="1" selected="0">
            <x v="8"/>
          </reference>
          <reference field="11" count="1" selected="0">
            <x v="0"/>
          </reference>
        </references>
      </pivotArea>
    </format>
    <format dxfId="1137">
      <pivotArea dataOnly="0" labelOnly="1" outline="0" fieldPosition="0">
        <references count="4">
          <reference field="0" count="1">
            <x v="0"/>
          </reference>
          <reference field="5" count="1" selected="0">
            <x v="9"/>
          </reference>
          <reference field="6" count="1" selected="0">
            <x v="8"/>
          </reference>
          <reference field="11" count="1" selected="0">
            <x v="1"/>
          </reference>
        </references>
      </pivotArea>
    </format>
    <format dxfId="1136">
      <pivotArea dataOnly="0" labelOnly="1" outline="0" fieldPosition="0">
        <references count="4">
          <reference field="0" count="1" defaultSubtotal="1">
            <x v="0"/>
          </reference>
          <reference field="5" count="1" selected="0">
            <x v="9"/>
          </reference>
          <reference field="6" count="1" selected="0">
            <x v="8"/>
          </reference>
          <reference field="11" count="1" selected="0">
            <x v="1"/>
          </reference>
        </references>
      </pivotArea>
    </format>
    <format dxfId="1135">
      <pivotArea dataOnly="0" labelOnly="1" outline="0" fieldPosition="0">
        <references count="4">
          <reference field="0" count="1">
            <x v="0"/>
          </reference>
          <reference field="5" count="1" selected="0">
            <x v="9"/>
          </reference>
          <reference field="6" count="1" selected="0">
            <x v="8"/>
          </reference>
          <reference field="11" count="1" selected="0">
            <x v="2"/>
          </reference>
        </references>
      </pivotArea>
    </format>
    <format dxfId="1134">
      <pivotArea dataOnly="0" labelOnly="1" outline="0" fieldPosition="0">
        <references count="4">
          <reference field="0" count="1" defaultSubtotal="1">
            <x v="0"/>
          </reference>
          <reference field="5" count="1" selected="0">
            <x v="9"/>
          </reference>
          <reference field="6" count="1" selected="0">
            <x v="8"/>
          </reference>
          <reference field="11" count="1" selected="0">
            <x v="2"/>
          </reference>
        </references>
      </pivotArea>
    </format>
    <format dxfId="1133">
      <pivotArea dataOnly="0" labelOnly="1" outline="0" fieldPosition="0">
        <references count="4">
          <reference field="0" count="1">
            <x v="0"/>
          </reference>
          <reference field="5" count="1" selected="0">
            <x v="9"/>
          </reference>
          <reference field="6" count="1" selected="0">
            <x v="8"/>
          </reference>
          <reference field="11" count="1" selected="0">
            <x v="4"/>
          </reference>
        </references>
      </pivotArea>
    </format>
    <format dxfId="1132">
      <pivotArea dataOnly="0" labelOnly="1" outline="0" fieldPosition="0">
        <references count="4">
          <reference field="0" count="1" defaultSubtotal="1">
            <x v="0"/>
          </reference>
          <reference field="5" count="1" selected="0">
            <x v="9"/>
          </reference>
          <reference field="6" count="1" selected="0">
            <x v="8"/>
          </reference>
          <reference field="11" count="1" selected="0">
            <x v="4"/>
          </reference>
        </references>
      </pivotArea>
    </format>
    <format dxfId="1131">
      <pivotArea dataOnly="0" labelOnly="1" outline="0" fieldPosition="0">
        <references count="4">
          <reference field="0" count="1">
            <x v="3"/>
          </reference>
          <reference field="5" count="1" selected="0">
            <x v="9"/>
          </reference>
          <reference field="6" count="1" selected="0">
            <x v="8"/>
          </reference>
          <reference field="11" count="1" selected="0">
            <x v="23"/>
          </reference>
        </references>
      </pivotArea>
    </format>
    <format dxfId="1130">
      <pivotArea dataOnly="0" labelOnly="1" outline="0" fieldPosition="0">
        <references count="4">
          <reference field="0" count="1" defaultSubtotal="1">
            <x v="3"/>
          </reference>
          <reference field="5" count="1" selected="0">
            <x v="9"/>
          </reference>
          <reference field="6" count="1" selected="0">
            <x v="8"/>
          </reference>
          <reference field="11" count="1" selected="0">
            <x v="23"/>
          </reference>
        </references>
      </pivotArea>
    </format>
    <format dxfId="1129">
      <pivotArea dataOnly="0" labelOnly="1" outline="0" fieldPosition="0">
        <references count="4">
          <reference field="0" count="1">
            <x v="3"/>
          </reference>
          <reference field="5" count="1" selected="0">
            <x v="9"/>
          </reference>
          <reference field="6" count="1" selected="0">
            <x v="8"/>
          </reference>
          <reference field="11" count="1" selected="0">
            <x v="24"/>
          </reference>
        </references>
      </pivotArea>
    </format>
    <format dxfId="1128">
      <pivotArea dataOnly="0" labelOnly="1" outline="0" fieldPosition="0">
        <references count="4">
          <reference field="0" count="1" defaultSubtotal="1">
            <x v="3"/>
          </reference>
          <reference field="5" count="1" selected="0">
            <x v="9"/>
          </reference>
          <reference field="6" count="1" selected="0">
            <x v="8"/>
          </reference>
          <reference field="11" count="1" selected="0">
            <x v="24"/>
          </reference>
        </references>
      </pivotArea>
    </format>
    <format dxfId="1127">
      <pivotArea dataOnly="0" labelOnly="1" outline="0" fieldPosition="0">
        <references count="4">
          <reference field="0" count="1">
            <x v="5"/>
          </reference>
          <reference field="5" count="1" selected="0">
            <x v="9"/>
          </reference>
          <reference field="6" count="1" selected="0">
            <x v="8"/>
          </reference>
          <reference field="11" count="1" selected="0">
            <x v="57"/>
          </reference>
        </references>
      </pivotArea>
    </format>
    <format dxfId="1126">
      <pivotArea dataOnly="0" labelOnly="1" outline="0" fieldPosition="0">
        <references count="4">
          <reference field="0" count="1" defaultSubtotal="1">
            <x v="5"/>
          </reference>
          <reference field="5" count="1" selected="0">
            <x v="9"/>
          </reference>
          <reference field="6" count="1" selected="0">
            <x v="8"/>
          </reference>
          <reference field="11" count="1" selected="0">
            <x v="57"/>
          </reference>
        </references>
      </pivotArea>
    </format>
    <format dxfId="1125">
      <pivotArea dataOnly="0" labelOnly="1" outline="0" fieldPosition="0">
        <references count="4">
          <reference field="0" count="1">
            <x v="5"/>
          </reference>
          <reference field="5" count="1" selected="0">
            <x v="9"/>
          </reference>
          <reference field="6" count="1" selected="0">
            <x v="8"/>
          </reference>
          <reference field="11" count="1" selected="0">
            <x v="58"/>
          </reference>
        </references>
      </pivotArea>
    </format>
    <format dxfId="1124">
      <pivotArea dataOnly="0" labelOnly="1" outline="0" fieldPosition="0">
        <references count="4">
          <reference field="0" count="1" defaultSubtotal="1">
            <x v="5"/>
          </reference>
          <reference field="5" count="1" selected="0">
            <x v="9"/>
          </reference>
          <reference field="6" count="1" selected="0">
            <x v="8"/>
          </reference>
          <reference field="11" count="1" selected="0">
            <x v="58"/>
          </reference>
        </references>
      </pivotArea>
    </format>
    <format dxfId="1123">
      <pivotArea dataOnly="0" labelOnly="1" outline="0" fieldPosition="0">
        <references count="4">
          <reference field="0" count="1">
            <x v="5"/>
          </reference>
          <reference field="5" count="1" selected="0">
            <x v="9"/>
          </reference>
          <reference field="6" count="1" selected="0">
            <x v="8"/>
          </reference>
          <reference field="11" count="1" selected="0">
            <x v="59"/>
          </reference>
        </references>
      </pivotArea>
    </format>
    <format dxfId="1122">
      <pivotArea dataOnly="0" labelOnly="1" outline="0" fieldPosition="0">
        <references count="4">
          <reference field="0" count="1" defaultSubtotal="1">
            <x v="5"/>
          </reference>
          <reference field="5" count="1" selected="0">
            <x v="9"/>
          </reference>
          <reference field="6" count="1" selected="0">
            <x v="8"/>
          </reference>
          <reference field="11" count="1" selected="0">
            <x v="59"/>
          </reference>
        </references>
      </pivotArea>
    </format>
    <format dxfId="1121">
      <pivotArea dataOnly="0" labelOnly="1" outline="0" fieldPosition="0">
        <references count="4">
          <reference field="0" count="1">
            <x v="5"/>
          </reference>
          <reference field="5" count="1" selected="0">
            <x v="9"/>
          </reference>
          <reference field="6" count="1" selected="0">
            <x v="8"/>
          </reference>
          <reference field="11" count="1" selected="0">
            <x v="60"/>
          </reference>
        </references>
      </pivotArea>
    </format>
    <format dxfId="1120">
      <pivotArea dataOnly="0" labelOnly="1" outline="0" fieldPosition="0">
        <references count="4">
          <reference field="0" count="1" defaultSubtotal="1">
            <x v="5"/>
          </reference>
          <reference field="5" count="1" selected="0">
            <x v="9"/>
          </reference>
          <reference field="6" count="1" selected="0">
            <x v="8"/>
          </reference>
          <reference field="11" count="1" selected="0">
            <x v="60"/>
          </reference>
        </references>
      </pivotArea>
    </format>
    <format dxfId="1119">
      <pivotArea dataOnly="0" labelOnly="1" outline="0" fieldPosition="0">
        <references count="4">
          <reference field="0" count="1">
            <x v="5"/>
          </reference>
          <reference field="5" count="1" selected="0">
            <x v="9"/>
          </reference>
          <reference field="6" count="1" selected="0">
            <x v="8"/>
          </reference>
          <reference field="11" count="1" selected="0">
            <x v="65"/>
          </reference>
        </references>
      </pivotArea>
    </format>
    <format dxfId="1118">
      <pivotArea dataOnly="0" labelOnly="1" outline="0" fieldPosition="0">
        <references count="4">
          <reference field="0" count="1" defaultSubtotal="1">
            <x v="5"/>
          </reference>
          <reference field="5" count="1" selected="0">
            <x v="9"/>
          </reference>
          <reference field="6" count="1" selected="0">
            <x v="8"/>
          </reference>
          <reference field="11" count="1" selected="0">
            <x v="65"/>
          </reference>
        </references>
      </pivotArea>
    </format>
    <format dxfId="1117">
      <pivotArea dataOnly="0" labelOnly="1" outline="0" fieldPosition="0">
        <references count="4">
          <reference field="0" count="1">
            <x v="6"/>
          </reference>
          <reference field="5" count="1" selected="0">
            <x v="9"/>
          </reference>
          <reference field="6" count="1" selected="0">
            <x v="8"/>
          </reference>
          <reference field="11" count="1" selected="0">
            <x v="70"/>
          </reference>
        </references>
      </pivotArea>
    </format>
    <format dxfId="1116">
      <pivotArea dataOnly="0" labelOnly="1" outline="0" fieldPosition="0">
        <references count="4">
          <reference field="0" count="1" defaultSubtotal="1">
            <x v="6"/>
          </reference>
          <reference field="5" count="1" selected="0">
            <x v="9"/>
          </reference>
          <reference field="6" count="1" selected="0">
            <x v="8"/>
          </reference>
          <reference field="11" count="1" selected="0">
            <x v="70"/>
          </reference>
        </references>
      </pivotArea>
    </format>
    <format dxfId="1115">
      <pivotArea dataOnly="0" labelOnly="1" outline="0" fieldPosition="0">
        <references count="4">
          <reference field="0" count="1">
            <x v="6"/>
          </reference>
          <reference field="5" count="1" selected="0">
            <x v="9"/>
          </reference>
          <reference field="6" count="1" selected="0">
            <x v="8"/>
          </reference>
          <reference field="11" count="1" selected="0">
            <x v="71"/>
          </reference>
        </references>
      </pivotArea>
    </format>
    <format dxfId="1114">
      <pivotArea dataOnly="0" labelOnly="1" outline="0" fieldPosition="0">
        <references count="4">
          <reference field="0" count="1" defaultSubtotal="1">
            <x v="6"/>
          </reference>
          <reference field="5" count="1" selected="0">
            <x v="9"/>
          </reference>
          <reference field="6" count="1" selected="0">
            <x v="8"/>
          </reference>
          <reference field="11" count="1" selected="0">
            <x v="71"/>
          </reference>
        </references>
      </pivotArea>
    </format>
    <format dxfId="1113">
      <pivotArea dataOnly="0" labelOnly="1" outline="0" fieldPosition="0">
        <references count="4">
          <reference field="0" count="1">
            <x v="10"/>
          </reference>
          <reference field="5" count="1" selected="0">
            <x v="9"/>
          </reference>
          <reference field="6" count="1" selected="0">
            <x v="8"/>
          </reference>
          <reference field="11" count="1" selected="0">
            <x v="121"/>
          </reference>
        </references>
      </pivotArea>
    </format>
    <format dxfId="1112">
      <pivotArea dataOnly="0" labelOnly="1" outline="0" fieldPosition="0">
        <references count="4">
          <reference field="0" count="1" defaultSubtotal="1">
            <x v="10"/>
          </reference>
          <reference field="5" count="1" selected="0">
            <x v="9"/>
          </reference>
          <reference field="6" count="1" selected="0">
            <x v="8"/>
          </reference>
          <reference field="11" count="1" selected="0">
            <x v="121"/>
          </reference>
        </references>
      </pivotArea>
    </format>
    <format dxfId="1111">
      <pivotArea dataOnly="0" labelOnly="1" outline="0" fieldPosition="0">
        <references count="4">
          <reference field="0" count="1">
            <x v="10"/>
          </reference>
          <reference field="5" count="1" selected="0">
            <x v="9"/>
          </reference>
          <reference field="6" count="1" selected="0">
            <x v="8"/>
          </reference>
          <reference field="11" count="1" selected="0">
            <x v="122"/>
          </reference>
        </references>
      </pivotArea>
    </format>
    <format dxfId="1110">
      <pivotArea dataOnly="0" labelOnly="1" outline="0" fieldPosition="0">
        <references count="4">
          <reference field="0" count="1" defaultSubtotal="1">
            <x v="10"/>
          </reference>
          <reference field="5" count="1" selected="0">
            <x v="9"/>
          </reference>
          <reference field="6" count="1" selected="0">
            <x v="8"/>
          </reference>
          <reference field="11" count="1" selected="0">
            <x v="122"/>
          </reference>
        </references>
      </pivotArea>
    </format>
    <format dxfId="1109">
      <pivotArea dataOnly="0" labelOnly="1" outline="0" fieldPosition="0">
        <references count="4">
          <reference field="0" count="1">
            <x v="10"/>
          </reference>
          <reference field="5" count="1" selected="0">
            <x v="9"/>
          </reference>
          <reference field="6" count="1" selected="0">
            <x v="8"/>
          </reference>
          <reference field="11" count="1" selected="0">
            <x v="123"/>
          </reference>
        </references>
      </pivotArea>
    </format>
    <format dxfId="1108">
      <pivotArea dataOnly="0" labelOnly="1" outline="0" fieldPosition="0">
        <references count="4">
          <reference field="0" count="1" defaultSubtotal="1">
            <x v="10"/>
          </reference>
          <reference field="5" count="1" selected="0">
            <x v="9"/>
          </reference>
          <reference field="6" count="1" selected="0">
            <x v="8"/>
          </reference>
          <reference field="11" count="1" selected="0">
            <x v="123"/>
          </reference>
        </references>
      </pivotArea>
    </format>
    <format dxfId="1107">
      <pivotArea dataOnly="0" labelOnly="1" outline="0" fieldPosition="0">
        <references count="4">
          <reference field="0" count="1">
            <x v="11"/>
          </reference>
          <reference field="5" count="1" selected="0">
            <x v="9"/>
          </reference>
          <reference field="6" count="1" selected="0">
            <x v="8"/>
          </reference>
          <reference field="11" count="1" selected="0">
            <x v="124"/>
          </reference>
        </references>
      </pivotArea>
    </format>
    <format dxfId="1106">
      <pivotArea dataOnly="0" labelOnly="1" outline="0" fieldPosition="0">
        <references count="4">
          <reference field="0" count="1" defaultSubtotal="1">
            <x v="11"/>
          </reference>
          <reference field="5" count="1" selected="0">
            <x v="9"/>
          </reference>
          <reference field="6" count="1" selected="0">
            <x v="8"/>
          </reference>
          <reference field="11" count="1" selected="0">
            <x v="124"/>
          </reference>
        </references>
      </pivotArea>
    </format>
    <format dxfId="1105">
      <pivotArea dataOnly="0" labelOnly="1" outline="0" fieldPosition="0">
        <references count="4">
          <reference field="0" count="1">
            <x v="11"/>
          </reference>
          <reference field="5" count="1" selected="0">
            <x v="9"/>
          </reference>
          <reference field="6" count="1" selected="0">
            <x v="8"/>
          </reference>
          <reference field="11" count="1" selected="0">
            <x v="125"/>
          </reference>
        </references>
      </pivotArea>
    </format>
    <format dxfId="1104">
      <pivotArea dataOnly="0" labelOnly="1" outline="0" fieldPosition="0">
        <references count="4">
          <reference field="0" count="1" defaultSubtotal="1">
            <x v="11"/>
          </reference>
          <reference field="5" count="1" selected="0">
            <x v="9"/>
          </reference>
          <reference field="6" count="1" selected="0">
            <x v="8"/>
          </reference>
          <reference field="11" count="1" selected="0">
            <x v="125"/>
          </reference>
        </references>
      </pivotArea>
    </format>
    <format dxfId="1103">
      <pivotArea dataOnly="0" labelOnly="1" outline="0" fieldPosition="0">
        <references count="4">
          <reference field="0" count="1">
            <x v="11"/>
          </reference>
          <reference field="5" count="1" selected="0">
            <x v="9"/>
          </reference>
          <reference field="6" count="1" selected="0">
            <x v="8"/>
          </reference>
          <reference field="11" count="1" selected="0">
            <x v="126"/>
          </reference>
        </references>
      </pivotArea>
    </format>
    <format dxfId="1102">
      <pivotArea dataOnly="0" labelOnly="1" outline="0" fieldPosition="0">
        <references count="4">
          <reference field="0" count="1" defaultSubtotal="1">
            <x v="11"/>
          </reference>
          <reference field="5" count="1" selected="0">
            <x v="9"/>
          </reference>
          <reference field="6" count="1" selected="0">
            <x v="8"/>
          </reference>
          <reference field="11" count="1" selected="0">
            <x v="126"/>
          </reference>
        </references>
      </pivotArea>
    </format>
    <format dxfId="1101">
      <pivotArea dataOnly="0" labelOnly="1" outline="0" fieldPosition="0">
        <references count="4">
          <reference field="0" count="1">
            <x v="12"/>
          </reference>
          <reference field="5" count="1" selected="0">
            <x v="9"/>
          </reference>
          <reference field="6" count="1" selected="0">
            <x v="8"/>
          </reference>
          <reference field="11" count="1" selected="0">
            <x v="135"/>
          </reference>
        </references>
      </pivotArea>
    </format>
    <format dxfId="1100">
      <pivotArea dataOnly="0" labelOnly="1" outline="0" fieldPosition="0">
        <references count="4">
          <reference field="0" count="1" defaultSubtotal="1">
            <x v="12"/>
          </reference>
          <reference field="5" count="1" selected="0">
            <x v="9"/>
          </reference>
          <reference field="6" count="1" selected="0">
            <x v="8"/>
          </reference>
          <reference field="11" count="1" selected="0">
            <x v="135"/>
          </reference>
        </references>
      </pivotArea>
    </format>
    <format dxfId="1099">
      <pivotArea dataOnly="0" labelOnly="1" outline="0" fieldPosition="0">
        <references count="4">
          <reference field="0" count="1">
            <x v="12"/>
          </reference>
          <reference field="5" count="1" selected="0">
            <x v="9"/>
          </reference>
          <reference field="6" count="1" selected="0">
            <x v="8"/>
          </reference>
          <reference field="11" count="1" selected="0">
            <x v="136"/>
          </reference>
        </references>
      </pivotArea>
    </format>
    <format dxfId="1098">
      <pivotArea dataOnly="0" labelOnly="1" outline="0" fieldPosition="0">
        <references count="4">
          <reference field="0" count="1" defaultSubtotal="1">
            <x v="12"/>
          </reference>
          <reference field="5" count="1" selected="0">
            <x v="9"/>
          </reference>
          <reference field="6" count="1" selected="0">
            <x v="8"/>
          </reference>
          <reference field="11" count="1" selected="0">
            <x v="136"/>
          </reference>
        </references>
      </pivotArea>
    </format>
    <format dxfId="1097">
      <pivotArea dataOnly="0" labelOnly="1" outline="0" fieldPosition="0">
        <references count="4">
          <reference field="0" count="1">
            <x v="12"/>
          </reference>
          <reference field="5" count="1" selected="0">
            <x v="9"/>
          </reference>
          <reference field="6" count="1" selected="0">
            <x v="8"/>
          </reference>
          <reference field="11" count="1" selected="0">
            <x v="137"/>
          </reference>
        </references>
      </pivotArea>
    </format>
    <format dxfId="1096">
      <pivotArea dataOnly="0" labelOnly="1" outline="0" fieldPosition="0">
        <references count="4">
          <reference field="0" count="1" defaultSubtotal="1">
            <x v="12"/>
          </reference>
          <reference field="5" count="1" selected="0">
            <x v="9"/>
          </reference>
          <reference field="6" count="1" selected="0">
            <x v="8"/>
          </reference>
          <reference field="11" count="1" selected="0">
            <x v="137"/>
          </reference>
        </references>
      </pivotArea>
    </format>
    <format dxfId="1095">
      <pivotArea dataOnly="0" labelOnly="1" outline="0" fieldPosition="0">
        <references count="4">
          <reference field="0" count="1">
            <x v="12"/>
          </reference>
          <reference field="5" count="1" selected="0">
            <x v="9"/>
          </reference>
          <reference field="6" count="1" selected="0">
            <x v="8"/>
          </reference>
          <reference field="11" count="1" selected="0">
            <x v="138"/>
          </reference>
        </references>
      </pivotArea>
    </format>
    <format dxfId="1094">
      <pivotArea dataOnly="0" labelOnly="1" outline="0" fieldPosition="0">
        <references count="4">
          <reference field="0" count="1" defaultSubtotal="1">
            <x v="12"/>
          </reference>
          <reference field="5" count="1" selected="0">
            <x v="9"/>
          </reference>
          <reference field="6" count="1" selected="0">
            <x v="8"/>
          </reference>
          <reference field="11" count="1" selected="0">
            <x v="138"/>
          </reference>
        </references>
      </pivotArea>
    </format>
    <format dxfId="1093">
      <pivotArea dataOnly="0" labelOnly="1" outline="0" fieldPosition="0">
        <references count="4">
          <reference field="0" count="1">
            <x v="12"/>
          </reference>
          <reference field="5" count="1" selected="0">
            <x v="9"/>
          </reference>
          <reference field="6" count="1" selected="0">
            <x v="8"/>
          </reference>
          <reference field="11" count="1" selected="0">
            <x v="144"/>
          </reference>
        </references>
      </pivotArea>
    </format>
    <format dxfId="1092">
      <pivotArea dataOnly="0" labelOnly="1" outline="0" fieldPosition="0">
        <references count="4">
          <reference field="0" count="1" defaultSubtotal="1">
            <x v="12"/>
          </reference>
          <reference field="5" count="1" selected="0">
            <x v="9"/>
          </reference>
          <reference field="6" count="1" selected="0">
            <x v="8"/>
          </reference>
          <reference field="11" count="1" selected="0">
            <x v="144"/>
          </reference>
        </references>
      </pivotArea>
    </format>
    <format dxfId="1091">
      <pivotArea dataOnly="0" labelOnly="1" outline="0" fieldPosition="0">
        <references count="4">
          <reference field="0" count="1">
            <x v="12"/>
          </reference>
          <reference field="5" count="1" selected="0">
            <x v="9"/>
          </reference>
          <reference field="6" count="1" selected="0">
            <x v="8"/>
          </reference>
          <reference field="11" count="1" selected="0">
            <x v="145"/>
          </reference>
        </references>
      </pivotArea>
    </format>
    <format dxfId="1090">
      <pivotArea dataOnly="0" labelOnly="1" outline="0" fieldPosition="0">
        <references count="4">
          <reference field="0" count="1" defaultSubtotal="1">
            <x v="12"/>
          </reference>
          <reference field="5" count="1" selected="0">
            <x v="9"/>
          </reference>
          <reference field="6" count="1" selected="0">
            <x v="8"/>
          </reference>
          <reference field="11" count="1" selected="0">
            <x v="145"/>
          </reference>
        </references>
      </pivotArea>
    </format>
    <format dxfId="1089">
      <pivotArea dataOnly="0" labelOnly="1" outline="0" fieldPosition="0">
        <references count="4">
          <reference field="0" count="1">
            <x v="12"/>
          </reference>
          <reference field="5" count="1" selected="0">
            <x v="9"/>
          </reference>
          <reference field="6" count="1" selected="0">
            <x v="8"/>
          </reference>
          <reference field="11" count="1" selected="0">
            <x v="146"/>
          </reference>
        </references>
      </pivotArea>
    </format>
    <format dxfId="1088">
      <pivotArea dataOnly="0" labelOnly="1" outline="0" fieldPosition="0">
        <references count="4">
          <reference field="0" count="1" defaultSubtotal="1">
            <x v="12"/>
          </reference>
          <reference field="5" count="1" selected="0">
            <x v="9"/>
          </reference>
          <reference field="6" count="1" selected="0">
            <x v="8"/>
          </reference>
          <reference field="11" count="1" selected="0">
            <x v="146"/>
          </reference>
        </references>
      </pivotArea>
    </format>
    <format dxfId="1087">
      <pivotArea dataOnly="0" labelOnly="1" outline="0" fieldPosition="0">
        <references count="4">
          <reference field="0" count="1">
            <x v="12"/>
          </reference>
          <reference field="5" count="1" selected="0">
            <x v="9"/>
          </reference>
          <reference field="6" count="1" selected="0">
            <x v="8"/>
          </reference>
          <reference field="11" count="1" selected="0">
            <x v="147"/>
          </reference>
        </references>
      </pivotArea>
    </format>
    <format dxfId="1086">
      <pivotArea dataOnly="0" labelOnly="1" outline="0" fieldPosition="0">
        <references count="4">
          <reference field="0" count="1" defaultSubtotal="1">
            <x v="12"/>
          </reference>
          <reference field="5" count="1" selected="0">
            <x v="9"/>
          </reference>
          <reference field="6" count="1" selected="0">
            <x v="8"/>
          </reference>
          <reference field="11" count="1" selected="0">
            <x v="147"/>
          </reference>
        </references>
      </pivotArea>
    </format>
    <format dxfId="1085">
      <pivotArea dataOnly="0" labelOnly="1" outline="0" fieldPosition="0">
        <references count="4">
          <reference field="0" count="1">
            <x v="12"/>
          </reference>
          <reference field="5" count="1" selected="0">
            <x v="9"/>
          </reference>
          <reference field="6" count="1" selected="0">
            <x v="8"/>
          </reference>
          <reference field="11" count="1" selected="0">
            <x v="148"/>
          </reference>
        </references>
      </pivotArea>
    </format>
    <format dxfId="1084">
      <pivotArea dataOnly="0" labelOnly="1" outline="0" fieldPosition="0">
        <references count="4">
          <reference field="0" count="1" defaultSubtotal="1">
            <x v="12"/>
          </reference>
          <reference field="5" count="1" selected="0">
            <x v="9"/>
          </reference>
          <reference field="6" count="1" selected="0">
            <x v="8"/>
          </reference>
          <reference field="11" count="1" selected="0">
            <x v="148"/>
          </reference>
        </references>
      </pivotArea>
    </format>
    <format dxfId="1083">
      <pivotArea dataOnly="0" labelOnly="1" outline="0" fieldPosition="0">
        <references count="4">
          <reference field="0" count="1">
            <x v="12"/>
          </reference>
          <reference field="5" count="1" selected="0">
            <x v="9"/>
          </reference>
          <reference field="6" count="1" selected="0">
            <x v="8"/>
          </reference>
          <reference field="11" count="1" selected="0">
            <x v="149"/>
          </reference>
        </references>
      </pivotArea>
    </format>
    <format dxfId="1082">
      <pivotArea dataOnly="0" labelOnly="1" outline="0" fieldPosition="0">
        <references count="4">
          <reference field="0" count="1" defaultSubtotal="1">
            <x v="12"/>
          </reference>
          <reference field="5" count="1" selected="0">
            <x v="9"/>
          </reference>
          <reference field="6" count="1" selected="0">
            <x v="8"/>
          </reference>
          <reference field="11" count="1" selected="0">
            <x v="149"/>
          </reference>
        </references>
      </pivotArea>
    </format>
    <format dxfId="1081">
      <pivotArea dataOnly="0" labelOnly="1" outline="0" fieldPosition="0">
        <references count="4">
          <reference field="0" count="1">
            <x v="12"/>
          </reference>
          <reference field="5" count="1" selected="0">
            <x v="9"/>
          </reference>
          <reference field="6" count="1" selected="0">
            <x v="8"/>
          </reference>
          <reference field="11" count="1" selected="0">
            <x v="150"/>
          </reference>
        </references>
      </pivotArea>
    </format>
    <format dxfId="1080">
      <pivotArea dataOnly="0" labelOnly="1" outline="0" fieldPosition="0">
        <references count="4">
          <reference field="0" count="1" defaultSubtotal="1">
            <x v="12"/>
          </reference>
          <reference field="5" count="1" selected="0">
            <x v="9"/>
          </reference>
          <reference field="6" count="1" selected="0">
            <x v="8"/>
          </reference>
          <reference field="11" count="1" selected="0">
            <x v="150"/>
          </reference>
        </references>
      </pivotArea>
    </format>
    <format dxfId="1079">
      <pivotArea dataOnly="0" labelOnly="1" outline="0" fieldPosition="0">
        <references count="4">
          <reference field="0" count="1">
            <x v="12"/>
          </reference>
          <reference field="5" count="1" selected="0">
            <x v="9"/>
          </reference>
          <reference field="6" count="1" selected="0">
            <x v="8"/>
          </reference>
          <reference field="11" count="1" selected="0">
            <x v="151"/>
          </reference>
        </references>
      </pivotArea>
    </format>
    <format dxfId="1078">
      <pivotArea dataOnly="0" labelOnly="1" outline="0" fieldPosition="0">
        <references count="4">
          <reference field="0" count="1" defaultSubtotal="1">
            <x v="12"/>
          </reference>
          <reference field="5" count="1" selected="0">
            <x v="9"/>
          </reference>
          <reference field="6" count="1" selected="0">
            <x v="8"/>
          </reference>
          <reference field="11" count="1" selected="0">
            <x v="151"/>
          </reference>
        </references>
      </pivotArea>
    </format>
    <format dxfId="1077">
      <pivotArea dataOnly="0" labelOnly="1" outline="0" fieldPosition="0">
        <references count="4">
          <reference field="0" count="1">
            <x v="12"/>
          </reference>
          <reference field="5" count="1" selected="0">
            <x v="9"/>
          </reference>
          <reference field="6" count="1" selected="0">
            <x v="8"/>
          </reference>
          <reference field="11" count="1" selected="0">
            <x v="152"/>
          </reference>
        </references>
      </pivotArea>
    </format>
    <format dxfId="1076">
      <pivotArea dataOnly="0" labelOnly="1" outline="0" fieldPosition="0">
        <references count="4">
          <reference field="0" count="1" defaultSubtotal="1">
            <x v="12"/>
          </reference>
          <reference field="5" count="1" selected="0">
            <x v="9"/>
          </reference>
          <reference field="6" count="1" selected="0">
            <x v="8"/>
          </reference>
          <reference field="11" count="1" selected="0">
            <x v="152"/>
          </reference>
        </references>
      </pivotArea>
    </format>
    <format dxfId="1075">
      <pivotArea dataOnly="0" labelOnly="1" outline="0" fieldPosition="0">
        <references count="4">
          <reference field="0" count="1">
            <x v="12"/>
          </reference>
          <reference field="5" count="1" selected="0">
            <x v="9"/>
          </reference>
          <reference field="6" count="1" selected="0">
            <x v="8"/>
          </reference>
          <reference field="11" count="1" selected="0">
            <x v="162"/>
          </reference>
        </references>
      </pivotArea>
    </format>
    <format dxfId="1074">
      <pivotArea dataOnly="0" labelOnly="1" outline="0" fieldPosition="0">
        <references count="4">
          <reference field="0" count="1" defaultSubtotal="1">
            <x v="12"/>
          </reference>
          <reference field="5" count="1" selected="0">
            <x v="9"/>
          </reference>
          <reference field="6" count="1" selected="0">
            <x v="8"/>
          </reference>
          <reference field="11" count="1" selected="0">
            <x v="162"/>
          </reference>
        </references>
      </pivotArea>
    </format>
    <format dxfId="1073">
      <pivotArea dataOnly="0" labelOnly="1" outline="0" fieldPosition="0">
        <references count="4">
          <reference field="0" count="1">
            <x v="5"/>
          </reference>
          <reference field="5" count="1" selected="0">
            <x v="9"/>
          </reference>
          <reference field="6" count="1" selected="0">
            <x v="9"/>
          </reference>
          <reference field="11" count="1" selected="0">
            <x v="62"/>
          </reference>
        </references>
      </pivotArea>
    </format>
    <format dxfId="1072">
      <pivotArea dataOnly="0" labelOnly="1" outline="0" fieldPosition="0">
        <references count="4">
          <reference field="0" count="1" defaultSubtotal="1">
            <x v="5"/>
          </reference>
          <reference field="5" count="1" selected="0">
            <x v="9"/>
          </reference>
          <reference field="6" count="1" selected="0">
            <x v="9"/>
          </reference>
          <reference field="11" count="1" selected="0">
            <x v="62"/>
          </reference>
        </references>
      </pivotArea>
    </format>
    <format dxfId="1071">
      <pivotArea dataOnly="0" labelOnly="1" outline="0" fieldPosition="0">
        <references count="4">
          <reference field="0" count="1">
            <x v="5"/>
          </reference>
          <reference field="5" count="1" selected="0">
            <x v="9"/>
          </reference>
          <reference field="6" count="1" selected="0">
            <x v="9"/>
          </reference>
          <reference field="11" count="1" selected="0">
            <x v="63"/>
          </reference>
        </references>
      </pivotArea>
    </format>
    <format dxfId="1070">
      <pivotArea dataOnly="0" labelOnly="1" outline="0" fieldPosition="0">
        <references count="4">
          <reference field="0" count="1" defaultSubtotal="1">
            <x v="5"/>
          </reference>
          <reference field="5" count="1" selected="0">
            <x v="9"/>
          </reference>
          <reference field="6" count="1" selected="0">
            <x v="9"/>
          </reference>
          <reference field="11" count="1" selected="0">
            <x v="63"/>
          </reference>
        </references>
      </pivotArea>
    </format>
    <format dxfId="1069">
      <pivotArea dataOnly="0" labelOnly="1" outline="0" fieldPosition="0">
        <references count="4">
          <reference field="0" count="1">
            <x v="5"/>
          </reference>
          <reference field="5" count="1" selected="0">
            <x v="9"/>
          </reference>
          <reference field="6" count="1" selected="0">
            <x v="9"/>
          </reference>
          <reference field="11" count="1" selected="0">
            <x v="64"/>
          </reference>
        </references>
      </pivotArea>
    </format>
    <format dxfId="1068">
      <pivotArea dataOnly="0" labelOnly="1" outline="0" fieldPosition="0">
        <references count="4">
          <reference field="0" count="1" defaultSubtotal="1">
            <x v="5"/>
          </reference>
          <reference field="5" count="1" selected="0">
            <x v="9"/>
          </reference>
          <reference field="6" count="1" selected="0">
            <x v="9"/>
          </reference>
          <reference field="11" count="1" selected="0">
            <x v="64"/>
          </reference>
        </references>
      </pivotArea>
    </format>
    <format dxfId="1067">
      <pivotArea dataOnly="0" labelOnly="1" outline="0" fieldPosition="0">
        <references count="4">
          <reference field="0" count="1">
            <x v="6"/>
          </reference>
          <reference field="5" count="1" selected="0">
            <x v="14"/>
          </reference>
          <reference field="6" count="1" selected="0">
            <x v="10"/>
          </reference>
          <reference field="11" count="1" selected="0">
            <x v="66"/>
          </reference>
        </references>
      </pivotArea>
    </format>
    <format dxfId="1066">
      <pivotArea dataOnly="0" labelOnly="1" outline="0" fieldPosition="0">
        <references count="4">
          <reference field="0" count="1" defaultSubtotal="1">
            <x v="6"/>
          </reference>
          <reference field="5" count="1" selected="0">
            <x v="14"/>
          </reference>
          <reference field="6" count="1" selected="0">
            <x v="10"/>
          </reference>
          <reference field="11" count="1" selected="0">
            <x v="66"/>
          </reference>
        </references>
      </pivotArea>
    </format>
    <format dxfId="1065">
      <pivotArea dataOnly="0" labelOnly="1" outline="0" fieldPosition="0">
        <references count="4">
          <reference field="0" count="1">
            <x v="6"/>
          </reference>
          <reference field="5" count="1" selected="0">
            <x v="14"/>
          </reference>
          <reference field="6" count="1" selected="0">
            <x v="10"/>
          </reference>
          <reference field="11" count="1" selected="0">
            <x v="67"/>
          </reference>
        </references>
      </pivotArea>
    </format>
    <format dxfId="1064">
      <pivotArea dataOnly="0" labelOnly="1" outline="0" fieldPosition="0">
        <references count="4">
          <reference field="0" count="1" defaultSubtotal="1">
            <x v="6"/>
          </reference>
          <reference field="5" count="1" selected="0">
            <x v="14"/>
          </reference>
          <reference field="6" count="1" selected="0">
            <x v="10"/>
          </reference>
          <reference field="11" count="1" selected="0">
            <x v="67"/>
          </reference>
        </references>
      </pivotArea>
    </format>
    <format dxfId="1063">
      <pivotArea dataOnly="0" labelOnly="1" outline="0" fieldPosition="0">
        <references count="4">
          <reference field="0" count="1">
            <x v="6"/>
          </reference>
          <reference field="5" count="1" selected="0">
            <x v="14"/>
          </reference>
          <reference field="6" count="1" selected="0">
            <x v="11"/>
          </reference>
          <reference field="11" count="1" selected="0">
            <x v="72"/>
          </reference>
        </references>
      </pivotArea>
    </format>
    <format dxfId="1062">
      <pivotArea dataOnly="0" labelOnly="1" outline="0" fieldPosition="0">
        <references count="4">
          <reference field="0" count="1" defaultSubtotal="1">
            <x v="6"/>
          </reference>
          <reference field="5" count="1" selected="0">
            <x v="14"/>
          </reference>
          <reference field="6" count="1" selected="0">
            <x v="11"/>
          </reference>
          <reference field="11" count="1" selected="0">
            <x v="72"/>
          </reference>
        </references>
      </pivotArea>
    </format>
    <format dxfId="1061">
      <pivotArea dataOnly="0" labelOnly="1" outline="0" fieldPosition="0">
        <references count="4">
          <reference field="0" count="1">
            <x v="2"/>
          </reference>
          <reference field="5" count="1" selected="0">
            <x v="7"/>
          </reference>
          <reference field="6" count="1" selected="0">
            <x v="12"/>
          </reference>
          <reference field="11" count="1" selected="0">
            <x v="15"/>
          </reference>
        </references>
      </pivotArea>
    </format>
    <format dxfId="1060">
      <pivotArea dataOnly="0" labelOnly="1" outline="0" fieldPosition="0">
        <references count="4">
          <reference field="0" count="1" defaultSubtotal="1">
            <x v="2"/>
          </reference>
          <reference field="5" count="1" selected="0">
            <x v="7"/>
          </reference>
          <reference field="6" count="1" selected="0">
            <x v="12"/>
          </reference>
          <reference field="11" count="1" selected="0">
            <x v="15"/>
          </reference>
        </references>
      </pivotArea>
    </format>
    <format dxfId="1059">
      <pivotArea dataOnly="0" labelOnly="1" outline="0" fieldPosition="0">
        <references count="4">
          <reference field="0" count="1">
            <x v="2"/>
          </reference>
          <reference field="5" count="1" selected="0">
            <x v="7"/>
          </reference>
          <reference field="6" count="1" selected="0">
            <x v="12"/>
          </reference>
          <reference field="11" count="1" selected="0">
            <x v="16"/>
          </reference>
        </references>
      </pivotArea>
    </format>
    <format dxfId="1058">
      <pivotArea dataOnly="0" labelOnly="1" outline="0" fieldPosition="0">
        <references count="4">
          <reference field="0" count="1" defaultSubtotal="1">
            <x v="2"/>
          </reference>
          <reference field="5" count="1" selected="0">
            <x v="7"/>
          </reference>
          <reference field="6" count="1" selected="0">
            <x v="12"/>
          </reference>
          <reference field="11" count="1" selected="0">
            <x v="16"/>
          </reference>
        </references>
      </pivotArea>
    </format>
    <format dxfId="1057">
      <pivotArea dataOnly="0" labelOnly="1" outline="0" fieldPosition="0">
        <references count="4">
          <reference field="0" count="1">
            <x v="2"/>
          </reference>
          <reference field="5" count="1" selected="0">
            <x v="7"/>
          </reference>
          <reference field="6" count="1" selected="0">
            <x v="12"/>
          </reference>
          <reference field="11" count="1" selected="0">
            <x v="19"/>
          </reference>
        </references>
      </pivotArea>
    </format>
    <format dxfId="1056">
      <pivotArea dataOnly="0" labelOnly="1" outline="0" fieldPosition="0">
        <references count="4">
          <reference field="0" count="1" defaultSubtotal="1">
            <x v="2"/>
          </reference>
          <reference field="5" count="1" selected="0">
            <x v="7"/>
          </reference>
          <reference field="6" count="1" selected="0">
            <x v="12"/>
          </reference>
          <reference field="11" count="1" selected="0">
            <x v="19"/>
          </reference>
        </references>
      </pivotArea>
    </format>
    <format dxfId="1055">
      <pivotArea dataOnly="0" labelOnly="1" outline="0" fieldPosition="0">
        <references count="4">
          <reference field="0" count="1">
            <x v="2"/>
          </reference>
          <reference field="5" count="1" selected="0">
            <x v="7"/>
          </reference>
          <reference field="6" count="1" selected="0">
            <x v="12"/>
          </reference>
          <reference field="11" count="1" selected="0">
            <x v="20"/>
          </reference>
        </references>
      </pivotArea>
    </format>
    <format dxfId="1054">
      <pivotArea dataOnly="0" labelOnly="1" outline="0" fieldPosition="0">
        <references count="4">
          <reference field="0" count="1" defaultSubtotal="1">
            <x v="2"/>
          </reference>
          <reference field="5" count="1" selected="0">
            <x v="7"/>
          </reference>
          <reference field="6" count="1" selected="0">
            <x v="12"/>
          </reference>
          <reference field="11" count="1" selected="0">
            <x v="20"/>
          </reference>
        </references>
      </pivotArea>
    </format>
    <format dxfId="1053">
      <pivotArea dataOnly="0" labelOnly="1" outline="0" fieldPosition="0">
        <references count="4">
          <reference field="0" count="1">
            <x v="2"/>
          </reference>
          <reference field="5" count="1" selected="0">
            <x v="7"/>
          </reference>
          <reference field="6" count="1" selected="0">
            <x v="12"/>
          </reference>
          <reference field="11" count="1" selected="0">
            <x v="21"/>
          </reference>
        </references>
      </pivotArea>
    </format>
    <format dxfId="1052">
      <pivotArea dataOnly="0" labelOnly="1" outline="0" fieldPosition="0">
        <references count="4">
          <reference field="0" count="1" defaultSubtotal="1">
            <x v="2"/>
          </reference>
          <reference field="5" count="1" selected="0">
            <x v="7"/>
          </reference>
          <reference field="6" count="1" selected="0">
            <x v="12"/>
          </reference>
          <reference field="11" count="1" selected="0">
            <x v="21"/>
          </reference>
        </references>
      </pivotArea>
    </format>
    <format dxfId="1051">
      <pivotArea dataOnly="0" labelOnly="1" outline="0" fieldPosition="0">
        <references count="4">
          <reference field="0" count="1">
            <x v="2"/>
          </reference>
          <reference field="5" count="1" selected="0">
            <x v="7"/>
          </reference>
          <reference field="6" count="1" selected="0">
            <x v="12"/>
          </reference>
          <reference field="11" count="1" selected="0">
            <x v="22"/>
          </reference>
        </references>
      </pivotArea>
    </format>
    <format dxfId="1050">
      <pivotArea dataOnly="0" labelOnly="1" outline="0" fieldPosition="0">
        <references count="4">
          <reference field="0" count="1" defaultSubtotal="1">
            <x v="2"/>
          </reference>
          <reference field="5" count="1" selected="0">
            <x v="7"/>
          </reference>
          <reference field="6" count="1" selected="0">
            <x v="12"/>
          </reference>
          <reference field="11" count="1" selected="0">
            <x v="22"/>
          </reference>
        </references>
      </pivotArea>
    </format>
    <format dxfId="1049">
      <pivotArea dataOnly="0" labelOnly="1" outline="0" fieldPosition="0">
        <references count="4">
          <reference field="0" count="1">
            <x v="3"/>
          </reference>
          <reference field="5" count="1" selected="0">
            <x v="7"/>
          </reference>
          <reference field="6" count="1" selected="0">
            <x v="12"/>
          </reference>
          <reference field="11" count="1" selected="0">
            <x v="25"/>
          </reference>
        </references>
      </pivotArea>
    </format>
    <format dxfId="1048">
      <pivotArea dataOnly="0" labelOnly="1" outline="0" fieldPosition="0">
        <references count="4">
          <reference field="0" count="1" defaultSubtotal="1">
            <x v="3"/>
          </reference>
          <reference field="5" count="1" selected="0">
            <x v="7"/>
          </reference>
          <reference field="6" count="1" selected="0">
            <x v="12"/>
          </reference>
          <reference field="11" count="1" selected="0">
            <x v="25"/>
          </reference>
        </references>
      </pivotArea>
    </format>
    <format dxfId="1047">
      <pivotArea dataOnly="0" labelOnly="1" outline="0" fieldPosition="0">
        <references count="4">
          <reference field="0" count="1">
            <x v="3"/>
          </reference>
          <reference field="5" count="1" selected="0">
            <x v="7"/>
          </reference>
          <reference field="6" count="1" selected="0">
            <x v="12"/>
          </reference>
          <reference field="11" count="1" selected="0">
            <x v="27"/>
          </reference>
        </references>
      </pivotArea>
    </format>
    <format dxfId="1046">
      <pivotArea dataOnly="0" labelOnly="1" outline="0" fieldPosition="0">
        <references count="4">
          <reference field="0" count="1" defaultSubtotal="1">
            <x v="3"/>
          </reference>
          <reference field="5" count="1" selected="0">
            <x v="7"/>
          </reference>
          <reference field="6" count="1" selected="0">
            <x v="12"/>
          </reference>
          <reference field="11" count="1" selected="0">
            <x v="27"/>
          </reference>
        </references>
      </pivotArea>
    </format>
    <format dxfId="1045">
      <pivotArea dataOnly="0" labelOnly="1" outline="0" fieldPosition="0">
        <references count="4">
          <reference field="0" count="1">
            <x v="3"/>
          </reference>
          <reference field="5" count="1" selected="0">
            <x v="7"/>
          </reference>
          <reference field="6" count="1" selected="0">
            <x v="12"/>
          </reference>
          <reference field="11" count="1" selected="0">
            <x v="32"/>
          </reference>
        </references>
      </pivotArea>
    </format>
    <format dxfId="1044">
      <pivotArea dataOnly="0" labelOnly="1" outline="0" fieldPosition="0">
        <references count="4">
          <reference field="0" count="1" defaultSubtotal="1">
            <x v="3"/>
          </reference>
          <reference field="5" count="1" selected="0">
            <x v="7"/>
          </reference>
          <reference field="6" count="1" selected="0">
            <x v="12"/>
          </reference>
          <reference field="11" count="1" selected="0">
            <x v="32"/>
          </reference>
        </references>
      </pivotArea>
    </format>
    <format dxfId="1043">
      <pivotArea dataOnly="0" labelOnly="1" outline="0" fieldPosition="0">
        <references count="4">
          <reference field="0" count="1">
            <x v="1"/>
          </reference>
          <reference field="5" count="1" selected="0">
            <x v="13"/>
          </reference>
          <reference field="6" count="1" selected="0">
            <x v="13"/>
          </reference>
          <reference field="11" count="1" selected="0">
            <x v="10"/>
          </reference>
        </references>
      </pivotArea>
    </format>
    <format dxfId="1042">
      <pivotArea dataOnly="0" labelOnly="1" outline="0" fieldPosition="0">
        <references count="4">
          <reference field="0" count="1" defaultSubtotal="1">
            <x v="1"/>
          </reference>
          <reference field="5" count="1" selected="0">
            <x v="13"/>
          </reference>
          <reference field="6" count="1" selected="0">
            <x v="13"/>
          </reference>
          <reference field="11" count="1" selected="0">
            <x v="10"/>
          </reference>
        </references>
      </pivotArea>
    </format>
    <format dxfId="1041">
      <pivotArea dataOnly="0" labelOnly="1" outline="0" fieldPosition="0">
        <references count="4">
          <reference field="0" count="1">
            <x v="3"/>
          </reference>
          <reference field="5" count="1" selected="0">
            <x v="13"/>
          </reference>
          <reference field="6" count="1" selected="0">
            <x v="13"/>
          </reference>
          <reference field="11" count="1" selected="0">
            <x v="26"/>
          </reference>
        </references>
      </pivotArea>
    </format>
    <format dxfId="1040">
      <pivotArea dataOnly="0" labelOnly="1" outline="0" fieldPosition="0">
        <references count="4">
          <reference field="0" count="1" defaultSubtotal="1">
            <x v="3"/>
          </reference>
          <reference field="5" count="1" selected="0">
            <x v="13"/>
          </reference>
          <reference field="6" count="1" selected="0">
            <x v="13"/>
          </reference>
          <reference field="11" count="1" selected="0">
            <x v="26"/>
          </reference>
        </references>
      </pivotArea>
    </format>
    <format dxfId="1039">
      <pivotArea dataOnly="0" labelOnly="1" outline="0" fieldPosition="0">
        <references count="4">
          <reference field="0" count="1">
            <x v="3"/>
          </reference>
          <reference field="5" count="1" selected="0">
            <x v="13"/>
          </reference>
          <reference field="6" count="1" selected="0">
            <x v="13"/>
          </reference>
          <reference field="11" count="1" selected="0">
            <x v="30"/>
          </reference>
        </references>
      </pivotArea>
    </format>
    <format dxfId="1038">
      <pivotArea dataOnly="0" labelOnly="1" outline="0" fieldPosition="0">
        <references count="4">
          <reference field="0" count="1" defaultSubtotal="1">
            <x v="3"/>
          </reference>
          <reference field="5" count="1" selected="0">
            <x v="13"/>
          </reference>
          <reference field="6" count="1" selected="0">
            <x v="13"/>
          </reference>
          <reference field="11" count="1" selected="0">
            <x v="30"/>
          </reference>
        </references>
      </pivotArea>
    </format>
    <format dxfId="1037">
      <pivotArea dataOnly="0" labelOnly="1" outline="0" fieldPosition="0">
        <references count="4">
          <reference field="0" count="1">
            <x v="3"/>
          </reference>
          <reference field="5" count="1" selected="0">
            <x v="13"/>
          </reference>
          <reference field="6" count="1" selected="0">
            <x v="13"/>
          </reference>
          <reference field="11" count="1" selected="0">
            <x v="31"/>
          </reference>
        </references>
      </pivotArea>
    </format>
    <format dxfId="1036">
      <pivotArea dataOnly="0" labelOnly="1" outline="0" fieldPosition="0">
        <references count="4">
          <reference field="0" count="1" defaultSubtotal="1">
            <x v="3"/>
          </reference>
          <reference field="5" count="1" selected="0">
            <x v="13"/>
          </reference>
          <reference field="6" count="1" selected="0">
            <x v="13"/>
          </reference>
          <reference field="11" count="1" selected="0">
            <x v="31"/>
          </reference>
        </references>
      </pivotArea>
    </format>
    <format dxfId="1035">
      <pivotArea dataOnly="0" labelOnly="1" outline="0" fieldPosition="0">
        <references count="4">
          <reference field="0" count="1">
            <x v="6"/>
          </reference>
          <reference field="5" count="1" selected="0">
            <x v="13"/>
          </reference>
          <reference field="6" count="1" selected="0">
            <x v="13"/>
          </reference>
          <reference field="11" count="1" selected="0">
            <x v="69"/>
          </reference>
        </references>
      </pivotArea>
    </format>
    <format dxfId="1034">
      <pivotArea dataOnly="0" labelOnly="1" outline="0" fieldPosition="0">
        <references count="4">
          <reference field="0" count="1" defaultSubtotal="1">
            <x v="6"/>
          </reference>
          <reference field="5" count="1" selected="0">
            <x v="13"/>
          </reference>
          <reference field="6" count="1" selected="0">
            <x v="13"/>
          </reference>
          <reference field="11" count="1" selected="0">
            <x v="69"/>
          </reference>
        </references>
      </pivotArea>
    </format>
    <format dxfId="1033">
      <pivotArea dataOnly="0" labelOnly="1" outline="0" fieldPosition="0">
        <references count="4">
          <reference field="0" count="1">
            <x v="0"/>
          </reference>
          <reference field="5" count="1" selected="0">
            <x v="13"/>
          </reference>
          <reference field="6" count="1" selected="0">
            <x v="14"/>
          </reference>
          <reference field="11" count="1" selected="0">
            <x v="3"/>
          </reference>
        </references>
      </pivotArea>
    </format>
    <format dxfId="1032">
      <pivotArea dataOnly="0" labelOnly="1" outline="0" fieldPosition="0">
        <references count="4">
          <reference field="0" count="1" defaultSubtotal="1">
            <x v="0"/>
          </reference>
          <reference field="5" count="1" selected="0">
            <x v="13"/>
          </reference>
          <reference field="6" count="1" selected="0">
            <x v="14"/>
          </reference>
          <reference field="11" count="1" selected="0">
            <x v="3"/>
          </reference>
        </references>
      </pivotArea>
    </format>
    <format dxfId="1031">
      <pivotArea dataOnly="0" labelOnly="1" outline="0" fieldPosition="0">
        <references count="4">
          <reference field="0" count="1">
            <x v="0"/>
          </reference>
          <reference field="5" count="1" selected="0">
            <x v="13"/>
          </reference>
          <reference field="6" count="1" selected="0">
            <x v="14"/>
          </reference>
          <reference field="11" count="1" selected="0">
            <x v="5"/>
          </reference>
        </references>
      </pivotArea>
    </format>
    <format dxfId="1030">
      <pivotArea dataOnly="0" labelOnly="1" outline="0" fieldPosition="0">
        <references count="4">
          <reference field="0" count="1" defaultSubtotal="1">
            <x v="0"/>
          </reference>
          <reference field="5" count="1" selected="0">
            <x v="13"/>
          </reference>
          <reference field="6" count="1" selected="0">
            <x v="14"/>
          </reference>
          <reference field="11" count="1" selected="0">
            <x v="5"/>
          </reference>
        </references>
      </pivotArea>
    </format>
    <format dxfId="1029">
      <pivotArea dataOnly="0" labelOnly="1" outline="0" fieldPosition="0">
        <references count="4">
          <reference field="0" count="1">
            <x v="1"/>
          </reference>
          <reference field="5" count="1" selected="0">
            <x v="13"/>
          </reference>
          <reference field="6" count="1" selected="0">
            <x v="14"/>
          </reference>
          <reference field="11" count="1" selected="0">
            <x v="12"/>
          </reference>
        </references>
      </pivotArea>
    </format>
    <format dxfId="1028">
      <pivotArea dataOnly="0" labelOnly="1" outline="0" fieldPosition="0">
        <references count="4">
          <reference field="0" count="1" defaultSubtotal="1">
            <x v="1"/>
          </reference>
          <reference field="5" count="1" selected="0">
            <x v="13"/>
          </reference>
          <reference field="6" count="1" selected="0">
            <x v="14"/>
          </reference>
          <reference field="11" count="1" selected="0">
            <x v="12"/>
          </reference>
        </references>
      </pivotArea>
    </format>
    <format dxfId="1027">
      <pivotArea dataOnly="0" labelOnly="1" outline="0" fieldPosition="0">
        <references count="4">
          <reference field="0" count="1">
            <x v="1"/>
          </reference>
          <reference field="5" count="1" selected="0">
            <x v="13"/>
          </reference>
          <reference field="6" count="1" selected="0">
            <x v="14"/>
          </reference>
          <reference field="11" count="1" selected="0">
            <x v="13"/>
          </reference>
        </references>
      </pivotArea>
    </format>
    <format dxfId="1026">
      <pivotArea dataOnly="0" labelOnly="1" outline="0" fieldPosition="0">
        <references count="4">
          <reference field="0" count="1" defaultSubtotal="1">
            <x v="1"/>
          </reference>
          <reference field="5" count="1" selected="0">
            <x v="13"/>
          </reference>
          <reference field="6" count="1" selected="0">
            <x v="14"/>
          </reference>
          <reference field="11" count="1" selected="0">
            <x v="13"/>
          </reference>
        </references>
      </pivotArea>
    </format>
    <format dxfId="1025">
      <pivotArea dataOnly="0" labelOnly="1" outline="0" fieldPosition="0">
        <references count="4">
          <reference field="0" count="1">
            <x v="3"/>
          </reference>
          <reference field="5" count="1" selected="0">
            <x v="13"/>
          </reference>
          <reference field="6" count="1" selected="0">
            <x v="14"/>
          </reference>
          <reference field="11" count="1" selected="0">
            <x v="29"/>
          </reference>
        </references>
      </pivotArea>
    </format>
    <format dxfId="1024">
      <pivotArea dataOnly="0" labelOnly="1" outline="0" fieldPosition="0">
        <references count="4">
          <reference field="0" count="1" defaultSubtotal="1">
            <x v="3"/>
          </reference>
          <reference field="5" count="1" selected="0">
            <x v="13"/>
          </reference>
          <reference field="6" count="1" selected="0">
            <x v="14"/>
          </reference>
          <reference field="11" count="1" selected="0">
            <x v="29"/>
          </reference>
        </references>
      </pivotArea>
    </format>
    <format dxfId="1023">
      <pivotArea dataOnly="0" labelOnly="1" outline="0" fieldPosition="0">
        <references count="4">
          <reference field="0" count="1">
            <x v="2"/>
          </reference>
          <reference field="5" count="1" selected="0">
            <x v="3"/>
          </reference>
          <reference field="6" count="1" selected="0">
            <x v="15"/>
          </reference>
          <reference field="11" count="1" selected="0">
            <x v="17"/>
          </reference>
        </references>
      </pivotArea>
    </format>
    <format dxfId="1022">
      <pivotArea dataOnly="0" labelOnly="1" outline="0" fieldPosition="0">
        <references count="4">
          <reference field="0" count="1" defaultSubtotal="1">
            <x v="2"/>
          </reference>
          <reference field="5" count="1" selected="0">
            <x v="3"/>
          </reference>
          <reference field="6" count="1" selected="0">
            <x v="15"/>
          </reference>
          <reference field="11" count="1" selected="0">
            <x v="17"/>
          </reference>
        </references>
      </pivotArea>
    </format>
    <format dxfId="1021">
      <pivotArea dataOnly="0" labelOnly="1" outline="0" fieldPosition="0">
        <references count="4">
          <reference field="0" count="1">
            <x v="2"/>
          </reference>
          <reference field="5" count="1" selected="0">
            <x v="3"/>
          </reference>
          <reference field="6" count="1" selected="0">
            <x v="15"/>
          </reference>
          <reference field="11" count="1" selected="0">
            <x v="18"/>
          </reference>
        </references>
      </pivotArea>
    </format>
    <format dxfId="1020">
      <pivotArea dataOnly="0" labelOnly="1" outline="0" fieldPosition="0">
        <references count="4">
          <reference field="0" count="1" defaultSubtotal="1">
            <x v="2"/>
          </reference>
          <reference field="5" count="1" selected="0">
            <x v="3"/>
          </reference>
          <reference field="6" count="1" selected="0">
            <x v="15"/>
          </reference>
          <reference field="11" count="1" selected="0">
            <x v="18"/>
          </reference>
        </references>
      </pivotArea>
    </format>
    <format dxfId="1019">
      <pivotArea dataOnly="0" labelOnly="1" outline="0" fieldPosition="0">
        <references count="4">
          <reference field="0" count="1">
            <x v="3"/>
          </reference>
          <reference field="5" count="1" selected="0">
            <x v="4"/>
          </reference>
          <reference field="6" count="1" selected="0">
            <x v="16"/>
          </reference>
          <reference field="11" count="1" selected="0">
            <x v="28"/>
          </reference>
        </references>
      </pivotArea>
    </format>
    <format dxfId="1018">
      <pivotArea dataOnly="0" labelOnly="1" outline="0" fieldPosition="0">
        <references count="4">
          <reference field="0" count="1" defaultSubtotal="1">
            <x v="3"/>
          </reference>
          <reference field="5" count="1" selected="0">
            <x v="4"/>
          </reference>
          <reference field="6" count="1" selected="0">
            <x v="16"/>
          </reference>
          <reference field="11" count="1" selected="0">
            <x v="28"/>
          </reference>
        </references>
      </pivotArea>
    </format>
    <format dxfId="1017">
      <pivotArea dataOnly="0" labelOnly="1" outline="0" fieldPosition="0">
        <references count="4">
          <reference field="0" count="1">
            <x v="8"/>
          </reference>
          <reference field="5" count="1" selected="0">
            <x v="4"/>
          </reference>
          <reference field="6" count="1" selected="0">
            <x v="16"/>
          </reference>
          <reference field="11" count="1" selected="0">
            <x v="98"/>
          </reference>
        </references>
      </pivotArea>
    </format>
    <format dxfId="1016">
      <pivotArea dataOnly="0" labelOnly="1" outline="0" fieldPosition="0">
        <references count="4">
          <reference field="0" count="1" defaultSubtotal="1">
            <x v="8"/>
          </reference>
          <reference field="5" count="1" selected="0">
            <x v="4"/>
          </reference>
          <reference field="6" count="1" selected="0">
            <x v="16"/>
          </reference>
          <reference field="11" count="1" selected="0">
            <x v="98"/>
          </reference>
        </references>
      </pivotArea>
    </format>
    <format dxfId="1015">
      <pivotArea dataOnly="0" labelOnly="1" outline="0" fieldPosition="0">
        <references count="4">
          <reference field="0" count="1">
            <x v="8"/>
          </reference>
          <reference field="5" count="1" selected="0">
            <x v="4"/>
          </reference>
          <reference field="6" count="1" selected="0">
            <x v="16"/>
          </reference>
          <reference field="11" count="1" selected="0">
            <x v="102"/>
          </reference>
        </references>
      </pivotArea>
    </format>
    <format dxfId="1014">
      <pivotArea dataOnly="0" labelOnly="1" outline="0" fieldPosition="0">
        <references count="4">
          <reference field="0" count="1" defaultSubtotal="1">
            <x v="8"/>
          </reference>
          <reference field="5" count="1" selected="0">
            <x v="4"/>
          </reference>
          <reference field="6" count="1" selected="0">
            <x v="16"/>
          </reference>
          <reference field="11" count="1" selected="0">
            <x v="102"/>
          </reference>
        </references>
      </pivotArea>
    </format>
    <format dxfId="1013">
      <pivotArea dataOnly="0" labelOnly="1" outline="0" fieldPosition="0">
        <references count="4">
          <reference field="0" count="1">
            <x v="8"/>
          </reference>
          <reference field="5" count="1" selected="0">
            <x v="4"/>
          </reference>
          <reference field="6" count="1" selected="0">
            <x v="16"/>
          </reference>
          <reference field="11" count="1" selected="0">
            <x v="103"/>
          </reference>
        </references>
      </pivotArea>
    </format>
    <format dxfId="1012">
      <pivotArea dataOnly="0" labelOnly="1" outline="0" fieldPosition="0">
        <references count="4">
          <reference field="0" count="1" defaultSubtotal="1">
            <x v="8"/>
          </reference>
          <reference field="5" count="1" selected="0">
            <x v="4"/>
          </reference>
          <reference field="6" count="1" selected="0">
            <x v="16"/>
          </reference>
          <reference field="11" count="1" selected="0">
            <x v="103"/>
          </reference>
        </references>
      </pivotArea>
    </format>
    <format dxfId="1011">
      <pivotArea dataOnly="0" labelOnly="1" outline="0" fieldPosition="0">
        <references count="4">
          <reference field="0" count="1">
            <x v="9"/>
          </reference>
          <reference field="5" count="1" selected="0">
            <x v="4"/>
          </reference>
          <reference field="6" count="1" selected="0">
            <x v="16"/>
          </reference>
          <reference field="11" count="1" selected="0">
            <x v="107"/>
          </reference>
        </references>
      </pivotArea>
    </format>
    <format dxfId="1010">
      <pivotArea dataOnly="0" labelOnly="1" outline="0" fieldPosition="0">
        <references count="4">
          <reference field="0" count="1" defaultSubtotal="1">
            <x v="9"/>
          </reference>
          <reference field="5" count="1" selected="0">
            <x v="4"/>
          </reference>
          <reference field="6" count="1" selected="0">
            <x v="16"/>
          </reference>
          <reference field="11" count="1" selected="0">
            <x v="107"/>
          </reference>
        </references>
      </pivotArea>
    </format>
    <format dxfId="1009">
      <pivotArea dataOnly="0" labelOnly="1" outline="0" fieldPosition="0">
        <references count="4">
          <reference field="0" count="1">
            <x v="9"/>
          </reference>
          <reference field="5" count="1" selected="0">
            <x v="4"/>
          </reference>
          <reference field="6" count="1" selected="0">
            <x v="16"/>
          </reference>
          <reference field="11" count="1" selected="0">
            <x v="108"/>
          </reference>
        </references>
      </pivotArea>
    </format>
    <format dxfId="1008">
      <pivotArea dataOnly="0" labelOnly="1" outline="0" fieldPosition="0">
        <references count="4">
          <reference field="0" count="1" defaultSubtotal="1">
            <x v="9"/>
          </reference>
          <reference field="5" count="1" selected="0">
            <x v="4"/>
          </reference>
          <reference field="6" count="1" selected="0">
            <x v="16"/>
          </reference>
          <reference field="11" count="1" selected="0">
            <x v="108"/>
          </reference>
        </references>
      </pivotArea>
    </format>
    <format dxfId="1007">
      <pivotArea dataOnly="0" labelOnly="1" outline="0" fieldPosition="0">
        <references count="4">
          <reference field="0" count="1">
            <x v="9"/>
          </reference>
          <reference field="5" count="1" selected="0">
            <x v="4"/>
          </reference>
          <reference field="6" count="1" selected="0">
            <x v="16"/>
          </reference>
          <reference field="11" count="1" selected="0">
            <x v="109"/>
          </reference>
        </references>
      </pivotArea>
    </format>
    <format dxfId="1006">
      <pivotArea dataOnly="0" labelOnly="1" outline="0" fieldPosition="0">
        <references count="4">
          <reference field="0" count="1" defaultSubtotal="1">
            <x v="9"/>
          </reference>
          <reference field="5" count="1" selected="0">
            <x v="4"/>
          </reference>
          <reference field="6" count="1" selected="0">
            <x v="16"/>
          </reference>
          <reference field="11" count="1" selected="0">
            <x v="109"/>
          </reference>
        </references>
      </pivotArea>
    </format>
    <format dxfId="1005">
      <pivotArea dataOnly="0" labelOnly="1" outline="0" fieldPosition="0">
        <references count="4">
          <reference field="0" count="1">
            <x v="9"/>
          </reference>
          <reference field="5" count="1" selected="0">
            <x v="4"/>
          </reference>
          <reference field="6" count="1" selected="0">
            <x v="16"/>
          </reference>
          <reference field="11" count="1" selected="0">
            <x v="110"/>
          </reference>
        </references>
      </pivotArea>
    </format>
    <format dxfId="1004">
      <pivotArea dataOnly="0" labelOnly="1" outline="0" fieldPosition="0">
        <references count="4">
          <reference field="0" count="1" defaultSubtotal="1">
            <x v="9"/>
          </reference>
          <reference field="5" count="1" selected="0">
            <x v="4"/>
          </reference>
          <reference field="6" count="1" selected="0">
            <x v="16"/>
          </reference>
          <reference field="11" count="1" selected="0">
            <x v="110"/>
          </reference>
        </references>
      </pivotArea>
    </format>
    <format dxfId="1003">
      <pivotArea dataOnly="0" labelOnly="1" outline="0" fieldPosition="0">
        <references count="4">
          <reference field="0" count="1">
            <x v="9"/>
          </reference>
          <reference field="5" count="1" selected="0">
            <x v="4"/>
          </reference>
          <reference field="6" count="1" selected="0">
            <x v="16"/>
          </reference>
          <reference field="11" count="1" selected="0">
            <x v="114"/>
          </reference>
        </references>
      </pivotArea>
    </format>
    <format dxfId="1002">
      <pivotArea dataOnly="0" labelOnly="1" outline="0" fieldPosition="0">
        <references count="4">
          <reference field="0" count="1" defaultSubtotal="1">
            <x v="9"/>
          </reference>
          <reference field="5" count="1" selected="0">
            <x v="4"/>
          </reference>
          <reference field="6" count="1" selected="0">
            <x v="16"/>
          </reference>
          <reference field="11" count="1" selected="0">
            <x v="114"/>
          </reference>
        </references>
      </pivotArea>
    </format>
    <format dxfId="1001">
      <pivotArea dataOnly="0" labelOnly="1" outline="0" fieldPosition="0">
        <references count="4">
          <reference field="0" count="1">
            <x v="9"/>
          </reference>
          <reference field="5" count="1" selected="0">
            <x v="4"/>
          </reference>
          <reference field="6" count="1" selected="0">
            <x v="16"/>
          </reference>
          <reference field="11" count="1" selected="0">
            <x v="115"/>
          </reference>
        </references>
      </pivotArea>
    </format>
    <format dxfId="1000">
      <pivotArea dataOnly="0" labelOnly="1" outline="0" fieldPosition="0">
        <references count="4">
          <reference field="0" count="1" defaultSubtotal="1">
            <x v="9"/>
          </reference>
          <reference field="5" count="1" selected="0">
            <x v="4"/>
          </reference>
          <reference field="6" count="1" selected="0">
            <x v="16"/>
          </reference>
          <reference field="11" count="1" selected="0">
            <x v="115"/>
          </reference>
        </references>
      </pivotArea>
    </format>
    <format dxfId="999">
      <pivotArea dataOnly="0" labelOnly="1" outline="0" fieldPosition="0">
        <references count="4">
          <reference field="0" count="1">
            <x v="9"/>
          </reference>
          <reference field="5" count="1" selected="0">
            <x v="4"/>
          </reference>
          <reference field="6" count="1" selected="0">
            <x v="16"/>
          </reference>
          <reference field="11" count="1" selected="0">
            <x v="116"/>
          </reference>
        </references>
      </pivotArea>
    </format>
    <format dxfId="998">
      <pivotArea dataOnly="0" labelOnly="1" outline="0" fieldPosition="0">
        <references count="4">
          <reference field="0" count="1" defaultSubtotal="1">
            <x v="9"/>
          </reference>
          <reference field="5" count="1" selected="0">
            <x v="4"/>
          </reference>
          <reference field="6" count="1" selected="0">
            <x v="16"/>
          </reference>
          <reference field="11" count="1" selected="0">
            <x v="116"/>
          </reference>
        </references>
      </pivotArea>
    </format>
    <format dxfId="997">
      <pivotArea dataOnly="0" labelOnly="1" outline="0" fieldPosition="0">
        <references count="4">
          <reference field="0" count="1">
            <x v="9"/>
          </reference>
          <reference field="5" count="1" selected="0">
            <x v="4"/>
          </reference>
          <reference field="6" count="1" selected="0">
            <x v="16"/>
          </reference>
          <reference field="11" count="1" selected="0">
            <x v="119"/>
          </reference>
        </references>
      </pivotArea>
    </format>
    <format dxfId="996">
      <pivotArea dataOnly="0" labelOnly="1" outline="0" fieldPosition="0">
        <references count="4">
          <reference field="0" count="1" defaultSubtotal="1">
            <x v="9"/>
          </reference>
          <reference field="5" count="1" selected="0">
            <x v="4"/>
          </reference>
          <reference field="6" count="1" selected="0">
            <x v="16"/>
          </reference>
          <reference field="11" count="1" selected="0">
            <x v="119"/>
          </reference>
        </references>
      </pivotArea>
    </format>
    <format dxfId="995">
      <pivotArea dataOnly="0" labelOnly="1" outline="0" fieldPosition="0">
        <references count="4">
          <reference field="0" count="1">
            <x v="12"/>
          </reference>
          <reference field="5" count="1" selected="0">
            <x v="4"/>
          </reference>
          <reference field="6" count="1" selected="0">
            <x v="16"/>
          </reference>
          <reference field="11" count="1" selected="0">
            <x v="153"/>
          </reference>
        </references>
      </pivotArea>
    </format>
    <format dxfId="994">
      <pivotArea dataOnly="0" labelOnly="1" outline="0" fieldPosition="0">
        <references count="4">
          <reference field="0" count="1" defaultSubtotal="1">
            <x v="12"/>
          </reference>
          <reference field="5" count="1" selected="0">
            <x v="4"/>
          </reference>
          <reference field="6" count="1" selected="0">
            <x v="16"/>
          </reference>
          <reference field="11" count="1" selected="0">
            <x v="153"/>
          </reference>
        </references>
      </pivotArea>
    </format>
    <format dxfId="993">
      <pivotArea dataOnly="0" labelOnly="1" outline="0" fieldPosition="0">
        <references count="4">
          <reference field="0" count="1">
            <x v="12"/>
          </reference>
          <reference field="5" count="1" selected="0">
            <x v="4"/>
          </reference>
          <reference field="6" count="1" selected="0">
            <x v="16"/>
          </reference>
          <reference field="11" count="1" selected="0">
            <x v="154"/>
          </reference>
        </references>
      </pivotArea>
    </format>
    <format dxfId="992">
      <pivotArea dataOnly="0" labelOnly="1" outline="0" fieldPosition="0">
        <references count="4">
          <reference field="0" count="1" defaultSubtotal="1">
            <x v="12"/>
          </reference>
          <reference field="5" count="1" selected="0">
            <x v="4"/>
          </reference>
          <reference field="6" count="1" selected="0">
            <x v="16"/>
          </reference>
          <reference field="11" count="1" selected="0">
            <x v="154"/>
          </reference>
        </references>
      </pivotArea>
    </format>
    <format dxfId="991">
      <pivotArea dataOnly="0" labelOnly="1" outline="0" fieldPosition="0">
        <references count="4">
          <reference field="0" count="1">
            <x v="13"/>
          </reference>
          <reference field="5" count="1" selected="0">
            <x v="4"/>
          </reference>
          <reference field="6" count="1" selected="0">
            <x v="16"/>
          </reference>
          <reference field="11" count="1" selected="0">
            <x v="166"/>
          </reference>
        </references>
      </pivotArea>
    </format>
    <format dxfId="990">
      <pivotArea dataOnly="0" labelOnly="1" outline="0" fieldPosition="0">
        <references count="4">
          <reference field="0" count="1" defaultSubtotal="1">
            <x v="13"/>
          </reference>
          <reference field="5" count="1" selected="0">
            <x v="4"/>
          </reference>
          <reference field="6" count="1" selected="0">
            <x v="16"/>
          </reference>
          <reference field="11" count="1" selected="0">
            <x v="166"/>
          </reference>
        </references>
      </pivotArea>
    </format>
    <format dxfId="989">
      <pivotArea dataOnly="0" labelOnly="1" outline="0" fieldPosition="0">
        <references count="4">
          <reference field="0" count="1">
            <x v="13"/>
          </reference>
          <reference field="5" count="1" selected="0">
            <x v="4"/>
          </reference>
          <reference field="6" count="1" selected="0">
            <x v="16"/>
          </reference>
          <reference field="11" count="1" selected="0">
            <x v="167"/>
          </reference>
        </references>
      </pivotArea>
    </format>
    <format dxfId="988">
      <pivotArea dataOnly="0" labelOnly="1" outline="0" fieldPosition="0">
        <references count="4">
          <reference field="0" count="1" defaultSubtotal="1">
            <x v="13"/>
          </reference>
          <reference field="5" count="1" selected="0">
            <x v="4"/>
          </reference>
          <reference field="6" count="1" selected="0">
            <x v="16"/>
          </reference>
          <reference field="11" count="1" selected="0">
            <x v="167"/>
          </reference>
        </references>
      </pivotArea>
    </format>
    <format dxfId="987">
      <pivotArea dataOnly="0" labelOnly="1" outline="0" fieldPosition="0">
        <references count="4">
          <reference field="0" count="1">
            <x v="13"/>
          </reference>
          <reference field="5" count="1" selected="0">
            <x v="4"/>
          </reference>
          <reference field="6" count="1" selected="0">
            <x v="16"/>
          </reference>
          <reference field="11" count="1" selected="0">
            <x v="169"/>
          </reference>
        </references>
      </pivotArea>
    </format>
    <format dxfId="986">
      <pivotArea dataOnly="0" labelOnly="1" outline="0" fieldPosition="0">
        <references count="4">
          <reference field="0" count="1" defaultSubtotal="1">
            <x v="13"/>
          </reference>
          <reference field="5" count="1" selected="0">
            <x v="4"/>
          </reference>
          <reference field="6" count="1" selected="0">
            <x v="16"/>
          </reference>
          <reference field="11" count="1" selected="0">
            <x v="169"/>
          </reference>
        </references>
      </pivotArea>
    </format>
    <format dxfId="985">
      <pivotArea dataOnly="0" labelOnly="1" outline="0" fieldPosition="0">
        <references count="4">
          <reference field="0" count="1">
            <x v="1"/>
          </reference>
          <reference field="5" count="1" selected="0">
            <x v="2"/>
          </reference>
          <reference field="6" count="1" selected="0">
            <x v="17"/>
          </reference>
          <reference field="11" count="1" selected="0">
            <x v="14"/>
          </reference>
        </references>
      </pivotArea>
    </format>
    <format dxfId="984">
      <pivotArea dataOnly="0" labelOnly="1" outline="0" fieldPosition="0">
        <references count="4">
          <reference field="0" count="1" defaultSubtotal="1">
            <x v="1"/>
          </reference>
          <reference field="5" count="1" selected="0">
            <x v="2"/>
          </reference>
          <reference field="6" count="1" selected="0">
            <x v="17"/>
          </reference>
          <reference field="11" count="1" selected="0">
            <x v="14"/>
          </reference>
        </references>
      </pivotArea>
    </format>
    <format dxfId="983">
      <pivotArea dataOnly="0" labelOnly="1" outline="0" fieldPosition="0">
        <references count="4">
          <reference field="0" count="1">
            <x v="8"/>
          </reference>
          <reference field="5" count="1" selected="0">
            <x v="2"/>
          </reference>
          <reference field="6" count="1" selected="0">
            <x v="17"/>
          </reference>
          <reference field="11" count="1" selected="0">
            <x v="105"/>
          </reference>
        </references>
      </pivotArea>
    </format>
    <format dxfId="982">
      <pivotArea dataOnly="0" labelOnly="1" outline="0" fieldPosition="0">
        <references count="4">
          <reference field="0" count="1" defaultSubtotal="1">
            <x v="8"/>
          </reference>
          <reference field="5" count="1" selected="0">
            <x v="2"/>
          </reference>
          <reference field="6" count="1" selected="0">
            <x v="17"/>
          </reference>
          <reference field="11" count="1" selected="0">
            <x v="105"/>
          </reference>
        </references>
      </pivotArea>
    </format>
    <format dxfId="981">
      <pivotArea dataOnly="0" labelOnly="1" outline="0" fieldPosition="0">
        <references count="4">
          <reference field="0" count="1">
            <x v="8"/>
          </reference>
          <reference field="5" count="1" selected="0">
            <x v="2"/>
          </reference>
          <reference field="6" count="1" selected="0">
            <x v="17"/>
          </reference>
          <reference field="11" count="1" selected="0">
            <x v="106"/>
          </reference>
        </references>
      </pivotArea>
    </format>
    <format dxfId="980">
      <pivotArea dataOnly="0" labelOnly="1" outline="0" fieldPosition="0">
        <references count="4">
          <reference field="0" count="1" defaultSubtotal="1">
            <x v="8"/>
          </reference>
          <reference field="5" count="1" selected="0">
            <x v="2"/>
          </reference>
          <reference field="6" count="1" selected="0">
            <x v="17"/>
          </reference>
          <reference field="11" count="1" selected="0">
            <x v="106"/>
          </reference>
        </references>
      </pivotArea>
    </format>
    <format dxfId="979">
      <pivotArea dataOnly="0" labelOnly="1" outline="0" fieldPosition="0">
        <references count="4">
          <reference field="0" count="1">
            <x v="9"/>
          </reference>
          <reference field="5" count="1" selected="0">
            <x v="2"/>
          </reference>
          <reference field="6" count="1" selected="0">
            <x v="17"/>
          </reference>
          <reference field="11" count="1" selected="0">
            <x v="118"/>
          </reference>
        </references>
      </pivotArea>
    </format>
    <format dxfId="978">
      <pivotArea dataOnly="0" labelOnly="1" outline="0" fieldPosition="0">
        <references count="4">
          <reference field="0" count="1" defaultSubtotal="1">
            <x v="9"/>
          </reference>
          <reference field="5" count="1" selected="0">
            <x v="2"/>
          </reference>
          <reference field="6" count="1" selected="0">
            <x v="17"/>
          </reference>
          <reference field="11" count="1" selected="0">
            <x v="118"/>
          </reference>
        </references>
      </pivotArea>
    </format>
    <format dxfId="977">
      <pivotArea dataOnly="0" labelOnly="1" outline="0" fieldPosition="0">
        <references count="4">
          <reference field="0" count="1">
            <x v="7"/>
          </reference>
          <reference field="5" count="1" selected="0">
            <x v="8"/>
          </reference>
          <reference field="6" count="1" selected="0">
            <x v="18"/>
          </reference>
          <reference field="11" count="1" selected="0">
            <x v="75"/>
          </reference>
        </references>
      </pivotArea>
    </format>
    <format dxfId="976">
      <pivotArea dataOnly="0" labelOnly="1" outline="0" fieldPosition="0">
        <references count="4">
          <reference field="0" count="1" defaultSubtotal="1">
            <x v="7"/>
          </reference>
          <reference field="5" count="1" selected="0">
            <x v="8"/>
          </reference>
          <reference field="6" count="1" selected="0">
            <x v="18"/>
          </reference>
          <reference field="11" count="1" selected="0">
            <x v="75"/>
          </reference>
        </references>
      </pivotArea>
    </format>
    <format dxfId="975">
      <pivotArea dataOnly="0" labelOnly="1" outline="0" fieldPosition="0">
        <references count="4">
          <reference field="0" count="1">
            <x v="12"/>
          </reference>
          <reference field="5" count="1" selected="0">
            <x v="8"/>
          </reference>
          <reference field="6" count="1" selected="0">
            <x v="18"/>
          </reference>
          <reference field="11" count="1" selected="0">
            <x v="141"/>
          </reference>
        </references>
      </pivotArea>
    </format>
    <format dxfId="974">
      <pivotArea dataOnly="0" labelOnly="1" outline="0" fieldPosition="0">
        <references count="4">
          <reference field="0" count="1" defaultSubtotal="1">
            <x v="12"/>
          </reference>
          <reference field="5" count="1" selected="0">
            <x v="8"/>
          </reference>
          <reference field="6" count="1" selected="0">
            <x v="18"/>
          </reference>
          <reference field="11" count="1" selected="0">
            <x v="141"/>
          </reference>
        </references>
      </pivotArea>
    </format>
    <format dxfId="973">
      <pivotArea dataOnly="0" labelOnly="1" outline="0" fieldPosition="0">
        <references count="4">
          <reference field="0" count="1">
            <x v="12"/>
          </reference>
          <reference field="5" count="1" selected="0">
            <x v="8"/>
          </reference>
          <reference field="6" count="1" selected="0">
            <x v="18"/>
          </reference>
          <reference field="11" count="1" selected="0">
            <x v="142"/>
          </reference>
        </references>
      </pivotArea>
    </format>
    <format dxfId="972">
      <pivotArea dataOnly="0" labelOnly="1" outline="0" fieldPosition="0">
        <references count="4">
          <reference field="0" count="1" defaultSubtotal="1">
            <x v="12"/>
          </reference>
          <reference field="5" count="1" selected="0">
            <x v="8"/>
          </reference>
          <reference field="6" count="1" selected="0">
            <x v="18"/>
          </reference>
          <reference field="11" count="1" selected="0">
            <x v="142"/>
          </reference>
        </references>
      </pivotArea>
    </format>
    <format dxfId="971">
      <pivotArea dataOnly="0" labelOnly="1" outline="0" fieldPosition="0">
        <references count="4">
          <reference field="0" count="1">
            <x v="12"/>
          </reference>
          <reference field="5" count="1" selected="0">
            <x v="8"/>
          </reference>
          <reference field="6" count="1" selected="0">
            <x v="18"/>
          </reference>
          <reference field="11" count="1" selected="0">
            <x v="143"/>
          </reference>
        </references>
      </pivotArea>
    </format>
    <format dxfId="970">
      <pivotArea dataOnly="0" labelOnly="1" outline="0" fieldPosition="0">
        <references count="4">
          <reference field="0" count="1" defaultSubtotal="1">
            <x v="12"/>
          </reference>
          <reference field="5" count="1" selected="0">
            <x v="8"/>
          </reference>
          <reference field="6" count="1" selected="0">
            <x v="18"/>
          </reference>
          <reference field="11" count="1" selected="0">
            <x v="143"/>
          </reference>
        </references>
      </pivotArea>
    </format>
    <format dxfId="969">
      <pivotArea dataOnly="0" labelOnly="1" outline="0" fieldPosition="0">
        <references count="4">
          <reference field="0" count="1">
            <x v="12"/>
          </reference>
          <reference field="5" count="1" selected="0">
            <x v="8"/>
          </reference>
          <reference field="6" count="1" selected="0">
            <x v="18"/>
          </reference>
          <reference field="11" count="1" selected="0">
            <x v="163"/>
          </reference>
        </references>
      </pivotArea>
    </format>
    <format dxfId="968">
      <pivotArea dataOnly="0" labelOnly="1" outline="0" fieldPosition="0">
        <references count="4">
          <reference field="0" count="1" defaultSubtotal="1">
            <x v="12"/>
          </reference>
          <reference field="5" count="1" selected="0">
            <x v="8"/>
          </reference>
          <reference field="6" count="1" selected="0">
            <x v="18"/>
          </reference>
          <reference field="11" count="1" selected="0">
            <x v="163"/>
          </reference>
        </references>
      </pivotArea>
    </format>
    <format dxfId="967">
      <pivotArea dataOnly="0" labelOnly="1" outline="0" fieldPosition="0">
        <references count="4">
          <reference field="0" count="1">
            <x v="12"/>
          </reference>
          <reference field="5" count="1" selected="0">
            <x v="1"/>
          </reference>
          <reference field="6" count="1" selected="0">
            <x v="19"/>
          </reference>
          <reference field="11" count="1" selected="0">
            <x v="127"/>
          </reference>
        </references>
      </pivotArea>
    </format>
    <format dxfId="966">
      <pivotArea dataOnly="0" labelOnly="1" outline="0" fieldPosition="0">
        <references count="4">
          <reference field="0" count="1" defaultSubtotal="1">
            <x v="12"/>
          </reference>
          <reference field="5" count="1" selected="0">
            <x v="1"/>
          </reference>
          <reference field="6" count="1" selected="0">
            <x v="19"/>
          </reference>
          <reference field="11" count="1" selected="0">
            <x v="127"/>
          </reference>
        </references>
      </pivotArea>
    </format>
    <format dxfId="965">
      <pivotArea dataOnly="0" labelOnly="1" outline="0" fieldPosition="0">
        <references count="4">
          <reference field="0" count="1">
            <x v="12"/>
          </reference>
          <reference field="5" count="1" selected="0">
            <x v="1"/>
          </reference>
          <reference field="6" count="1" selected="0">
            <x v="19"/>
          </reference>
          <reference field="11" count="1" selected="0">
            <x v="128"/>
          </reference>
        </references>
      </pivotArea>
    </format>
    <format dxfId="964">
      <pivotArea dataOnly="0" labelOnly="1" outline="0" fieldPosition="0">
        <references count="4">
          <reference field="0" count="1" defaultSubtotal="1">
            <x v="12"/>
          </reference>
          <reference field="5" count="1" selected="0">
            <x v="1"/>
          </reference>
          <reference field="6" count="1" selected="0">
            <x v="19"/>
          </reference>
          <reference field="11" count="1" selected="0">
            <x v="128"/>
          </reference>
        </references>
      </pivotArea>
    </format>
    <format dxfId="963">
      <pivotArea dataOnly="0" labelOnly="1" outline="0" fieldPosition="0">
        <references count="4">
          <reference field="0" count="1">
            <x v="12"/>
          </reference>
          <reference field="5" count="1" selected="0">
            <x v="23"/>
          </reference>
          <reference field="6" count="1" selected="0">
            <x v="20"/>
          </reference>
          <reference field="11" count="1" selected="0">
            <x v="129"/>
          </reference>
        </references>
      </pivotArea>
    </format>
    <format dxfId="962">
      <pivotArea dataOnly="0" labelOnly="1" outline="0" fieldPosition="0">
        <references count="4">
          <reference field="0" count="1" defaultSubtotal="1">
            <x v="12"/>
          </reference>
          <reference field="5" count="1" selected="0">
            <x v="23"/>
          </reference>
          <reference field="6" count="1" selected="0">
            <x v="20"/>
          </reference>
          <reference field="11" count="1" selected="0">
            <x v="129"/>
          </reference>
        </references>
      </pivotArea>
    </format>
    <format dxfId="961">
      <pivotArea dataOnly="0" labelOnly="1" outline="0" fieldPosition="0">
        <references count="4">
          <reference field="0" count="1">
            <x v="12"/>
          </reference>
          <reference field="5" count="1" selected="0">
            <x v="23"/>
          </reference>
          <reference field="6" count="1" selected="0">
            <x v="20"/>
          </reference>
          <reference field="11" count="1" selected="0">
            <x v="130"/>
          </reference>
        </references>
      </pivotArea>
    </format>
    <format dxfId="960">
      <pivotArea dataOnly="0" labelOnly="1" outline="0" fieldPosition="0">
        <references count="4">
          <reference field="0" count="1" defaultSubtotal="1">
            <x v="12"/>
          </reference>
          <reference field="5" count="1" selected="0">
            <x v="23"/>
          </reference>
          <reference field="6" count="1" selected="0">
            <x v="20"/>
          </reference>
          <reference field="11" count="1" selected="0">
            <x v="130"/>
          </reference>
        </references>
      </pivotArea>
    </format>
    <format dxfId="959">
      <pivotArea dataOnly="0" labelOnly="1" outline="0" fieldPosition="0">
        <references count="4">
          <reference field="0" count="1">
            <x v="7"/>
          </reference>
          <reference field="5" count="1" selected="0">
            <x v="0"/>
          </reference>
          <reference field="6" count="1" selected="0">
            <x v="21"/>
          </reference>
          <reference field="11" count="1" selected="0">
            <x v="77"/>
          </reference>
        </references>
      </pivotArea>
    </format>
    <format dxfId="958">
      <pivotArea dataOnly="0" labelOnly="1" outline="0" fieldPosition="0">
        <references count="4">
          <reference field="0" count="1" defaultSubtotal="1">
            <x v="7"/>
          </reference>
          <reference field="5" count="1" selected="0">
            <x v="0"/>
          </reference>
          <reference field="6" count="1" selected="0">
            <x v="21"/>
          </reference>
          <reference field="11" count="1" selected="0">
            <x v="77"/>
          </reference>
        </references>
      </pivotArea>
    </format>
    <format dxfId="957">
      <pivotArea dataOnly="0" labelOnly="1" outline="0" fieldPosition="0">
        <references count="4">
          <reference field="0" count="1">
            <x v="1"/>
          </reference>
          <reference field="5" count="1" selected="0">
            <x v="18"/>
          </reference>
          <reference field="6" count="1" selected="0">
            <x v="22"/>
          </reference>
          <reference field="11" count="1" selected="0">
            <x v="6"/>
          </reference>
        </references>
      </pivotArea>
    </format>
    <format dxfId="956">
      <pivotArea dataOnly="0" labelOnly="1" outline="0" fieldPosition="0">
        <references count="4">
          <reference field="0" count="1" defaultSubtotal="1">
            <x v="1"/>
          </reference>
          <reference field="5" count="1" selected="0">
            <x v="18"/>
          </reference>
          <reference field="6" count="1" selected="0">
            <x v="22"/>
          </reference>
          <reference field="11" count="1" selected="0">
            <x v="6"/>
          </reference>
        </references>
      </pivotArea>
    </format>
    <format dxfId="955">
      <pivotArea dataOnly="0" labelOnly="1" outline="0" fieldPosition="0">
        <references count="4">
          <reference field="0" count="1">
            <x v="1"/>
          </reference>
          <reference field="5" count="1" selected="0">
            <x v="18"/>
          </reference>
          <reference field="6" count="1" selected="0">
            <x v="22"/>
          </reference>
          <reference field="11" count="1" selected="0">
            <x v="7"/>
          </reference>
        </references>
      </pivotArea>
    </format>
    <format dxfId="954">
      <pivotArea dataOnly="0" labelOnly="1" outline="0" fieldPosition="0">
        <references count="4">
          <reference field="0" count="1" defaultSubtotal="1">
            <x v="1"/>
          </reference>
          <reference field="5" count="1" selected="0">
            <x v="18"/>
          </reference>
          <reference field="6" count="1" selected="0">
            <x v="22"/>
          </reference>
          <reference field="11" count="1" selected="0">
            <x v="7"/>
          </reference>
        </references>
      </pivotArea>
    </format>
    <format dxfId="953">
      <pivotArea dataOnly="0" labelOnly="1" outline="0" fieldPosition="0">
        <references count="4">
          <reference field="0" count="1">
            <x v="1"/>
          </reference>
          <reference field="5" count="1" selected="0">
            <x v="18"/>
          </reference>
          <reference field="6" count="1" selected="0">
            <x v="22"/>
          </reference>
          <reference field="11" count="1" selected="0">
            <x v="8"/>
          </reference>
        </references>
      </pivotArea>
    </format>
    <format dxfId="952">
      <pivotArea dataOnly="0" labelOnly="1" outline="0" fieldPosition="0">
        <references count="4">
          <reference field="0" count="1" defaultSubtotal="1">
            <x v="1"/>
          </reference>
          <reference field="5" count="1" selected="0">
            <x v="18"/>
          </reference>
          <reference field="6" count="1" selected="0">
            <x v="22"/>
          </reference>
          <reference field="11" count="1" selected="0">
            <x v="8"/>
          </reference>
        </references>
      </pivotArea>
    </format>
    <format dxfId="951">
      <pivotArea dataOnly="0" labelOnly="1" outline="0" fieldPosition="0">
        <references count="4">
          <reference field="0" count="1">
            <x v="4"/>
          </reference>
          <reference field="5" count="1" selected="0">
            <x v="18"/>
          </reference>
          <reference field="6" count="1" selected="0">
            <x v="22"/>
          </reference>
          <reference field="11" count="1" selected="0">
            <x v="44"/>
          </reference>
        </references>
      </pivotArea>
    </format>
    <format dxfId="950">
      <pivotArea dataOnly="0" labelOnly="1" outline="0" fieldPosition="0">
        <references count="4">
          <reference field="0" count="1" defaultSubtotal="1">
            <x v="4"/>
          </reference>
          <reference field="5" count="1" selected="0">
            <x v="18"/>
          </reference>
          <reference field="6" count="1" selected="0">
            <x v="22"/>
          </reference>
          <reference field="11" count="1" selected="0">
            <x v="44"/>
          </reference>
        </references>
      </pivotArea>
    </format>
    <format dxfId="949">
      <pivotArea dataOnly="0" labelOnly="1" outline="0" fieldPosition="0">
        <references count="4">
          <reference field="0" count="1">
            <x v="4"/>
          </reference>
          <reference field="5" count="1" selected="0">
            <x v="18"/>
          </reference>
          <reference field="6" count="1" selected="0">
            <x v="22"/>
          </reference>
          <reference field="11" count="1" selected="0">
            <x v="48"/>
          </reference>
        </references>
      </pivotArea>
    </format>
    <format dxfId="948">
      <pivotArea dataOnly="0" labelOnly="1" outline="0" fieldPosition="0">
        <references count="4">
          <reference field="0" count="1" defaultSubtotal="1">
            <x v="4"/>
          </reference>
          <reference field="5" count="1" selected="0">
            <x v="18"/>
          </reference>
          <reference field="6" count="1" selected="0">
            <x v="22"/>
          </reference>
          <reference field="11" count="1" selected="0">
            <x v="48"/>
          </reference>
        </references>
      </pivotArea>
    </format>
    <format dxfId="947">
      <pivotArea dataOnly="0" labelOnly="1" outline="0" fieldPosition="0">
        <references count="4">
          <reference field="0" count="1">
            <x v="4"/>
          </reference>
          <reference field="5" count="1" selected="0">
            <x v="18"/>
          </reference>
          <reference field="6" count="1" selected="0">
            <x v="22"/>
          </reference>
          <reference field="11" count="1" selected="0">
            <x v="49"/>
          </reference>
        </references>
      </pivotArea>
    </format>
    <format dxfId="946">
      <pivotArea dataOnly="0" labelOnly="1" outline="0" fieldPosition="0">
        <references count="4">
          <reference field="0" count="1" defaultSubtotal="1">
            <x v="4"/>
          </reference>
          <reference field="5" count="1" selected="0">
            <x v="18"/>
          </reference>
          <reference field="6" count="1" selected="0">
            <x v="22"/>
          </reference>
          <reference field="11" count="1" selected="0">
            <x v="49"/>
          </reference>
        </references>
      </pivotArea>
    </format>
    <format dxfId="945">
      <pivotArea dataOnly="0" labelOnly="1" outline="0" fieldPosition="0">
        <references count="4">
          <reference field="0" count="1">
            <x v="4"/>
          </reference>
          <reference field="5" count="1" selected="0">
            <x v="18"/>
          </reference>
          <reference field="6" count="1" selected="0">
            <x v="22"/>
          </reference>
          <reference field="11" count="1" selected="0">
            <x v="56"/>
          </reference>
        </references>
      </pivotArea>
    </format>
    <format dxfId="944">
      <pivotArea dataOnly="0" labelOnly="1" outline="0" fieldPosition="0">
        <references count="4">
          <reference field="0" count="1" defaultSubtotal="1">
            <x v="4"/>
          </reference>
          <reference field="5" count="1" selected="0">
            <x v="18"/>
          </reference>
          <reference field="6" count="1" selected="0">
            <x v="22"/>
          </reference>
          <reference field="11" count="1" selected="0">
            <x v="56"/>
          </reference>
        </references>
      </pivotArea>
    </format>
    <format dxfId="943">
      <pivotArea dataOnly="0" labelOnly="1" outline="0" fieldPosition="0">
        <references count="4">
          <reference field="0" count="1">
            <x v="7"/>
          </reference>
          <reference field="5" count="1" selected="0">
            <x v="18"/>
          </reference>
          <reference field="6" count="1" selected="0">
            <x v="22"/>
          </reference>
          <reference field="11" count="1" selected="0">
            <x v="82"/>
          </reference>
        </references>
      </pivotArea>
    </format>
    <format dxfId="942">
      <pivotArea dataOnly="0" labelOnly="1" outline="0" fieldPosition="0">
        <references count="4">
          <reference field="0" count="1" defaultSubtotal="1">
            <x v="7"/>
          </reference>
          <reference field="5" count="1" selected="0">
            <x v="18"/>
          </reference>
          <reference field="6" count="1" selected="0">
            <x v="22"/>
          </reference>
          <reference field="11" count="1" selected="0">
            <x v="82"/>
          </reference>
        </references>
      </pivotArea>
    </format>
    <format dxfId="941">
      <pivotArea dataOnly="0" labelOnly="1" outline="0" fieldPosition="0">
        <references count="4">
          <reference field="0" count="1">
            <x v="7"/>
          </reference>
          <reference field="5" count="1" selected="0">
            <x v="18"/>
          </reference>
          <reference field="6" count="1" selected="0">
            <x v="22"/>
          </reference>
          <reference field="11" count="1" selected="0">
            <x v="83"/>
          </reference>
        </references>
      </pivotArea>
    </format>
    <format dxfId="940">
      <pivotArea dataOnly="0" labelOnly="1" outline="0" fieldPosition="0">
        <references count="4">
          <reference field="0" count="1" defaultSubtotal="1">
            <x v="7"/>
          </reference>
          <reference field="5" count="1" selected="0">
            <x v="18"/>
          </reference>
          <reference field="6" count="1" selected="0">
            <x v="22"/>
          </reference>
          <reference field="11" count="1" selected="0">
            <x v="83"/>
          </reference>
        </references>
      </pivotArea>
    </format>
    <format dxfId="939">
      <pivotArea dataOnly="0" labelOnly="1" outline="0" fieldPosition="0">
        <references count="4">
          <reference field="0" count="1">
            <x v="7"/>
          </reference>
          <reference field="5" count="1" selected="0">
            <x v="18"/>
          </reference>
          <reference field="6" count="1" selected="0">
            <x v="22"/>
          </reference>
          <reference field="11" count="1" selected="0">
            <x v="88"/>
          </reference>
        </references>
      </pivotArea>
    </format>
    <format dxfId="938">
      <pivotArea dataOnly="0" labelOnly="1" outline="0" fieldPosition="0">
        <references count="4">
          <reference field="0" count="1" defaultSubtotal="1">
            <x v="7"/>
          </reference>
          <reference field="5" count="1" selected="0">
            <x v="18"/>
          </reference>
          <reference field="6" count="1" selected="0">
            <x v="22"/>
          </reference>
          <reference field="11" count="1" selected="0">
            <x v="88"/>
          </reference>
        </references>
      </pivotArea>
    </format>
    <format dxfId="937">
      <pivotArea dataOnly="0" labelOnly="1" outline="0" fieldPosition="0">
        <references count="4">
          <reference field="0" count="1">
            <x v="7"/>
          </reference>
          <reference field="5" count="1" selected="0">
            <x v="18"/>
          </reference>
          <reference field="6" count="1" selected="0">
            <x v="22"/>
          </reference>
          <reference field="11" count="1" selected="0">
            <x v="90"/>
          </reference>
        </references>
      </pivotArea>
    </format>
    <format dxfId="936">
      <pivotArea dataOnly="0" labelOnly="1" outline="0" fieldPosition="0">
        <references count="4">
          <reference field="0" count="1" defaultSubtotal="1">
            <x v="7"/>
          </reference>
          <reference field="5" count="1" selected="0">
            <x v="18"/>
          </reference>
          <reference field="6" count="1" selected="0">
            <x v="22"/>
          </reference>
          <reference field="11" count="1" selected="0">
            <x v="90"/>
          </reference>
        </references>
      </pivotArea>
    </format>
    <format dxfId="935">
      <pivotArea dataOnly="0" labelOnly="1" outline="0" fieldPosition="0">
        <references count="4">
          <reference field="0" count="1">
            <x v="7"/>
          </reference>
          <reference field="5" count="1" selected="0">
            <x v="18"/>
          </reference>
          <reference field="6" count="1" selected="0">
            <x v="22"/>
          </reference>
          <reference field="11" count="1" selected="0">
            <x v="91"/>
          </reference>
        </references>
      </pivotArea>
    </format>
    <format dxfId="934">
      <pivotArea dataOnly="0" labelOnly="1" outline="0" fieldPosition="0">
        <references count="4">
          <reference field="0" count="1" defaultSubtotal="1">
            <x v="7"/>
          </reference>
          <reference field="5" count="1" selected="0">
            <x v="18"/>
          </reference>
          <reference field="6" count="1" selected="0">
            <x v="22"/>
          </reference>
          <reference field="11" count="1" selected="0">
            <x v="91"/>
          </reference>
        </references>
      </pivotArea>
    </format>
    <format dxfId="933">
      <pivotArea dataOnly="0" labelOnly="1" outline="0" fieldPosition="0">
        <references count="4">
          <reference field="0" count="1">
            <x v="8"/>
          </reference>
          <reference field="5" count="1" selected="0">
            <x v="18"/>
          </reference>
          <reference field="6" count="1" selected="0">
            <x v="22"/>
          </reference>
          <reference field="11" count="1" selected="0">
            <x v="96"/>
          </reference>
        </references>
      </pivotArea>
    </format>
    <format dxfId="932">
      <pivotArea dataOnly="0" labelOnly="1" outline="0" fieldPosition="0">
        <references count="4">
          <reference field="0" count="1" defaultSubtotal="1">
            <x v="8"/>
          </reference>
          <reference field="5" count="1" selected="0">
            <x v="18"/>
          </reference>
          <reference field="6" count="1" selected="0">
            <x v="22"/>
          </reference>
          <reference field="11" count="1" selected="0">
            <x v="96"/>
          </reference>
        </references>
      </pivotArea>
    </format>
    <format dxfId="931">
      <pivotArea dataOnly="0" labelOnly="1" outline="0" fieldPosition="0">
        <references count="4">
          <reference field="0" count="1">
            <x v="8"/>
          </reference>
          <reference field="5" count="1" selected="0">
            <x v="18"/>
          </reference>
          <reference field="6" count="1" selected="0">
            <x v="22"/>
          </reference>
          <reference field="11" count="1" selected="0">
            <x v="99"/>
          </reference>
        </references>
      </pivotArea>
    </format>
    <format dxfId="930">
      <pivotArea dataOnly="0" labelOnly="1" outline="0" fieldPosition="0">
        <references count="4">
          <reference field="0" count="1" defaultSubtotal="1">
            <x v="8"/>
          </reference>
          <reference field="5" count="1" selected="0">
            <x v="18"/>
          </reference>
          <reference field="6" count="1" selected="0">
            <x v="22"/>
          </reference>
          <reference field="11" count="1" selected="0">
            <x v="99"/>
          </reference>
        </references>
      </pivotArea>
    </format>
    <format dxfId="929">
      <pivotArea dataOnly="0" labelOnly="1" outline="0" fieldPosition="0">
        <references count="4">
          <reference field="0" count="1">
            <x v="8"/>
          </reference>
          <reference field="5" count="1" selected="0">
            <x v="18"/>
          </reference>
          <reference field="6" count="1" selected="0">
            <x v="22"/>
          </reference>
          <reference field="11" count="1" selected="0">
            <x v="104"/>
          </reference>
        </references>
      </pivotArea>
    </format>
    <format dxfId="928">
      <pivotArea dataOnly="0" labelOnly="1" outline="0" fieldPosition="0">
        <references count="4">
          <reference field="0" count="1" defaultSubtotal="1">
            <x v="8"/>
          </reference>
          <reference field="5" count="1" selected="0">
            <x v="18"/>
          </reference>
          <reference field="6" count="1" selected="0">
            <x v="22"/>
          </reference>
          <reference field="11" count="1" selected="0">
            <x v="104"/>
          </reference>
        </references>
      </pivotArea>
    </format>
    <format dxfId="927">
      <pivotArea dataOnly="0" labelOnly="1" outline="0" fieldPosition="0">
        <references count="4">
          <reference field="0" count="1">
            <x v="9"/>
          </reference>
          <reference field="5" count="1" selected="0">
            <x v="18"/>
          </reference>
          <reference field="6" count="1" selected="0">
            <x v="22"/>
          </reference>
          <reference field="11" count="1" selected="0">
            <x v="117"/>
          </reference>
        </references>
      </pivotArea>
    </format>
    <format dxfId="926">
      <pivotArea dataOnly="0" labelOnly="1" outline="0" fieldPosition="0">
        <references count="4">
          <reference field="0" count="1" defaultSubtotal="1">
            <x v="9"/>
          </reference>
          <reference field="5" count="1" selected="0">
            <x v="18"/>
          </reference>
          <reference field="6" count="1" selected="0">
            <x v="22"/>
          </reference>
          <reference field="11" count="1" selected="0">
            <x v="117"/>
          </reference>
        </references>
      </pivotArea>
    </format>
    <format dxfId="925">
      <pivotArea dataOnly="0" labelOnly="1" outline="0" fieldPosition="0">
        <references count="4">
          <reference field="0" count="1">
            <x v="12"/>
          </reference>
          <reference field="5" count="1" selected="0">
            <x v="18"/>
          </reference>
          <reference field="6" count="1" selected="0">
            <x v="22"/>
          </reference>
          <reference field="11" count="1" selected="0">
            <x v="139"/>
          </reference>
        </references>
      </pivotArea>
    </format>
    <format dxfId="924">
      <pivotArea dataOnly="0" labelOnly="1" outline="0" fieldPosition="0">
        <references count="4">
          <reference field="0" count="1" defaultSubtotal="1">
            <x v="12"/>
          </reference>
          <reference field="5" count="1" selected="0">
            <x v="18"/>
          </reference>
          <reference field="6" count="1" selected="0">
            <x v="22"/>
          </reference>
          <reference field="11" count="1" selected="0">
            <x v="139"/>
          </reference>
        </references>
      </pivotArea>
    </format>
    <format dxfId="923">
      <pivotArea dataOnly="0" labelOnly="1" outline="0" fieldPosition="0">
        <references count="4">
          <reference field="0" count="1">
            <x v="12"/>
          </reference>
          <reference field="5" count="1" selected="0">
            <x v="18"/>
          </reference>
          <reference field="6" count="1" selected="0">
            <x v="22"/>
          </reference>
          <reference field="11" count="1" selected="0">
            <x v="160"/>
          </reference>
        </references>
      </pivotArea>
    </format>
    <format dxfId="922">
      <pivotArea dataOnly="0" labelOnly="1" outline="0" fieldPosition="0">
        <references count="4">
          <reference field="0" count="1" defaultSubtotal="1">
            <x v="12"/>
          </reference>
          <reference field="5" count="1" selected="0">
            <x v="18"/>
          </reference>
          <reference field="6" count="1" selected="0">
            <x v="22"/>
          </reference>
          <reference field="11" count="1" selected="0">
            <x v="160"/>
          </reference>
        </references>
      </pivotArea>
    </format>
    <format dxfId="921">
      <pivotArea dataOnly="0" labelOnly="1" outline="0" fieldPosition="0">
        <references count="4">
          <reference field="0" count="1">
            <x v="12"/>
          </reference>
          <reference field="5" count="1" selected="0">
            <x v="18"/>
          </reference>
          <reference field="6" count="1" selected="0">
            <x v="22"/>
          </reference>
          <reference field="11" count="1" selected="0">
            <x v="165"/>
          </reference>
        </references>
      </pivotArea>
    </format>
    <format dxfId="920">
      <pivotArea dataOnly="0" labelOnly="1" outline="0" fieldPosition="0">
        <references count="4">
          <reference field="0" count="1" defaultSubtotal="1">
            <x v="12"/>
          </reference>
          <reference field="5" count="1" selected="0">
            <x v="18"/>
          </reference>
          <reference field="6" count="1" selected="0">
            <x v="22"/>
          </reference>
          <reference field="11" count="1" selected="0">
            <x v="165"/>
          </reference>
        </references>
      </pivotArea>
    </format>
    <format dxfId="919">
      <pivotArea dataOnly="0" labelOnly="1" outline="0" fieldPosition="0">
        <references count="4">
          <reference field="0" count="1">
            <x v="13"/>
          </reference>
          <reference field="5" count="1" selected="0">
            <x v="18"/>
          </reference>
          <reference field="6" count="1" selected="0">
            <x v="22"/>
          </reference>
          <reference field="11" count="1" selected="0">
            <x v="168"/>
          </reference>
        </references>
      </pivotArea>
    </format>
    <format dxfId="918">
      <pivotArea dataOnly="0" labelOnly="1" outline="0" fieldPosition="0">
        <references count="4">
          <reference field="0" count="1" defaultSubtotal="1">
            <x v="13"/>
          </reference>
          <reference field="5" count="1" selected="0">
            <x v="18"/>
          </reference>
          <reference field="6" count="1" selected="0">
            <x v="22"/>
          </reference>
          <reference field="11" count="1" selected="0">
            <x v="168"/>
          </reference>
        </references>
      </pivotArea>
    </format>
    <format dxfId="917">
      <pivotArea dataOnly="0" labelOnly="1" outline="0" fieldPosition="0">
        <references count="4">
          <reference field="0" count="1">
            <x v="13"/>
          </reference>
          <reference field="5" count="1" selected="0">
            <x v="18"/>
          </reference>
          <reference field="6" count="1" selected="0">
            <x v="22"/>
          </reference>
          <reference field="11" count="1" selected="0">
            <x v="170"/>
          </reference>
        </references>
      </pivotArea>
    </format>
    <format dxfId="916">
      <pivotArea dataOnly="0" labelOnly="1" outline="0" fieldPosition="0">
        <references count="4">
          <reference field="0" count="1" defaultSubtotal="1">
            <x v="13"/>
          </reference>
          <reference field="5" count="1" selected="0">
            <x v="18"/>
          </reference>
          <reference field="6" count="1" selected="0">
            <x v="22"/>
          </reference>
          <reference field="11" count="1" selected="0">
            <x v="170"/>
          </reference>
        </references>
      </pivotArea>
    </format>
    <format dxfId="915">
      <pivotArea dataOnly="0" labelOnly="1" outline="0" fieldPosition="0">
        <references count="4">
          <reference field="0" count="1">
            <x v="7"/>
          </reference>
          <reference field="5" count="1" selected="0">
            <x v="6"/>
          </reference>
          <reference field="6" count="1" selected="0">
            <x v="23"/>
          </reference>
          <reference field="11" count="1" selected="0">
            <x v="78"/>
          </reference>
        </references>
      </pivotArea>
    </format>
    <format dxfId="914">
      <pivotArea dataOnly="0" labelOnly="1" outline="0" fieldPosition="0">
        <references count="4">
          <reference field="0" count="1" defaultSubtotal="1">
            <x v="7"/>
          </reference>
          <reference field="5" count="1" selected="0">
            <x v="6"/>
          </reference>
          <reference field="6" count="1" selected="0">
            <x v="23"/>
          </reference>
          <reference field="11" count="1" selected="0">
            <x v="78"/>
          </reference>
        </references>
      </pivotArea>
    </format>
    <format dxfId="913">
      <pivotArea dataOnly="0" labelOnly="1" outline="0" fieldPosition="0">
        <references count="4">
          <reference field="0" count="1">
            <x v="7"/>
          </reference>
          <reference field="5" count="1" selected="0">
            <x v="6"/>
          </reference>
          <reference field="6" count="1" selected="0">
            <x v="23"/>
          </reference>
          <reference field="11" count="1" selected="0">
            <x v="79"/>
          </reference>
        </references>
      </pivotArea>
    </format>
    <format dxfId="912">
      <pivotArea dataOnly="0" labelOnly="1" outline="0" fieldPosition="0">
        <references count="4">
          <reference field="0" count="1" defaultSubtotal="1">
            <x v="7"/>
          </reference>
          <reference field="5" count="1" selected="0">
            <x v="6"/>
          </reference>
          <reference field="6" count="1" selected="0">
            <x v="23"/>
          </reference>
          <reference field="11" count="1" selected="0">
            <x v="79"/>
          </reference>
        </references>
      </pivotArea>
    </format>
    <format dxfId="911">
      <pivotArea dataOnly="0" labelOnly="1" outline="0" fieldPosition="0">
        <references count="4">
          <reference field="0" count="1">
            <x v="15"/>
          </reference>
          <reference field="5" count="1" selected="0">
            <x v="6"/>
          </reference>
          <reference field="6" count="1" selected="0">
            <x v="23"/>
          </reference>
          <reference field="11" count="1" selected="0">
            <x v="81"/>
          </reference>
        </references>
      </pivotArea>
    </format>
    <format dxfId="910">
      <pivotArea dataOnly="0" labelOnly="1" outline="0" fieldPosition="0">
        <references count="4">
          <reference field="0" count="1" defaultSubtotal="1">
            <x v="15"/>
          </reference>
          <reference field="5" count="1" selected="0">
            <x v="6"/>
          </reference>
          <reference field="6" count="1" selected="0">
            <x v="23"/>
          </reference>
          <reference field="11" count="1" selected="0">
            <x v="81"/>
          </reference>
        </references>
      </pivotArea>
    </format>
    <format dxfId="909">
      <pivotArea dataOnly="0" labelOnly="1" outline="0" fieldPosition="0">
        <references count="4">
          <reference field="0" count="1">
            <x v="7"/>
          </reference>
          <reference field="5" count="1" selected="0">
            <x v="6"/>
          </reference>
          <reference field="6" count="1" selected="0">
            <x v="23"/>
          </reference>
          <reference field="11" count="1" selected="0">
            <x v="84"/>
          </reference>
        </references>
      </pivotArea>
    </format>
    <format dxfId="908">
      <pivotArea dataOnly="0" labelOnly="1" outline="0" fieldPosition="0">
        <references count="4">
          <reference field="0" count="1" defaultSubtotal="1">
            <x v="7"/>
          </reference>
          <reference field="5" count="1" selected="0">
            <x v="6"/>
          </reference>
          <reference field="6" count="1" selected="0">
            <x v="23"/>
          </reference>
          <reference field="11" count="1" selected="0">
            <x v="84"/>
          </reference>
        </references>
      </pivotArea>
    </format>
    <format dxfId="907">
      <pivotArea dataOnly="0" labelOnly="1" outline="0" fieldPosition="0">
        <references count="4">
          <reference field="0" count="1">
            <x v="7"/>
          </reference>
          <reference field="5" count="1" selected="0">
            <x v="6"/>
          </reference>
          <reference field="6" count="1" selected="0">
            <x v="23"/>
          </reference>
          <reference field="11" count="1" selected="0">
            <x v="85"/>
          </reference>
        </references>
      </pivotArea>
    </format>
    <format dxfId="906">
      <pivotArea dataOnly="0" labelOnly="1" outline="0" fieldPosition="0">
        <references count="4">
          <reference field="0" count="1" defaultSubtotal="1">
            <x v="7"/>
          </reference>
          <reference field="5" count="1" selected="0">
            <x v="6"/>
          </reference>
          <reference field="6" count="1" selected="0">
            <x v="23"/>
          </reference>
          <reference field="11" count="1" selected="0">
            <x v="85"/>
          </reference>
        </references>
      </pivotArea>
    </format>
    <format dxfId="905">
      <pivotArea dataOnly="0" labelOnly="1" outline="0" fieldPosition="0">
        <references count="4">
          <reference field="0" count="1">
            <x v="7"/>
          </reference>
          <reference field="5" count="1" selected="0">
            <x v="6"/>
          </reference>
          <reference field="6" count="1" selected="0">
            <x v="23"/>
          </reference>
          <reference field="11" count="1" selected="0">
            <x v="86"/>
          </reference>
        </references>
      </pivotArea>
    </format>
    <format dxfId="904">
      <pivotArea dataOnly="0" labelOnly="1" outline="0" fieldPosition="0">
        <references count="4">
          <reference field="0" count="1" defaultSubtotal="1">
            <x v="7"/>
          </reference>
          <reference field="5" count="1" selected="0">
            <x v="6"/>
          </reference>
          <reference field="6" count="1" selected="0">
            <x v="23"/>
          </reference>
          <reference field="11" count="1" selected="0">
            <x v="86"/>
          </reference>
        </references>
      </pivotArea>
    </format>
    <format dxfId="903">
      <pivotArea dataOnly="0" labelOnly="1" outline="0" fieldPosition="0">
        <references count="4">
          <reference field="0" count="1">
            <x v="7"/>
          </reference>
          <reference field="5" count="1" selected="0">
            <x v="6"/>
          </reference>
          <reference field="6" count="1" selected="0">
            <x v="23"/>
          </reference>
          <reference field="11" count="1" selected="0">
            <x v="87"/>
          </reference>
        </references>
      </pivotArea>
    </format>
    <format dxfId="902">
      <pivotArea dataOnly="0" labelOnly="1" outline="0" fieldPosition="0">
        <references count="4">
          <reference field="0" count="1" defaultSubtotal="1">
            <x v="7"/>
          </reference>
          <reference field="5" count="1" selected="0">
            <x v="6"/>
          </reference>
          <reference field="6" count="1" selected="0">
            <x v="23"/>
          </reference>
          <reference field="11" count="1" selected="0">
            <x v="87"/>
          </reference>
        </references>
      </pivotArea>
    </format>
    <format dxfId="901">
      <pivotArea dataOnly="0" labelOnly="1" outline="0" fieldPosition="0">
        <references count="4">
          <reference field="0" count="1">
            <x v="7"/>
          </reference>
          <reference field="5" count="1" selected="0">
            <x v="6"/>
          </reference>
          <reference field="6" count="1" selected="0">
            <x v="23"/>
          </reference>
          <reference field="11" count="1" selected="0">
            <x v="89"/>
          </reference>
        </references>
      </pivotArea>
    </format>
    <format dxfId="900">
      <pivotArea dataOnly="0" labelOnly="1" outline="0" fieldPosition="0">
        <references count="4">
          <reference field="0" count="1" defaultSubtotal="1">
            <x v="7"/>
          </reference>
          <reference field="5" count="1" selected="0">
            <x v="6"/>
          </reference>
          <reference field="6" count="1" selected="0">
            <x v="23"/>
          </reference>
          <reference field="11" count="1" selected="0">
            <x v="89"/>
          </reference>
        </references>
      </pivotArea>
    </format>
    <format dxfId="899">
      <pivotArea dataOnly="0" labelOnly="1" outline="0" fieldPosition="0">
        <references count="4">
          <reference field="0" count="1">
            <x v="7"/>
          </reference>
          <reference field="5" count="1" selected="0">
            <x v="6"/>
          </reference>
          <reference field="6" count="1" selected="0">
            <x v="23"/>
          </reference>
          <reference field="11" count="1" selected="0">
            <x v="92"/>
          </reference>
        </references>
      </pivotArea>
    </format>
    <format dxfId="898">
      <pivotArea dataOnly="0" labelOnly="1" outline="0" fieldPosition="0">
        <references count="4">
          <reference field="0" count="1" defaultSubtotal="1">
            <x v="7"/>
          </reference>
          <reference field="5" count="1" selected="0">
            <x v="6"/>
          </reference>
          <reference field="6" count="1" selected="0">
            <x v="23"/>
          </reference>
          <reference field="11" count="1" selected="0">
            <x v="92"/>
          </reference>
        </references>
      </pivotArea>
    </format>
    <format dxfId="897">
      <pivotArea dataOnly="0" labelOnly="1" outline="0" fieldPosition="0">
        <references count="4">
          <reference field="0" count="1">
            <x v="4"/>
          </reference>
          <reference field="5" count="1" selected="0">
            <x v="15"/>
          </reference>
          <reference field="6" count="1" selected="0">
            <x v="24"/>
          </reference>
          <reference field="11" count="1" selected="0">
            <x v="35"/>
          </reference>
        </references>
      </pivotArea>
    </format>
    <format dxfId="896">
      <pivotArea dataOnly="0" labelOnly="1" outline="0" fieldPosition="0">
        <references count="4">
          <reference field="0" count="1" defaultSubtotal="1">
            <x v="4"/>
          </reference>
          <reference field="5" count="1" selected="0">
            <x v="15"/>
          </reference>
          <reference field="6" count="1" selected="0">
            <x v="24"/>
          </reference>
          <reference field="11" count="1" selected="0">
            <x v="35"/>
          </reference>
        </references>
      </pivotArea>
    </format>
    <format dxfId="895">
      <pivotArea dataOnly="0" labelOnly="1" outline="0" fieldPosition="0">
        <references count="4">
          <reference field="0" count="1">
            <x v="4"/>
          </reference>
          <reference field="5" count="1" selected="0">
            <x v="15"/>
          </reference>
          <reference field="6" count="1" selected="0">
            <x v="24"/>
          </reference>
          <reference field="11" count="1" selected="0">
            <x v="36"/>
          </reference>
        </references>
      </pivotArea>
    </format>
    <format dxfId="894">
      <pivotArea dataOnly="0" labelOnly="1" outline="0" fieldPosition="0">
        <references count="4">
          <reference field="0" count="1" defaultSubtotal="1">
            <x v="4"/>
          </reference>
          <reference field="5" count="1" selected="0">
            <x v="15"/>
          </reference>
          <reference field="6" count="1" selected="0">
            <x v="24"/>
          </reference>
          <reference field="11" count="1" selected="0">
            <x v="36"/>
          </reference>
        </references>
      </pivotArea>
    </format>
    <format dxfId="893">
      <pivotArea dataOnly="0" labelOnly="1" outline="0" fieldPosition="0">
        <references count="4">
          <reference field="0" count="1">
            <x v="4"/>
          </reference>
          <reference field="5" count="1" selected="0">
            <x v="15"/>
          </reference>
          <reference field="6" count="1" selected="0">
            <x v="24"/>
          </reference>
          <reference field="11" count="1" selected="0">
            <x v="39"/>
          </reference>
        </references>
      </pivotArea>
    </format>
    <format dxfId="892">
      <pivotArea dataOnly="0" labelOnly="1" outline="0" fieldPosition="0">
        <references count="4">
          <reference field="0" count="1" defaultSubtotal="1">
            <x v="4"/>
          </reference>
          <reference field="5" count="1" selected="0">
            <x v="15"/>
          </reference>
          <reference field="6" count="1" selected="0">
            <x v="24"/>
          </reference>
          <reference field="11" count="1" selected="0">
            <x v="39"/>
          </reference>
        </references>
      </pivotArea>
    </format>
    <format dxfId="891">
      <pivotArea dataOnly="0" labelOnly="1" outline="0" fieldPosition="0">
        <references count="4">
          <reference field="0" count="1">
            <x v="4"/>
          </reference>
          <reference field="5" count="1" selected="0">
            <x v="15"/>
          </reference>
          <reference field="6" count="1" selected="0">
            <x v="24"/>
          </reference>
          <reference field="11" count="1" selected="0">
            <x v="50"/>
          </reference>
        </references>
      </pivotArea>
    </format>
    <format dxfId="890">
      <pivotArea dataOnly="0" labelOnly="1" outline="0" fieldPosition="0">
        <references count="4">
          <reference field="0" count="1" defaultSubtotal="1">
            <x v="4"/>
          </reference>
          <reference field="5" count="1" selected="0">
            <x v="15"/>
          </reference>
          <reference field="6" count="1" selected="0">
            <x v="24"/>
          </reference>
          <reference field="11" count="1" selected="0">
            <x v="50"/>
          </reference>
        </references>
      </pivotArea>
    </format>
    <format dxfId="889">
      <pivotArea dataOnly="0" labelOnly="1" outline="0" fieldPosition="0">
        <references count="4">
          <reference field="0" count="1">
            <x v="9"/>
          </reference>
          <reference field="5" count="1" selected="0">
            <x v="19"/>
          </reference>
          <reference field="6" count="1" selected="0">
            <x v="25"/>
          </reference>
          <reference field="11" count="1" selected="0">
            <x v="111"/>
          </reference>
        </references>
      </pivotArea>
    </format>
    <format dxfId="888">
      <pivotArea dataOnly="0" labelOnly="1" outline="0" fieldPosition="0">
        <references count="4">
          <reference field="0" count="1" defaultSubtotal="1">
            <x v="9"/>
          </reference>
          <reference field="5" count="1" selected="0">
            <x v="19"/>
          </reference>
          <reference field="6" count="1" selected="0">
            <x v="25"/>
          </reference>
          <reference field="11" count="1" selected="0">
            <x v="111"/>
          </reference>
        </references>
      </pivotArea>
    </format>
    <format dxfId="887">
      <pivotArea dataOnly="0" labelOnly="1" outline="0" fieldPosition="0">
        <references count="4">
          <reference field="0" count="1">
            <x v="9"/>
          </reference>
          <reference field="5" count="1" selected="0">
            <x v="19"/>
          </reference>
          <reference field="6" count="1" selected="0">
            <x v="25"/>
          </reference>
          <reference field="11" count="1" selected="0">
            <x v="112"/>
          </reference>
        </references>
      </pivotArea>
    </format>
    <format dxfId="886">
      <pivotArea dataOnly="0" labelOnly="1" outline="0" fieldPosition="0">
        <references count="4">
          <reference field="0" count="1" defaultSubtotal="1">
            <x v="9"/>
          </reference>
          <reference field="5" count="1" selected="0">
            <x v="19"/>
          </reference>
          <reference field="6" count="1" selected="0">
            <x v="25"/>
          </reference>
          <reference field="11" count="1" selected="0">
            <x v="112"/>
          </reference>
        </references>
      </pivotArea>
    </format>
    <format dxfId="885">
      <pivotArea dataOnly="0" labelOnly="1" outline="0" fieldPosition="0">
        <references count="4">
          <reference field="0" count="1">
            <x v="9"/>
          </reference>
          <reference field="5" count="1" selected="0">
            <x v="19"/>
          </reference>
          <reference field="6" count="1" selected="0">
            <x v="25"/>
          </reference>
          <reference field="11" count="1" selected="0">
            <x v="113"/>
          </reference>
        </references>
      </pivotArea>
    </format>
    <format dxfId="884">
      <pivotArea dataOnly="0" labelOnly="1" outline="0" fieldPosition="0">
        <references count="4">
          <reference field="0" count="1" defaultSubtotal="1">
            <x v="9"/>
          </reference>
          <reference field="5" count="1" selected="0">
            <x v="19"/>
          </reference>
          <reference field="6" count="1" selected="0">
            <x v="25"/>
          </reference>
          <reference field="11" count="1" selected="0">
            <x v="113"/>
          </reference>
        </references>
      </pivotArea>
    </format>
    <format dxfId="883">
      <pivotArea dataOnly="0" labelOnly="1" outline="0" fieldPosition="0">
        <references count="4">
          <reference field="0" count="1">
            <x v="9"/>
          </reference>
          <reference field="5" count="1" selected="0">
            <x v="19"/>
          </reference>
          <reference field="6" count="1" selected="0">
            <x v="25"/>
          </reference>
          <reference field="11" count="1" selected="0">
            <x v="120"/>
          </reference>
        </references>
      </pivotArea>
    </format>
    <format dxfId="882">
      <pivotArea dataOnly="0" labelOnly="1" outline="0" fieldPosition="0">
        <references count="4">
          <reference field="0" count="1" defaultSubtotal="1">
            <x v="9"/>
          </reference>
          <reference field="5" count="1" selected="0">
            <x v="19"/>
          </reference>
          <reference field="6" count="1" selected="0">
            <x v="25"/>
          </reference>
          <reference field="11" count="1" selected="0">
            <x v="120"/>
          </reference>
        </references>
      </pivotArea>
    </format>
    <format dxfId="881">
      <pivotArea dataOnly="0" labelOnly="1" outline="0" fieldPosition="0">
        <references count="4">
          <reference field="0" count="1">
            <x v="7"/>
          </reference>
          <reference field="5" count="1" selected="0">
            <x v="20"/>
          </reference>
          <reference field="6" count="1" selected="0">
            <x v="26"/>
          </reference>
          <reference field="11" count="1" selected="0">
            <x v="76"/>
          </reference>
        </references>
      </pivotArea>
    </format>
    <format dxfId="880">
      <pivotArea dataOnly="0" labelOnly="1" outline="0" fieldPosition="0">
        <references count="4">
          <reference field="0" count="1" defaultSubtotal="1">
            <x v="7"/>
          </reference>
          <reference field="5" count="1" selected="0">
            <x v="20"/>
          </reference>
          <reference field="6" count="1" selected="0">
            <x v="26"/>
          </reference>
          <reference field="11" count="1" selected="0">
            <x v="76"/>
          </reference>
        </references>
      </pivotArea>
    </format>
    <format dxfId="879">
      <pivotArea dataOnly="0" labelOnly="1" outline="0" fieldPosition="0">
        <references count="5">
          <reference field="0" count="1" selected="0">
            <x v="1"/>
          </reference>
          <reference field="5" count="1" selected="0">
            <x v="5"/>
          </reference>
          <reference field="6" count="1" selected="0">
            <x v="0"/>
          </reference>
          <reference field="9" count="1">
            <x v="1"/>
          </reference>
          <reference field="11" count="1" selected="0">
            <x v="9"/>
          </reference>
        </references>
      </pivotArea>
    </format>
    <format dxfId="878">
      <pivotArea dataOnly="0" labelOnly="1" outline="0" fieldPosition="0">
        <references count="5">
          <reference field="0" count="1" selected="0">
            <x v="1"/>
          </reference>
          <reference field="5" count="1" selected="0">
            <x v="5"/>
          </reference>
          <reference field="6" count="1" selected="0">
            <x v="0"/>
          </reference>
          <reference field="9" count="1">
            <x v="3"/>
          </reference>
          <reference field="11" count="1" selected="0">
            <x v="11"/>
          </reference>
        </references>
      </pivotArea>
    </format>
    <format dxfId="877">
      <pivotArea dataOnly="0" labelOnly="1" outline="0" fieldPosition="0">
        <references count="5">
          <reference field="0" count="1" selected="0">
            <x v="4"/>
          </reference>
          <reference field="5" count="1" selected="0">
            <x v="22"/>
          </reference>
          <reference field="6" count="1" selected="0">
            <x v="1"/>
          </reference>
          <reference field="9" count="1">
            <x v="53"/>
          </reference>
          <reference field="11" count="1" selected="0">
            <x v="33"/>
          </reference>
        </references>
      </pivotArea>
    </format>
    <format dxfId="876">
      <pivotArea dataOnly="0" labelOnly="1" outline="0" fieldPosition="0">
        <references count="5">
          <reference field="0" count="1" selected="0">
            <x v="4"/>
          </reference>
          <reference field="5" count="1" selected="0">
            <x v="22"/>
          </reference>
          <reference field="6" count="1" selected="0">
            <x v="1"/>
          </reference>
          <reference field="9" count="1">
            <x v="4"/>
          </reference>
          <reference field="11" count="1" selected="0">
            <x v="34"/>
          </reference>
        </references>
      </pivotArea>
    </format>
    <format dxfId="875">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37"/>
          </reference>
        </references>
      </pivotArea>
    </format>
    <format dxfId="874">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38"/>
          </reference>
        </references>
      </pivotArea>
    </format>
    <format dxfId="873">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40"/>
          </reference>
        </references>
      </pivotArea>
    </format>
    <format dxfId="872">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41"/>
          </reference>
        </references>
      </pivotArea>
    </format>
    <format dxfId="871">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42"/>
          </reference>
        </references>
      </pivotArea>
    </format>
    <format dxfId="870">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43"/>
          </reference>
        </references>
      </pivotArea>
    </format>
    <format dxfId="869">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45"/>
          </reference>
        </references>
      </pivotArea>
    </format>
    <format dxfId="868">
      <pivotArea dataOnly="0" labelOnly="1" outline="0" fieldPosition="0">
        <references count="5">
          <reference field="0" count="1" selected="0">
            <x v="4"/>
          </reference>
          <reference field="5" count="1" selected="0">
            <x v="22"/>
          </reference>
          <reference field="6" count="1" selected="0">
            <x v="1"/>
          </reference>
          <reference field="9" count="1">
            <x v="53"/>
          </reference>
          <reference field="11" count="1" selected="0">
            <x v="46"/>
          </reference>
        </references>
      </pivotArea>
    </format>
    <format dxfId="867">
      <pivotArea dataOnly="0" labelOnly="1" outline="0" fieldPosition="0">
        <references count="5">
          <reference field="0" count="1" selected="0">
            <x v="4"/>
          </reference>
          <reference field="5" count="1" selected="0">
            <x v="22"/>
          </reference>
          <reference field="6" count="1" selected="0">
            <x v="1"/>
          </reference>
          <reference field="9" count="1">
            <x v="35"/>
          </reference>
          <reference field="11" count="1" selected="0">
            <x v="47"/>
          </reference>
        </references>
      </pivotArea>
    </format>
    <format dxfId="866">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1"/>
          </reference>
        </references>
      </pivotArea>
    </format>
    <format dxfId="865">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2"/>
          </reference>
        </references>
      </pivotArea>
    </format>
    <format dxfId="864">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53"/>
          </reference>
        </references>
      </pivotArea>
    </format>
    <format dxfId="863">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54"/>
          </reference>
        </references>
      </pivotArea>
    </format>
    <format dxfId="862">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5"/>
          </reference>
        </references>
      </pivotArea>
    </format>
    <format dxfId="861">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93"/>
          </reference>
        </references>
      </pivotArea>
    </format>
    <format dxfId="860">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94"/>
          </reference>
        </references>
      </pivotArea>
    </format>
    <format dxfId="859">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95"/>
          </reference>
        </references>
      </pivotArea>
    </format>
    <format dxfId="858">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97"/>
          </reference>
        </references>
      </pivotArea>
    </format>
    <format dxfId="857">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100"/>
          </reference>
        </references>
      </pivotArea>
    </format>
    <format dxfId="856">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101"/>
          </reference>
        </references>
      </pivotArea>
    </format>
    <format dxfId="855">
      <pivotArea dataOnly="0" labelOnly="1" outline="0" fieldPosition="0">
        <references count="5">
          <reference field="0" count="1" selected="0">
            <x v="7"/>
          </reference>
          <reference field="5" count="1" selected="0">
            <x v="21"/>
          </reference>
          <reference field="6" count="1" selected="0">
            <x v="3"/>
          </reference>
          <reference field="9" count="1">
            <x v="9"/>
          </reference>
          <reference field="11" count="1" selected="0">
            <x v="74"/>
          </reference>
        </references>
      </pivotArea>
    </format>
    <format dxfId="854">
      <pivotArea dataOnly="0" labelOnly="1" outline="0" fieldPosition="0">
        <references count="5">
          <reference field="0" count="1" selected="0">
            <x v="7"/>
          </reference>
          <reference field="5" count="1" selected="0">
            <x v="21"/>
          </reference>
          <reference field="6" count="1" selected="0">
            <x v="3"/>
          </reference>
          <reference field="9" count="1">
            <x v="9"/>
          </reference>
          <reference field="11" count="1" selected="0">
            <x v="80"/>
          </reference>
        </references>
      </pivotArea>
    </format>
    <format dxfId="853">
      <pivotArea dataOnly="0" labelOnly="1" outline="0" fieldPosition="0">
        <references count="5">
          <reference field="0" count="1" selected="0">
            <x v="5"/>
          </reference>
          <reference field="5" count="1" selected="0">
            <x v="11"/>
          </reference>
          <reference field="6" count="1" selected="0">
            <x v="4"/>
          </reference>
          <reference field="9" count="1">
            <x v="41"/>
          </reference>
          <reference field="11" count="1" selected="0">
            <x v="61"/>
          </reference>
        </references>
      </pivotArea>
    </format>
    <format dxfId="852">
      <pivotArea dataOnly="0" labelOnly="1" outline="0" fieldPosition="0">
        <references count="5">
          <reference field="0" count="1" selected="0">
            <x v="12"/>
          </reference>
          <reference field="5" count="1" selected="0">
            <x v="11"/>
          </reference>
          <reference field="6" count="1" selected="0">
            <x v="4"/>
          </reference>
          <reference field="9" count="1">
            <x v="44"/>
          </reference>
          <reference field="11" count="1" selected="0">
            <x v="131"/>
          </reference>
        </references>
      </pivotArea>
    </format>
    <format dxfId="851">
      <pivotArea dataOnly="0" labelOnly="1" outline="0" fieldPosition="0">
        <references count="5">
          <reference field="0" count="1" selected="0">
            <x v="12"/>
          </reference>
          <reference field="5" count="1" selected="0">
            <x v="11"/>
          </reference>
          <reference field="6" count="1" selected="0">
            <x v="4"/>
          </reference>
          <reference field="9" count="1">
            <x v="46"/>
          </reference>
          <reference field="11" count="1" selected="0">
            <x v="132"/>
          </reference>
        </references>
      </pivotArea>
    </format>
    <format dxfId="850">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33"/>
          </reference>
        </references>
      </pivotArea>
    </format>
    <format dxfId="849">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34"/>
          </reference>
        </references>
      </pivotArea>
    </format>
    <format dxfId="848">
      <pivotArea dataOnly="0" labelOnly="1" outline="0" fieldPosition="0">
        <references count="5">
          <reference field="0" count="1" selected="0">
            <x v="12"/>
          </reference>
          <reference field="5" count="1" selected="0">
            <x v="11"/>
          </reference>
          <reference field="6" count="1" selected="0">
            <x v="4"/>
          </reference>
          <reference field="9" count="1">
            <x v="15"/>
          </reference>
          <reference field="11" count="1" selected="0">
            <x v="140"/>
          </reference>
        </references>
      </pivotArea>
    </format>
    <format dxfId="847">
      <pivotArea dataOnly="0" labelOnly="1" outline="0" fieldPosition="0">
        <references count="5">
          <reference field="0" count="1" selected="0">
            <x v="12"/>
          </reference>
          <reference field="5" count="1" selected="0">
            <x v="11"/>
          </reference>
          <reference field="6" count="1" selected="0">
            <x v="4"/>
          </reference>
          <reference field="9" count="1">
            <x v="44"/>
          </reference>
          <reference field="11" count="1" selected="0">
            <x v="155"/>
          </reference>
        </references>
      </pivotArea>
    </format>
    <format dxfId="846">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6"/>
          </reference>
        </references>
      </pivotArea>
    </format>
    <format dxfId="845">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57"/>
          </reference>
        </references>
      </pivotArea>
    </format>
    <format dxfId="844">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8"/>
          </reference>
        </references>
      </pivotArea>
    </format>
    <format dxfId="843">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9"/>
          </reference>
        </references>
      </pivotArea>
    </format>
    <format dxfId="842">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61"/>
          </reference>
        </references>
      </pivotArea>
    </format>
    <format dxfId="841">
      <pivotArea dataOnly="0" labelOnly="1" outline="0" fieldPosition="0">
        <references count="5">
          <reference field="0" count="1" selected="0">
            <x v="12"/>
          </reference>
          <reference field="5" count="1" selected="0">
            <x v="16"/>
          </reference>
          <reference field="6" count="1" selected="0">
            <x v="5"/>
          </reference>
          <reference field="9" count="1">
            <x v="39"/>
          </reference>
          <reference field="11" count="1" selected="0">
            <x v="164"/>
          </reference>
        </references>
      </pivotArea>
    </format>
    <format dxfId="840">
      <pivotArea dataOnly="0" labelOnly="1" outline="0" fieldPosition="0">
        <references count="5">
          <reference field="0" count="1" selected="0">
            <x v="6"/>
          </reference>
          <reference field="5" count="1" selected="0">
            <x v="12"/>
          </reference>
          <reference field="6" count="1" selected="0">
            <x v="6"/>
          </reference>
          <reference field="9" count="1">
            <x v="47"/>
          </reference>
          <reference field="11" count="1" selected="0">
            <x v="68"/>
          </reference>
        </references>
      </pivotArea>
    </format>
    <format dxfId="839">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73"/>
          </reference>
        </references>
      </pivotArea>
    </format>
    <format dxfId="838">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7"/>
          </reference>
        </references>
      </pivotArea>
    </format>
    <format dxfId="837">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8"/>
          </reference>
        </references>
      </pivotArea>
    </format>
    <format dxfId="836">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9"/>
          </reference>
        </references>
      </pivotArea>
    </format>
    <format dxfId="835">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80"/>
          </reference>
        </references>
      </pivotArea>
    </format>
    <format dxfId="834">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1"/>
          </reference>
        </references>
      </pivotArea>
    </format>
    <format dxfId="833">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2"/>
          </reference>
        </references>
      </pivotArea>
    </format>
    <format dxfId="832">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3"/>
          </reference>
        </references>
      </pivotArea>
    </format>
    <format dxfId="831">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4"/>
          </reference>
        </references>
      </pivotArea>
    </format>
    <format dxfId="830">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5"/>
          </reference>
        </references>
      </pivotArea>
    </format>
    <format dxfId="829">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6"/>
          </reference>
        </references>
      </pivotArea>
    </format>
    <format dxfId="828">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0"/>
          </reference>
        </references>
      </pivotArea>
    </format>
    <format dxfId="827">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1"/>
          </reference>
        </references>
      </pivotArea>
    </format>
    <format dxfId="826">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2"/>
          </reference>
        </references>
      </pivotArea>
    </format>
    <format dxfId="825">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4"/>
          </reference>
        </references>
      </pivotArea>
    </format>
    <format dxfId="824">
      <pivotArea dataOnly="0" labelOnly="1" outline="0" fieldPosition="0">
        <references count="5">
          <reference field="0" count="1" selected="0">
            <x v="3"/>
          </reference>
          <reference field="5" count="1" selected="0">
            <x v="9"/>
          </reference>
          <reference field="6" count="1" selected="0">
            <x v="8"/>
          </reference>
          <reference field="9" count="1">
            <x v="11"/>
          </reference>
          <reference field="11" count="1" selected="0">
            <x v="23"/>
          </reference>
        </references>
      </pivotArea>
    </format>
    <format dxfId="823">
      <pivotArea dataOnly="0" labelOnly="1" outline="0" fieldPosition="0">
        <references count="5">
          <reference field="0" count="1" selected="0">
            <x v="3"/>
          </reference>
          <reference field="5" count="1" selected="0">
            <x v="9"/>
          </reference>
          <reference field="6" count="1" selected="0">
            <x v="8"/>
          </reference>
          <reference field="9" count="1">
            <x v="11"/>
          </reference>
          <reference field="11" count="1" selected="0">
            <x v="24"/>
          </reference>
        </references>
      </pivotArea>
    </format>
    <format dxfId="822">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7"/>
          </reference>
        </references>
      </pivotArea>
    </format>
    <format dxfId="821">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8"/>
          </reference>
        </references>
      </pivotArea>
    </format>
    <format dxfId="820">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9"/>
          </reference>
        </references>
      </pivotArea>
    </format>
    <format dxfId="819">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60"/>
          </reference>
        </references>
      </pivotArea>
    </format>
    <format dxfId="818">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65"/>
          </reference>
        </references>
      </pivotArea>
    </format>
    <format dxfId="817">
      <pivotArea dataOnly="0" labelOnly="1" outline="0" fieldPosition="0">
        <references count="5">
          <reference field="0" count="1" selected="0">
            <x v="6"/>
          </reference>
          <reference field="5" count="1" selected="0">
            <x v="9"/>
          </reference>
          <reference field="6" count="1" selected="0">
            <x v="8"/>
          </reference>
          <reference field="9" count="1">
            <x v="6"/>
          </reference>
          <reference field="11" count="1" selected="0">
            <x v="70"/>
          </reference>
        </references>
      </pivotArea>
    </format>
    <format dxfId="816">
      <pivotArea dataOnly="0" labelOnly="1" outline="0" fieldPosition="0">
        <references count="5">
          <reference field="0" count="1" selected="0">
            <x v="6"/>
          </reference>
          <reference field="5" count="1" selected="0">
            <x v="9"/>
          </reference>
          <reference field="6" count="1" selected="0">
            <x v="8"/>
          </reference>
          <reference field="9" count="1">
            <x v="23"/>
          </reference>
          <reference field="11" count="1" selected="0">
            <x v="71"/>
          </reference>
        </references>
      </pivotArea>
    </format>
    <format dxfId="815">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1"/>
          </reference>
        </references>
      </pivotArea>
    </format>
    <format dxfId="814">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2"/>
          </reference>
        </references>
      </pivotArea>
    </format>
    <format dxfId="813">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3"/>
          </reference>
        </references>
      </pivotArea>
    </format>
    <format dxfId="812">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4"/>
          </reference>
        </references>
      </pivotArea>
    </format>
    <format dxfId="811">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5"/>
          </reference>
        </references>
      </pivotArea>
    </format>
    <format dxfId="810">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6"/>
          </reference>
        </references>
      </pivotArea>
    </format>
    <format dxfId="809">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35"/>
          </reference>
        </references>
      </pivotArea>
    </format>
    <format dxfId="808">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36"/>
          </reference>
        </references>
      </pivotArea>
    </format>
    <format dxfId="807">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37"/>
          </reference>
        </references>
      </pivotArea>
    </format>
    <format dxfId="806">
      <pivotArea dataOnly="0" labelOnly="1" outline="0" fieldPosition="0">
        <references count="5">
          <reference field="0" count="1" selected="0">
            <x v="12"/>
          </reference>
          <reference field="5" count="1" selected="0">
            <x v="9"/>
          </reference>
          <reference field="6" count="1" selected="0">
            <x v="8"/>
          </reference>
          <reference field="9" count="1">
            <x v="25"/>
          </reference>
          <reference field="11" count="1" selected="0">
            <x v="138"/>
          </reference>
        </references>
      </pivotArea>
    </format>
    <format dxfId="805">
      <pivotArea dataOnly="0" labelOnly="1" outline="0" fieldPosition="0">
        <references count="5">
          <reference field="0" count="1" selected="0">
            <x v="12"/>
          </reference>
          <reference field="5" count="1" selected="0">
            <x v="9"/>
          </reference>
          <reference field="6" count="1" selected="0">
            <x v="8"/>
          </reference>
          <reference field="9" count="1">
            <x v="19"/>
          </reference>
          <reference field="11" count="1" selected="0">
            <x v="144"/>
          </reference>
        </references>
      </pivotArea>
    </format>
    <format dxfId="804">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45"/>
          </reference>
        </references>
      </pivotArea>
    </format>
    <format dxfId="803">
      <pivotArea dataOnly="0" labelOnly="1" outline="0" fieldPosition="0">
        <references count="5">
          <reference field="0" count="1" selected="0">
            <x v="12"/>
          </reference>
          <reference field="5" count="1" selected="0">
            <x v="9"/>
          </reference>
          <reference field="6" count="1" selected="0">
            <x v="8"/>
          </reference>
          <reference field="9" count="1">
            <x v="20"/>
          </reference>
          <reference field="11" count="1" selected="0">
            <x v="146"/>
          </reference>
        </references>
      </pivotArea>
    </format>
    <format dxfId="802">
      <pivotArea dataOnly="0" labelOnly="1" outline="0" fieldPosition="0">
        <references count="5">
          <reference field="0" count="1" selected="0">
            <x v="12"/>
          </reference>
          <reference field="5" count="1" selected="0">
            <x v="9"/>
          </reference>
          <reference field="6" count="1" selected="0">
            <x v="8"/>
          </reference>
          <reference field="9" count="1">
            <x v="30"/>
          </reference>
          <reference field="11" count="1" selected="0">
            <x v="147"/>
          </reference>
        </references>
      </pivotArea>
    </format>
    <format dxfId="801">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48"/>
          </reference>
        </references>
      </pivotArea>
    </format>
    <format dxfId="800">
      <pivotArea dataOnly="0" labelOnly="1" outline="0" fieldPosition="0">
        <references count="5">
          <reference field="0" count="1" selected="0">
            <x v="12"/>
          </reference>
          <reference field="5" count="1" selected="0">
            <x v="9"/>
          </reference>
          <reference field="6" count="1" selected="0">
            <x v="8"/>
          </reference>
          <reference field="9" count="1">
            <x v="19"/>
          </reference>
          <reference field="11" count="1" selected="0">
            <x v="149"/>
          </reference>
        </references>
      </pivotArea>
    </format>
    <format dxfId="799">
      <pivotArea dataOnly="0" labelOnly="1" outline="0" fieldPosition="0">
        <references count="5">
          <reference field="0" count="1" selected="0">
            <x v="12"/>
          </reference>
          <reference field="5" count="1" selected="0">
            <x v="9"/>
          </reference>
          <reference field="6" count="1" selected="0">
            <x v="8"/>
          </reference>
          <reference field="9" count="1">
            <x v="15"/>
          </reference>
          <reference field="11" count="1" selected="0">
            <x v="150"/>
          </reference>
        </references>
      </pivotArea>
    </format>
    <format dxfId="798">
      <pivotArea dataOnly="0" labelOnly="1" outline="0" fieldPosition="0">
        <references count="5">
          <reference field="0" count="1" selected="0">
            <x v="12"/>
          </reference>
          <reference field="5" count="1" selected="0">
            <x v="9"/>
          </reference>
          <reference field="6" count="1" selected="0">
            <x v="8"/>
          </reference>
          <reference field="9" count="1">
            <x v="20"/>
          </reference>
          <reference field="11" count="1" selected="0">
            <x v="151"/>
          </reference>
        </references>
      </pivotArea>
    </format>
    <format dxfId="797">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52"/>
          </reference>
        </references>
      </pivotArea>
    </format>
    <format dxfId="796">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62"/>
          </reference>
        </references>
      </pivotArea>
    </format>
    <format dxfId="795">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2"/>
          </reference>
        </references>
      </pivotArea>
    </format>
    <format dxfId="794">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3"/>
          </reference>
        </references>
      </pivotArea>
    </format>
    <format dxfId="793">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4"/>
          </reference>
        </references>
      </pivotArea>
    </format>
    <format dxfId="792">
      <pivotArea dataOnly="0" labelOnly="1" outline="0" fieldPosition="0">
        <references count="5">
          <reference field="0" count="1" selected="0">
            <x v="6"/>
          </reference>
          <reference field="5" count="1" selected="0">
            <x v="14"/>
          </reference>
          <reference field="6" count="1" selected="0">
            <x v="10"/>
          </reference>
          <reference field="9" count="1">
            <x v="47"/>
          </reference>
          <reference field="11" count="1" selected="0">
            <x v="66"/>
          </reference>
        </references>
      </pivotArea>
    </format>
    <format dxfId="791">
      <pivotArea dataOnly="0" labelOnly="1" outline="0" fieldPosition="0">
        <references count="5">
          <reference field="0" count="1" selected="0">
            <x v="6"/>
          </reference>
          <reference field="5" count="1" selected="0">
            <x v="14"/>
          </reference>
          <reference field="6" count="1" selected="0">
            <x v="10"/>
          </reference>
          <reference field="9" count="1">
            <x v="47"/>
          </reference>
          <reference field="11" count="1" selected="0">
            <x v="67"/>
          </reference>
        </references>
      </pivotArea>
    </format>
    <format dxfId="790">
      <pivotArea dataOnly="0" labelOnly="1" outline="0" fieldPosition="0">
        <references count="5">
          <reference field="0" count="1" selected="0">
            <x v="6"/>
          </reference>
          <reference field="5" count="1" selected="0">
            <x v="14"/>
          </reference>
          <reference field="6" count="1" selected="0">
            <x v="11"/>
          </reference>
          <reference field="9" count="1">
            <x v="47"/>
          </reference>
          <reference field="11" count="1" selected="0">
            <x v="72"/>
          </reference>
        </references>
      </pivotArea>
    </format>
    <format dxfId="789">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5"/>
          </reference>
        </references>
      </pivotArea>
    </format>
    <format dxfId="788">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6"/>
          </reference>
        </references>
      </pivotArea>
    </format>
    <format dxfId="787">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9"/>
          </reference>
        </references>
      </pivotArea>
    </format>
    <format dxfId="786">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0"/>
          </reference>
        </references>
      </pivotArea>
    </format>
    <format dxfId="785">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1"/>
          </reference>
        </references>
      </pivotArea>
    </format>
    <format dxfId="784">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2"/>
          </reference>
        </references>
      </pivotArea>
    </format>
    <format dxfId="783">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25"/>
          </reference>
        </references>
      </pivotArea>
    </format>
    <format dxfId="782">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27"/>
          </reference>
        </references>
      </pivotArea>
    </format>
    <format dxfId="781">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32"/>
          </reference>
        </references>
      </pivotArea>
    </format>
    <format dxfId="780">
      <pivotArea dataOnly="0" labelOnly="1" outline="0" fieldPosition="0">
        <references count="5">
          <reference field="0" count="1" selected="0">
            <x v="1"/>
          </reference>
          <reference field="5" count="1" selected="0">
            <x v="13"/>
          </reference>
          <reference field="6" count="1" selected="0">
            <x v="13"/>
          </reference>
          <reference field="9" count="1">
            <x v="49"/>
          </reference>
          <reference field="11" count="1" selected="0">
            <x v="10"/>
          </reference>
        </references>
      </pivotArea>
    </format>
    <format dxfId="779">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26"/>
          </reference>
        </references>
      </pivotArea>
    </format>
    <format dxfId="778">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30"/>
          </reference>
        </references>
      </pivotArea>
    </format>
    <format dxfId="777">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31"/>
          </reference>
        </references>
      </pivotArea>
    </format>
    <format dxfId="776">
      <pivotArea dataOnly="0" labelOnly="1" outline="0" fieldPosition="0">
        <references count="5">
          <reference field="0" count="1" selected="0">
            <x v="6"/>
          </reference>
          <reference field="5" count="1" selected="0">
            <x v="13"/>
          </reference>
          <reference field="6" count="1" selected="0">
            <x v="13"/>
          </reference>
          <reference field="9" count="1">
            <x v="14"/>
          </reference>
          <reference field="11" count="1" selected="0">
            <x v="69"/>
          </reference>
        </references>
      </pivotArea>
    </format>
    <format dxfId="775">
      <pivotArea dataOnly="0" labelOnly="1" outline="0" fieldPosition="0">
        <references count="5">
          <reference field="0" count="1" selected="0">
            <x v="0"/>
          </reference>
          <reference field="5" count="1" selected="0">
            <x v="13"/>
          </reference>
          <reference field="6" count="1" selected="0">
            <x v="14"/>
          </reference>
          <reference field="9" count="1">
            <x v="17"/>
          </reference>
          <reference field="11" count="1" selected="0">
            <x v="3"/>
          </reference>
        </references>
      </pivotArea>
    </format>
    <format dxfId="774">
      <pivotArea dataOnly="0" labelOnly="1" outline="0" fieldPosition="0">
        <references count="5">
          <reference field="0" count="1" selected="0">
            <x v="0"/>
          </reference>
          <reference field="5" count="1" selected="0">
            <x v="13"/>
          </reference>
          <reference field="6" count="1" selected="0">
            <x v="14"/>
          </reference>
          <reference field="9" count="1">
            <x v="17"/>
          </reference>
          <reference field="11" count="1" selected="0">
            <x v="5"/>
          </reference>
        </references>
      </pivotArea>
    </format>
    <format dxfId="773">
      <pivotArea dataOnly="0" labelOnly="1" outline="0" fieldPosition="0">
        <references count="5">
          <reference field="0" count="1" selected="0">
            <x v="1"/>
          </reference>
          <reference field="5" count="1" selected="0">
            <x v="13"/>
          </reference>
          <reference field="6" count="1" selected="0">
            <x v="14"/>
          </reference>
          <reference field="9" count="1">
            <x v="1"/>
          </reference>
          <reference field="11" count="1" selected="0">
            <x v="12"/>
          </reference>
        </references>
      </pivotArea>
    </format>
    <format dxfId="772">
      <pivotArea dataOnly="0" labelOnly="1" outline="0" fieldPosition="0">
        <references count="5">
          <reference field="0" count="1" selected="0">
            <x v="1"/>
          </reference>
          <reference field="5" count="1" selected="0">
            <x v="13"/>
          </reference>
          <reference field="6" count="1" selected="0">
            <x v="14"/>
          </reference>
          <reference field="9" count="1">
            <x v="45"/>
          </reference>
          <reference field="11" count="1" selected="0">
            <x v="13"/>
          </reference>
        </references>
      </pivotArea>
    </format>
    <format dxfId="771">
      <pivotArea dataOnly="0" labelOnly="1" outline="0" fieldPosition="0">
        <references count="5">
          <reference field="0" count="1" selected="0">
            <x v="3"/>
          </reference>
          <reference field="5" count="1" selected="0">
            <x v="13"/>
          </reference>
          <reference field="6" count="1" selected="0">
            <x v="14"/>
          </reference>
          <reference field="9" count="1">
            <x v="22"/>
          </reference>
          <reference field="11" count="1" selected="0">
            <x v="29"/>
          </reference>
        </references>
      </pivotArea>
    </format>
    <format dxfId="770">
      <pivotArea dataOnly="0" labelOnly="1" outline="0" fieldPosition="0">
        <references count="5">
          <reference field="0" count="1" selected="0">
            <x v="2"/>
          </reference>
          <reference field="5" count="1" selected="0">
            <x v="3"/>
          </reference>
          <reference field="6" count="1" selected="0">
            <x v="15"/>
          </reference>
          <reference field="9" count="1">
            <x v="10"/>
          </reference>
          <reference field="11" count="1" selected="0">
            <x v="17"/>
          </reference>
        </references>
      </pivotArea>
    </format>
    <format dxfId="769">
      <pivotArea dataOnly="0" labelOnly="1" outline="0" fieldPosition="0">
        <references count="5">
          <reference field="0" count="1" selected="0">
            <x v="2"/>
          </reference>
          <reference field="5" count="1" selected="0">
            <x v="3"/>
          </reference>
          <reference field="6" count="1" selected="0">
            <x v="15"/>
          </reference>
          <reference field="9" count="1">
            <x v="10"/>
          </reference>
          <reference field="11" count="1" selected="0">
            <x v="18"/>
          </reference>
        </references>
      </pivotArea>
    </format>
    <format dxfId="768">
      <pivotArea dataOnly="0" labelOnly="1" outline="0" fieldPosition="0">
        <references count="5">
          <reference field="0" count="1" selected="0">
            <x v="3"/>
          </reference>
          <reference field="5" count="1" selected="0">
            <x v="4"/>
          </reference>
          <reference field="6" count="1" selected="0">
            <x v="16"/>
          </reference>
          <reference field="9" count="1">
            <x v="22"/>
          </reference>
          <reference field="11" count="1" selected="0">
            <x v="28"/>
          </reference>
        </references>
      </pivotArea>
    </format>
    <format dxfId="767">
      <pivotArea dataOnly="0" labelOnly="1" outline="0" fieldPosition="0">
        <references count="5">
          <reference field="0" count="1" selected="0">
            <x v="8"/>
          </reference>
          <reference field="5" count="1" selected="0">
            <x v="4"/>
          </reference>
          <reference field="6" count="1" selected="0">
            <x v="16"/>
          </reference>
          <reference field="9" count="1">
            <x v="0"/>
          </reference>
          <reference field="11" count="1" selected="0">
            <x v="98"/>
          </reference>
        </references>
      </pivotArea>
    </format>
    <format dxfId="766">
      <pivotArea dataOnly="0" labelOnly="1" outline="0" fieldPosition="0">
        <references count="5">
          <reference field="0" count="1" selected="0">
            <x v="8"/>
          </reference>
          <reference field="5" count="1" selected="0">
            <x v="4"/>
          </reference>
          <reference field="6" count="1" selected="0">
            <x v="16"/>
          </reference>
          <reference field="9" count="1">
            <x v="48"/>
          </reference>
          <reference field="11" count="1" selected="0">
            <x v="102"/>
          </reference>
        </references>
      </pivotArea>
    </format>
    <format dxfId="765">
      <pivotArea dataOnly="0" labelOnly="1" outline="0" fieldPosition="0">
        <references count="5">
          <reference field="0" count="1" selected="0">
            <x v="8"/>
          </reference>
          <reference field="5" count="1" selected="0">
            <x v="4"/>
          </reference>
          <reference field="6" count="1" selected="0">
            <x v="16"/>
          </reference>
          <reference field="9" count="1">
            <x v="48"/>
          </reference>
          <reference field="11" count="1" selected="0">
            <x v="103"/>
          </reference>
        </references>
      </pivotArea>
    </format>
    <format dxfId="764">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7"/>
          </reference>
        </references>
      </pivotArea>
    </format>
    <format dxfId="763">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8"/>
          </reference>
        </references>
      </pivotArea>
    </format>
    <format dxfId="762">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9"/>
          </reference>
        </references>
      </pivotArea>
    </format>
    <format dxfId="761">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0"/>
          </reference>
        </references>
      </pivotArea>
    </format>
    <format dxfId="760">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4"/>
          </reference>
        </references>
      </pivotArea>
    </format>
    <format dxfId="759">
      <pivotArea dataOnly="0" labelOnly="1" outline="0" fieldPosition="0">
        <references count="5">
          <reference field="0" count="1" selected="0">
            <x v="9"/>
          </reference>
          <reference field="5" count="1" selected="0">
            <x v="4"/>
          </reference>
          <reference field="6" count="1" selected="0">
            <x v="16"/>
          </reference>
          <reference field="9" count="1">
            <x v="5"/>
          </reference>
          <reference field="11" count="1" selected="0">
            <x v="115"/>
          </reference>
        </references>
      </pivotArea>
    </format>
    <format dxfId="758">
      <pivotArea dataOnly="0" labelOnly="1" outline="0" fieldPosition="0">
        <references count="5">
          <reference field="0" count="1" selected="0">
            <x v="9"/>
          </reference>
          <reference field="5" count="1" selected="0">
            <x v="4"/>
          </reference>
          <reference field="6" count="1" selected="0">
            <x v="16"/>
          </reference>
          <reference field="9" count="1">
            <x v="26"/>
          </reference>
          <reference field="11" count="1" selected="0">
            <x v="116"/>
          </reference>
        </references>
      </pivotArea>
    </format>
    <format dxfId="757">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9"/>
          </reference>
        </references>
      </pivotArea>
    </format>
    <format dxfId="756">
      <pivotArea dataOnly="0" labelOnly="1" outline="0" fieldPosition="0">
        <references count="5">
          <reference field="0" count="1" selected="0">
            <x v="12"/>
          </reference>
          <reference field="5" count="1" selected="0">
            <x v="4"/>
          </reference>
          <reference field="6" count="1" selected="0">
            <x v="16"/>
          </reference>
          <reference field="9" count="1">
            <x v="44"/>
          </reference>
          <reference field="11" count="1" selected="0">
            <x v="153"/>
          </reference>
        </references>
      </pivotArea>
    </format>
    <format dxfId="755">
      <pivotArea dataOnly="0" labelOnly="1" outline="0" fieldPosition="0">
        <references count="5">
          <reference field="0" count="1" selected="0">
            <x v="12"/>
          </reference>
          <reference field="5" count="1" selected="0">
            <x v="4"/>
          </reference>
          <reference field="6" count="1" selected="0">
            <x v="16"/>
          </reference>
          <reference field="9" count="1">
            <x v="44"/>
          </reference>
          <reference field="11" count="1" selected="0">
            <x v="154"/>
          </reference>
        </references>
      </pivotArea>
    </format>
    <format dxfId="754">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6"/>
          </reference>
        </references>
      </pivotArea>
    </format>
    <format dxfId="753">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7"/>
          </reference>
        </references>
      </pivotArea>
    </format>
    <format dxfId="752">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9"/>
          </reference>
        </references>
      </pivotArea>
    </format>
    <format dxfId="751">
      <pivotArea dataOnly="0" labelOnly="1" outline="0" fieldPosition="0">
        <references count="5">
          <reference field="0" count="1" selected="0">
            <x v="1"/>
          </reference>
          <reference field="5" count="1" selected="0">
            <x v="2"/>
          </reference>
          <reference field="6" count="1" selected="0">
            <x v="17"/>
          </reference>
          <reference field="9" count="1">
            <x v="1"/>
          </reference>
          <reference field="11" count="1" selected="0">
            <x v="14"/>
          </reference>
        </references>
      </pivotArea>
    </format>
    <format dxfId="750">
      <pivotArea dataOnly="0" labelOnly="1" outline="0" fieldPosition="0">
        <references count="5">
          <reference field="0" count="1" selected="0">
            <x v="8"/>
          </reference>
          <reference field="5" count="1" selected="0">
            <x v="2"/>
          </reference>
          <reference field="6" count="1" selected="0">
            <x v="17"/>
          </reference>
          <reference field="9" count="1">
            <x v="0"/>
          </reference>
          <reference field="11" count="1" selected="0">
            <x v="105"/>
          </reference>
        </references>
      </pivotArea>
    </format>
    <format dxfId="749">
      <pivotArea dataOnly="0" labelOnly="1" outline="0" fieldPosition="0">
        <references count="5">
          <reference field="0" count="1" selected="0">
            <x v="8"/>
          </reference>
          <reference field="5" count="1" selected="0">
            <x v="2"/>
          </reference>
          <reference field="6" count="1" selected="0">
            <x v="17"/>
          </reference>
          <reference field="9" count="1">
            <x v="8"/>
          </reference>
          <reference field="11" count="1" selected="0">
            <x v="106"/>
          </reference>
        </references>
      </pivotArea>
    </format>
    <format dxfId="748">
      <pivotArea dataOnly="0" labelOnly="1" outline="0" fieldPosition="0">
        <references count="5">
          <reference field="0" count="1" selected="0">
            <x v="9"/>
          </reference>
          <reference field="5" count="1" selected="0">
            <x v="2"/>
          </reference>
          <reference field="6" count="1" selected="0">
            <x v="17"/>
          </reference>
          <reference field="9" count="1">
            <x v="31"/>
          </reference>
          <reference field="11" count="1" selected="0">
            <x v="118"/>
          </reference>
        </references>
      </pivotArea>
    </format>
    <format dxfId="747">
      <pivotArea dataOnly="0" labelOnly="1" outline="0" fieldPosition="0">
        <references count="5">
          <reference field="0" count="1" selected="0">
            <x v="7"/>
          </reference>
          <reference field="5" count="1" selected="0">
            <x v="8"/>
          </reference>
          <reference field="6" count="1" selected="0">
            <x v="18"/>
          </reference>
          <reference field="9" count="1">
            <x v="43"/>
          </reference>
          <reference field="11" count="1" selected="0">
            <x v="75"/>
          </reference>
        </references>
      </pivotArea>
    </format>
    <format dxfId="746">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1"/>
          </reference>
        </references>
      </pivotArea>
    </format>
    <format dxfId="745">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2"/>
          </reference>
        </references>
      </pivotArea>
    </format>
    <format dxfId="744">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3"/>
          </reference>
        </references>
      </pivotArea>
    </format>
    <format dxfId="743">
      <pivotArea dataOnly="0" labelOnly="1" outline="0" fieldPosition="0">
        <references count="5">
          <reference field="0" count="1" selected="0">
            <x v="12"/>
          </reference>
          <reference field="5" count="1" selected="0">
            <x v="8"/>
          </reference>
          <reference field="6" count="1" selected="0">
            <x v="18"/>
          </reference>
          <reference field="9" count="1">
            <x v="37"/>
          </reference>
          <reference field="11" count="1" selected="0">
            <x v="163"/>
          </reference>
        </references>
      </pivotArea>
    </format>
    <format dxfId="742">
      <pivotArea dataOnly="0" labelOnly="1" outline="0" fieldPosition="0">
        <references count="5">
          <reference field="0" count="1" selected="0">
            <x v="12"/>
          </reference>
          <reference field="5" count="1" selected="0">
            <x v="1"/>
          </reference>
          <reference field="6" count="1" selected="0">
            <x v="19"/>
          </reference>
          <reference field="9" count="1">
            <x v="28"/>
          </reference>
          <reference field="11" count="1" selected="0">
            <x v="127"/>
          </reference>
        </references>
      </pivotArea>
    </format>
    <format dxfId="741">
      <pivotArea dataOnly="0" labelOnly="1" outline="0" fieldPosition="0">
        <references count="5">
          <reference field="0" count="1" selected="0">
            <x v="12"/>
          </reference>
          <reference field="5" count="1" selected="0">
            <x v="1"/>
          </reference>
          <reference field="6" count="1" selected="0">
            <x v="19"/>
          </reference>
          <reference field="9" count="1">
            <x v="28"/>
          </reference>
          <reference field="11" count="1" selected="0">
            <x v="128"/>
          </reference>
        </references>
      </pivotArea>
    </format>
    <format dxfId="740">
      <pivotArea dataOnly="0" labelOnly="1" outline="0" fieldPosition="0">
        <references count="5">
          <reference field="0" count="1" selected="0">
            <x v="12"/>
          </reference>
          <reference field="5" count="1" selected="0">
            <x v="23"/>
          </reference>
          <reference field="6" count="1" selected="0">
            <x v="20"/>
          </reference>
          <reference field="9" count="1">
            <x v="33"/>
          </reference>
          <reference field="11" count="1" selected="0">
            <x v="129"/>
          </reference>
        </references>
      </pivotArea>
    </format>
    <format dxfId="739">
      <pivotArea dataOnly="0" labelOnly="1" outline="0" fieldPosition="0">
        <references count="5">
          <reference field="0" count="1" selected="0">
            <x v="12"/>
          </reference>
          <reference field="5" count="1" selected="0">
            <x v="23"/>
          </reference>
          <reference field="6" count="1" selected="0">
            <x v="20"/>
          </reference>
          <reference field="9" count="1">
            <x v="33"/>
          </reference>
          <reference field="11" count="1" selected="0">
            <x v="130"/>
          </reference>
        </references>
      </pivotArea>
    </format>
    <format dxfId="738">
      <pivotArea dataOnly="0" labelOnly="1" outline="0" fieldPosition="0">
        <references count="5">
          <reference field="0" count="1" selected="0">
            <x v="7"/>
          </reference>
          <reference field="5" count="1" selected="0">
            <x v="0"/>
          </reference>
          <reference field="6" count="1" selected="0">
            <x v="21"/>
          </reference>
          <reference field="9" count="1">
            <x v="9"/>
          </reference>
          <reference field="11" count="1" selected="0">
            <x v="77"/>
          </reference>
        </references>
      </pivotArea>
    </format>
    <format dxfId="737">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6"/>
          </reference>
        </references>
      </pivotArea>
    </format>
    <format dxfId="736">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7"/>
          </reference>
        </references>
      </pivotArea>
    </format>
    <format dxfId="735">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8"/>
          </reference>
        </references>
      </pivotArea>
    </format>
    <format dxfId="734">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4"/>
          </reference>
        </references>
      </pivotArea>
    </format>
    <format dxfId="733">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8"/>
          </reference>
        </references>
      </pivotArea>
    </format>
    <format dxfId="732">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9"/>
          </reference>
        </references>
      </pivotArea>
    </format>
    <format dxfId="731">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56"/>
          </reference>
        </references>
      </pivotArea>
    </format>
    <format dxfId="730">
      <pivotArea dataOnly="0" labelOnly="1" outline="0" fieldPosition="0">
        <references count="5">
          <reference field="0" count="1" selected="0">
            <x v="7"/>
          </reference>
          <reference field="5" count="1" selected="0">
            <x v="18"/>
          </reference>
          <reference field="6" count="1" selected="0">
            <x v="22"/>
          </reference>
          <reference field="9" count="1">
            <x v="12"/>
          </reference>
          <reference field="11" count="1" selected="0">
            <x v="82"/>
          </reference>
        </references>
      </pivotArea>
    </format>
    <format dxfId="729">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83"/>
          </reference>
        </references>
      </pivotArea>
    </format>
    <format dxfId="728">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88"/>
          </reference>
        </references>
      </pivotArea>
    </format>
    <format dxfId="727">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90"/>
          </reference>
        </references>
      </pivotArea>
    </format>
    <format dxfId="726">
      <pivotArea dataOnly="0" labelOnly="1" outline="0" fieldPosition="0">
        <references count="5">
          <reference field="0" count="1" selected="0">
            <x v="7"/>
          </reference>
          <reference field="5" count="1" selected="0">
            <x v="18"/>
          </reference>
          <reference field="6" count="1" selected="0">
            <x v="22"/>
          </reference>
          <reference field="9" count="1">
            <x v="12"/>
          </reference>
          <reference field="11" count="1" selected="0">
            <x v="91"/>
          </reference>
        </references>
      </pivotArea>
    </format>
    <format dxfId="725">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96"/>
          </reference>
        </references>
      </pivotArea>
    </format>
    <format dxfId="724">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99"/>
          </reference>
        </references>
      </pivotArea>
    </format>
    <format dxfId="723">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104"/>
          </reference>
        </references>
      </pivotArea>
    </format>
    <format dxfId="722">
      <pivotArea dataOnly="0" labelOnly="1" outline="0" fieldPosition="0">
        <references count="5">
          <reference field="0" count="1" selected="0">
            <x v="9"/>
          </reference>
          <reference field="5" count="1" selected="0">
            <x v="18"/>
          </reference>
          <reference field="6" count="1" selected="0">
            <x v="22"/>
          </reference>
          <reference field="9" count="1">
            <x v="31"/>
          </reference>
          <reference field="11" count="1" selected="0">
            <x v="117"/>
          </reference>
        </references>
      </pivotArea>
    </format>
    <format dxfId="721">
      <pivotArea dataOnly="0" labelOnly="1" outline="0" fieldPosition="0">
        <references count="5">
          <reference field="0" count="1" selected="0">
            <x v="12"/>
          </reference>
          <reference field="5" count="1" selected="0">
            <x v="18"/>
          </reference>
          <reference field="6" count="1" selected="0">
            <x v="22"/>
          </reference>
          <reference field="9" count="1">
            <x v="21"/>
          </reference>
          <reference field="11" count="1" selected="0">
            <x v="139"/>
          </reference>
        </references>
      </pivotArea>
    </format>
    <format dxfId="720">
      <pivotArea dataOnly="0" labelOnly="1" outline="0" fieldPosition="0">
        <references count="5">
          <reference field="0" count="1" selected="0">
            <x v="12"/>
          </reference>
          <reference field="5" count="1" selected="0">
            <x v="18"/>
          </reference>
          <reference field="6" count="1" selected="0">
            <x v="22"/>
          </reference>
          <reference field="9" count="1">
            <x v="18"/>
          </reference>
          <reference field="11" count="1" selected="0">
            <x v="160"/>
          </reference>
        </references>
      </pivotArea>
    </format>
    <format dxfId="719">
      <pivotArea dataOnly="0" labelOnly="1" outline="0" fieldPosition="0">
        <references count="5">
          <reference field="0" count="1" selected="0">
            <x v="12"/>
          </reference>
          <reference field="5" count="1" selected="0">
            <x v="18"/>
          </reference>
          <reference field="6" count="1" selected="0">
            <x v="22"/>
          </reference>
          <reference field="9" count="1">
            <x v="42"/>
          </reference>
          <reference field="11" count="1" selected="0">
            <x v="165"/>
          </reference>
        </references>
      </pivotArea>
    </format>
    <format dxfId="718">
      <pivotArea dataOnly="0" labelOnly="1" outline="0" fieldPosition="0">
        <references count="5">
          <reference field="0" count="1" selected="0">
            <x v="13"/>
          </reference>
          <reference field="5" count="1" selected="0">
            <x v="18"/>
          </reference>
          <reference field="6" count="1" selected="0">
            <x v="22"/>
          </reference>
          <reference field="9" count="1">
            <x v="50"/>
          </reference>
          <reference field="11" count="1" selected="0">
            <x v="168"/>
          </reference>
        </references>
      </pivotArea>
    </format>
    <format dxfId="717">
      <pivotArea dataOnly="0" labelOnly="1" outline="0" fieldPosition="0">
        <references count="5">
          <reference field="0" count="1" selected="0">
            <x v="13"/>
          </reference>
          <reference field="5" count="1" selected="0">
            <x v="18"/>
          </reference>
          <reference field="6" count="1" selected="0">
            <x v="22"/>
          </reference>
          <reference field="9" count="1">
            <x v="50"/>
          </reference>
          <reference field="11" count="1" selected="0">
            <x v="170"/>
          </reference>
        </references>
      </pivotArea>
    </format>
    <format dxfId="716">
      <pivotArea dataOnly="0" labelOnly="1" outline="0" fieldPosition="0">
        <references count="5">
          <reference field="0" count="1" selected="0">
            <x v="7"/>
          </reference>
          <reference field="5" count="1" selected="0">
            <x v="6"/>
          </reference>
          <reference field="6" count="1" selected="0">
            <x v="23"/>
          </reference>
          <reference field="9" count="1">
            <x v="9"/>
          </reference>
          <reference field="11" count="1" selected="0">
            <x v="78"/>
          </reference>
        </references>
      </pivotArea>
    </format>
    <format dxfId="715">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79"/>
          </reference>
        </references>
      </pivotArea>
    </format>
    <format dxfId="714">
      <pivotArea dataOnly="0" labelOnly="1" outline="0" fieldPosition="0">
        <references count="5">
          <reference field="0" count="1" selected="0">
            <x v="15"/>
          </reference>
          <reference field="5" count="1" selected="0">
            <x v="6"/>
          </reference>
          <reference field="6" count="1" selected="0">
            <x v="23"/>
          </reference>
          <reference field="9" count="1">
            <x v="7"/>
          </reference>
          <reference field="11" count="1" selected="0">
            <x v="81"/>
          </reference>
        </references>
      </pivotArea>
    </format>
    <format dxfId="713">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4"/>
          </reference>
        </references>
      </pivotArea>
    </format>
    <format dxfId="712">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5"/>
          </reference>
        </references>
      </pivotArea>
    </format>
    <format dxfId="711">
      <pivotArea dataOnly="0" labelOnly="1" outline="0" fieldPosition="0">
        <references count="5">
          <reference field="0" count="1" selected="0">
            <x v="7"/>
          </reference>
          <reference field="5" count="1" selected="0">
            <x v="6"/>
          </reference>
          <reference field="6" count="1" selected="0">
            <x v="23"/>
          </reference>
          <reference field="9" count="1">
            <x v="12"/>
          </reference>
          <reference field="11" count="1" selected="0">
            <x v="86"/>
          </reference>
        </references>
      </pivotArea>
    </format>
    <format dxfId="710">
      <pivotArea dataOnly="0" labelOnly="1" outline="0" fieldPosition="0">
        <references count="5">
          <reference field="0" count="1" selected="0">
            <x v="7"/>
          </reference>
          <reference field="5" count="1" selected="0">
            <x v="6"/>
          </reference>
          <reference field="6" count="1" selected="0">
            <x v="23"/>
          </reference>
          <reference field="9" count="1">
            <x v="24"/>
          </reference>
          <reference field="11" count="1" selected="0">
            <x v="87"/>
          </reference>
        </references>
      </pivotArea>
    </format>
    <format dxfId="709">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9"/>
          </reference>
        </references>
      </pivotArea>
    </format>
    <format dxfId="708">
      <pivotArea dataOnly="0" labelOnly="1" outline="0" fieldPosition="0">
        <references count="5">
          <reference field="0" count="1" selected="0">
            <x v="7"/>
          </reference>
          <reference field="5" count="1" selected="0">
            <x v="6"/>
          </reference>
          <reference field="6" count="1" selected="0">
            <x v="23"/>
          </reference>
          <reference field="9" count="1">
            <x v="24"/>
          </reference>
          <reference field="11" count="1" selected="0">
            <x v="92"/>
          </reference>
        </references>
      </pivotArea>
    </format>
    <format dxfId="707">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5"/>
          </reference>
        </references>
      </pivotArea>
    </format>
    <format dxfId="706">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6"/>
          </reference>
        </references>
      </pivotArea>
    </format>
    <format dxfId="705">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9"/>
          </reference>
        </references>
      </pivotArea>
    </format>
    <format dxfId="704">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50"/>
          </reference>
        </references>
      </pivotArea>
    </format>
    <format dxfId="703">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1"/>
          </reference>
        </references>
      </pivotArea>
    </format>
    <format dxfId="702">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2"/>
          </reference>
        </references>
      </pivotArea>
    </format>
    <format dxfId="701">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3"/>
          </reference>
        </references>
      </pivotArea>
    </format>
    <format dxfId="700">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20"/>
          </reference>
        </references>
      </pivotArea>
    </format>
    <format dxfId="699">
      <pivotArea dataOnly="0" labelOnly="1" outline="0" fieldPosition="0">
        <references count="5">
          <reference field="0" count="1" selected="0">
            <x v="7"/>
          </reference>
          <reference field="5" count="1" selected="0">
            <x v="20"/>
          </reference>
          <reference field="6" count="1" selected="0">
            <x v="26"/>
          </reference>
          <reference field="9" count="1">
            <x v="12"/>
          </reference>
          <reference field="11" count="1" selected="0">
            <x v="76"/>
          </reference>
        </references>
      </pivotArea>
    </format>
    <format dxfId="698">
      <pivotArea dataOnly="0" labelOnly="1" outline="0" fieldPosition="0">
        <references count="1">
          <reference field="4294967294" count="2">
            <x v="0"/>
            <x v="1"/>
          </reference>
        </references>
      </pivotArea>
    </format>
    <format dxfId="697">
      <pivotArea type="all" dataOnly="0" outline="0" fieldPosition="0"/>
    </format>
    <format dxfId="696">
      <pivotArea outline="0" collapsedLevelsAreSubtotals="1" fieldPosition="0"/>
    </format>
    <format dxfId="695">
      <pivotArea type="origin" dataOnly="0" labelOnly="1" outline="0" fieldPosition="0"/>
    </format>
    <format dxfId="694">
      <pivotArea field="-2" type="button" dataOnly="0" labelOnly="1" outline="0" axis="axisCol" fieldPosition="0"/>
    </format>
    <format dxfId="693">
      <pivotArea type="topRight" dataOnly="0" labelOnly="1" outline="0" fieldPosition="0"/>
    </format>
    <format dxfId="692">
      <pivotArea field="6" type="button" dataOnly="0" labelOnly="1" outline="0" axis="axisRow" fieldPosition="0"/>
    </format>
    <format dxfId="691">
      <pivotArea field="5" type="button" dataOnly="0" labelOnly="1" outline="0" axis="axisRow" fieldPosition="1"/>
    </format>
    <format dxfId="690">
      <pivotArea field="11" type="button" dataOnly="0" labelOnly="1" outline="0" axis="axisRow" fieldPosition="2"/>
    </format>
    <format dxfId="689">
      <pivotArea field="0" type="button" dataOnly="0" labelOnly="1" outline="0" axis="axisRow" fieldPosition="3"/>
    </format>
    <format dxfId="688">
      <pivotArea field="9" type="button" dataOnly="0" labelOnly="1" outline="0" axis="axisRow" fieldPosition="4"/>
    </format>
    <format dxfId="687">
      <pivotArea dataOnly="0" labelOnly="1" outline="0" fieldPosition="0">
        <references count="1">
          <reference field="6" count="0"/>
        </references>
      </pivotArea>
    </format>
    <format dxfId="686">
      <pivotArea dataOnly="0" labelOnly="1" grandRow="1" outline="0" fieldPosition="0"/>
    </format>
    <format dxfId="685">
      <pivotArea dataOnly="0" labelOnly="1" outline="0" fieldPosition="0">
        <references count="2">
          <reference field="5" count="1">
            <x v="5"/>
          </reference>
          <reference field="6" count="1" selected="0">
            <x v="0"/>
          </reference>
        </references>
      </pivotArea>
    </format>
    <format dxfId="684">
      <pivotArea dataOnly="0" labelOnly="1" outline="0" fieldPosition="0">
        <references count="2">
          <reference field="5" count="1">
            <x v="22"/>
          </reference>
          <reference field="6" count="1" selected="0">
            <x v="1"/>
          </reference>
        </references>
      </pivotArea>
    </format>
    <format dxfId="683">
      <pivotArea dataOnly="0" labelOnly="1" outline="0" fieldPosition="0">
        <references count="2">
          <reference field="5" count="1">
            <x v="17"/>
          </reference>
          <reference field="6" count="1" selected="0">
            <x v="2"/>
          </reference>
        </references>
      </pivotArea>
    </format>
    <format dxfId="682">
      <pivotArea dataOnly="0" labelOnly="1" outline="0" fieldPosition="0">
        <references count="2">
          <reference field="5" count="1">
            <x v="21"/>
          </reference>
          <reference field="6" count="1" selected="0">
            <x v="3"/>
          </reference>
        </references>
      </pivotArea>
    </format>
    <format dxfId="681">
      <pivotArea dataOnly="0" labelOnly="1" outline="0" fieldPosition="0">
        <references count="2">
          <reference field="5" count="1">
            <x v="11"/>
          </reference>
          <reference field="6" count="1" selected="0">
            <x v="4"/>
          </reference>
        </references>
      </pivotArea>
    </format>
    <format dxfId="680">
      <pivotArea dataOnly="0" labelOnly="1" outline="0" fieldPosition="0">
        <references count="2">
          <reference field="5" count="1">
            <x v="16"/>
          </reference>
          <reference field="6" count="1" selected="0">
            <x v="5"/>
          </reference>
        </references>
      </pivotArea>
    </format>
    <format dxfId="679">
      <pivotArea dataOnly="0" labelOnly="1" outline="0" fieldPosition="0">
        <references count="2">
          <reference field="5" count="1">
            <x v="12"/>
          </reference>
          <reference field="6" count="1" selected="0">
            <x v="6"/>
          </reference>
        </references>
      </pivotArea>
    </format>
    <format dxfId="678">
      <pivotArea dataOnly="0" labelOnly="1" outline="0" fieldPosition="0">
        <references count="2">
          <reference field="5" count="1">
            <x v="10"/>
          </reference>
          <reference field="6" count="1" selected="0">
            <x v="7"/>
          </reference>
        </references>
      </pivotArea>
    </format>
    <format dxfId="677">
      <pivotArea dataOnly="0" labelOnly="1" outline="0" fieldPosition="0">
        <references count="2">
          <reference field="5" count="1">
            <x v="9"/>
          </reference>
          <reference field="6" count="1" selected="0">
            <x v="8"/>
          </reference>
        </references>
      </pivotArea>
    </format>
    <format dxfId="676">
      <pivotArea dataOnly="0" labelOnly="1" outline="0" fieldPosition="0">
        <references count="2">
          <reference field="5" count="1">
            <x v="14"/>
          </reference>
          <reference field="6" count="1" selected="0">
            <x v="10"/>
          </reference>
        </references>
      </pivotArea>
    </format>
    <format dxfId="675">
      <pivotArea dataOnly="0" labelOnly="1" outline="0" fieldPosition="0">
        <references count="2">
          <reference field="5" count="1">
            <x v="7"/>
          </reference>
          <reference field="6" count="1" selected="0">
            <x v="12"/>
          </reference>
        </references>
      </pivotArea>
    </format>
    <format dxfId="674">
      <pivotArea dataOnly="0" labelOnly="1" outline="0" fieldPosition="0">
        <references count="2">
          <reference field="5" count="1">
            <x v="13"/>
          </reference>
          <reference field="6" count="1" selected="0">
            <x v="13"/>
          </reference>
        </references>
      </pivotArea>
    </format>
    <format dxfId="673">
      <pivotArea dataOnly="0" labelOnly="1" outline="0" fieldPosition="0">
        <references count="2">
          <reference field="5" count="1">
            <x v="3"/>
          </reference>
          <reference field="6" count="1" selected="0">
            <x v="15"/>
          </reference>
        </references>
      </pivotArea>
    </format>
    <format dxfId="672">
      <pivotArea dataOnly="0" labelOnly="1" outline="0" fieldPosition="0">
        <references count="2">
          <reference field="5" count="1">
            <x v="4"/>
          </reference>
          <reference field="6" count="1" selected="0">
            <x v="16"/>
          </reference>
        </references>
      </pivotArea>
    </format>
    <format dxfId="671">
      <pivotArea dataOnly="0" labelOnly="1" outline="0" fieldPosition="0">
        <references count="2">
          <reference field="5" count="1">
            <x v="2"/>
          </reference>
          <reference field="6" count="1" selected="0">
            <x v="17"/>
          </reference>
        </references>
      </pivotArea>
    </format>
    <format dxfId="670">
      <pivotArea dataOnly="0" labelOnly="1" outline="0" fieldPosition="0">
        <references count="2">
          <reference field="5" count="1">
            <x v="8"/>
          </reference>
          <reference field="6" count="1" selected="0">
            <x v="18"/>
          </reference>
        </references>
      </pivotArea>
    </format>
    <format dxfId="669">
      <pivotArea dataOnly="0" labelOnly="1" outline="0" fieldPosition="0">
        <references count="2">
          <reference field="5" count="1">
            <x v="1"/>
          </reference>
          <reference field="6" count="1" selected="0">
            <x v="19"/>
          </reference>
        </references>
      </pivotArea>
    </format>
    <format dxfId="668">
      <pivotArea dataOnly="0" labelOnly="1" outline="0" fieldPosition="0">
        <references count="2">
          <reference field="5" count="1">
            <x v="23"/>
          </reference>
          <reference field="6" count="1" selected="0">
            <x v="20"/>
          </reference>
        </references>
      </pivotArea>
    </format>
    <format dxfId="667">
      <pivotArea dataOnly="0" labelOnly="1" outline="0" fieldPosition="0">
        <references count="2">
          <reference field="5" count="1">
            <x v="0"/>
          </reference>
          <reference field="6" count="1" selected="0">
            <x v="21"/>
          </reference>
        </references>
      </pivotArea>
    </format>
    <format dxfId="666">
      <pivotArea dataOnly="0" labelOnly="1" outline="0" fieldPosition="0">
        <references count="2">
          <reference field="5" count="1">
            <x v="18"/>
          </reference>
          <reference field="6" count="1" selected="0">
            <x v="22"/>
          </reference>
        </references>
      </pivotArea>
    </format>
    <format dxfId="665">
      <pivotArea dataOnly="0" labelOnly="1" outline="0" fieldPosition="0">
        <references count="2">
          <reference field="5" count="1">
            <x v="6"/>
          </reference>
          <reference field="6" count="1" selected="0">
            <x v="23"/>
          </reference>
        </references>
      </pivotArea>
    </format>
    <format dxfId="664">
      <pivotArea dataOnly="0" labelOnly="1" outline="0" fieldPosition="0">
        <references count="2">
          <reference field="5" count="1">
            <x v="15"/>
          </reference>
          <reference field="6" count="1" selected="0">
            <x v="24"/>
          </reference>
        </references>
      </pivotArea>
    </format>
    <format dxfId="663">
      <pivotArea dataOnly="0" labelOnly="1" outline="0" fieldPosition="0">
        <references count="2">
          <reference field="5" count="1">
            <x v="19"/>
          </reference>
          <reference field="6" count="1" selected="0">
            <x v="25"/>
          </reference>
        </references>
      </pivotArea>
    </format>
    <format dxfId="662">
      <pivotArea dataOnly="0" labelOnly="1" outline="0" fieldPosition="0">
        <references count="2">
          <reference field="5" count="1">
            <x v="20"/>
          </reference>
          <reference field="6" count="1" selected="0">
            <x v="26"/>
          </reference>
        </references>
      </pivotArea>
    </format>
    <format dxfId="661">
      <pivotArea dataOnly="0" labelOnly="1" outline="0" fieldPosition="0">
        <references count="3">
          <reference field="5" count="1" selected="0">
            <x v="5"/>
          </reference>
          <reference field="6" count="1" selected="0">
            <x v="0"/>
          </reference>
          <reference field="11" count="2">
            <x v="9"/>
            <x v="11"/>
          </reference>
        </references>
      </pivotArea>
    </format>
    <format dxfId="660">
      <pivotArea dataOnly="0" labelOnly="1" outline="0" fieldPosition="0">
        <references count="3">
          <reference field="5" count="1" selected="0">
            <x v="5"/>
          </reference>
          <reference field="6" count="1" selected="0">
            <x v="0"/>
          </reference>
          <reference field="11" count="2" defaultSubtotal="1">
            <x v="9"/>
            <x v="11"/>
          </reference>
        </references>
      </pivotArea>
    </format>
    <format dxfId="659">
      <pivotArea dataOnly="0" labelOnly="1" outline="0" fieldPosition="0">
        <references count="3">
          <reference field="5" count="1" selected="0">
            <x v="22"/>
          </reference>
          <reference field="6" count="1" selected="0">
            <x v="1"/>
          </reference>
          <reference field="11" count="16">
            <x v="33"/>
            <x v="34"/>
            <x v="37"/>
            <x v="38"/>
            <x v="40"/>
            <x v="41"/>
            <x v="42"/>
            <x v="43"/>
            <x v="45"/>
            <x v="46"/>
            <x v="47"/>
            <x v="51"/>
            <x v="52"/>
            <x v="53"/>
            <x v="54"/>
            <x v="55"/>
          </reference>
        </references>
      </pivotArea>
    </format>
    <format dxfId="658">
      <pivotArea dataOnly="0" labelOnly="1" outline="0" fieldPosition="0">
        <references count="3">
          <reference field="5" count="1" selected="0">
            <x v="22"/>
          </reference>
          <reference field="6" count="1" selected="0">
            <x v="1"/>
          </reference>
          <reference field="11" count="16" defaultSubtotal="1">
            <x v="33"/>
            <x v="34"/>
            <x v="37"/>
            <x v="38"/>
            <x v="40"/>
            <x v="41"/>
            <x v="42"/>
            <x v="43"/>
            <x v="45"/>
            <x v="46"/>
            <x v="47"/>
            <x v="51"/>
            <x v="52"/>
            <x v="53"/>
            <x v="54"/>
            <x v="55"/>
          </reference>
        </references>
      </pivotArea>
    </format>
    <format dxfId="657">
      <pivotArea dataOnly="0" labelOnly="1" outline="0" fieldPosition="0">
        <references count="3">
          <reference field="5" count="1" selected="0">
            <x v="17"/>
          </reference>
          <reference field="6" count="1" selected="0">
            <x v="2"/>
          </reference>
          <reference field="11" count="6">
            <x v="93"/>
            <x v="94"/>
            <x v="95"/>
            <x v="97"/>
            <x v="100"/>
            <x v="101"/>
          </reference>
        </references>
      </pivotArea>
    </format>
    <format dxfId="656">
      <pivotArea dataOnly="0" labelOnly="1" outline="0" fieldPosition="0">
        <references count="3">
          <reference field="5" count="1" selected="0">
            <x v="17"/>
          </reference>
          <reference field="6" count="1" selected="0">
            <x v="2"/>
          </reference>
          <reference field="11" count="6" defaultSubtotal="1">
            <x v="93"/>
            <x v="94"/>
            <x v="95"/>
            <x v="97"/>
            <x v="100"/>
            <x v="101"/>
          </reference>
        </references>
      </pivotArea>
    </format>
    <format dxfId="655">
      <pivotArea dataOnly="0" labelOnly="1" outline="0" fieldPosition="0">
        <references count="3">
          <reference field="5" count="1" selected="0">
            <x v="21"/>
          </reference>
          <reference field="6" count="1" selected="0">
            <x v="3"/>
          </reference>
          <reference field="11" count="2">
            <x v="74"/>
            <x v="80"/>
          </reference>
        </references>
      </pivotArea>
    </format>
    <format dxfId="654">
      <pivotArea dataOnly="0" labelOnly="1" outline="0" fieldPosition="0">
        <references count="3">
          <reference field="5" count="1" selected="0">
            <x v="21"/>
          </reference>
          <reference field="6" count="1" selected="0">
            <x v="3"/>
          </reference>
          <reference field="11" count="2" defaultSubtotal="1">
            <x v="74"/>
            <x v="80"/>
          </reference>
        </references>
      </pivotArea>
    </format>
    <format dxfId="653">
      <pivotArea dataOnly="0" labelOnly="1" outline="0" fieldPosition="0">
        <references count="3">
          <reference field="5" count="1" selected="0">
            <x v="11"/>
          </reference>
          <reference field="6" count="1" selected="0">
            <x v="4"/>
          </reference>
          <reference field="11" count="12">
            <x v="61"/>
            <x v="131"/>
            <x v="132"/>
            <x v="133"/>
            <x v="134"/>
            <x v="140"/>
            <x v="155"/>
            <x v="156"/>
            <x v="157"/>
            <x v="158"/>
            <x v="159"/>
            <x v="161"/>
          </reference>
        </references>
      </pivotArea>
    </format>
    <format dxfId="652">
      <pivotArea dataOnly="0" labelOnly="1" outline="0" fieldPosition="0">
        <references count="3">
          <reference field="5" count="1" selected="0">
            <x v="11"/>
          </reference>
          <reference field="6" count="1" selected="0">
            <x v="4"/>
          </reference>
          <reference field="11" count="12" defaultSubtotal="1">
            <x v="61"/>
            <x v="131"/>
            <x v="132"/>
            <x v="133"/>
            <x v="134"/>
            <x v="140"/>
            <x v="155"/>
            <x v="156"/>
            <x v="157"/>
            <x v="158"/>
            <x v="159"/>
            <x v="161"/>
          </reference>
        </references>
      </pivotArea>
    </format>
    <format dxfId="651">
      <pivotArea dataOnly="0" labelOnly="1" outline="0" fieldPosition="0">
        <references count="3">
          <reference field="5" count="1" selected="0">
            <x v="16"/>
          </reference>
          <reference field="6" count="1" selected="0">
            <x v="5"/>
          </reference>
          <reference field="11" count="1">
            <x v="164"/>
          </reference>
        </references>
      </pivotArea>
    </format>
    <format dxfId="650">
      <pivotArea dataOnly="0" labelOnly="1" outline="0" fieldPosition="0">
        <references count="3">
          <reference field="5" count="1" selected="0">
            <x v="16"/>
          </reference>
          <reference field="6" count="1" selected="0">
            <x v="5"/>
          </reference>
          <reference field="11" count="1" defaultSubtotal="1">
            <x v="164"/>
          </reference>
        </references>
      </pivotArea>
    </format>
    <format dxfId="649">
      <pivotArea dataOnly="0" labelOnly="1" outline="0" fieldPosition="0">
        <references count="3">
          <reference field="5" count="1" selected="0">
            <x v="12"/>
          </reference>
          <reference field="6" count="1" selected="0">
            <x v="6"/>
          </reference>
          <reference field="11" count="6">
            <x v="68"/>
            <x v="73"/>
            <x v="177"/>
            <x v="178"/>
            <x v="179"/>
            <x v="180"/>
          </reference>
        </references>
      </pivotArea>
    </format>
    <format dxfId="648">
      <pivotArea dataOnly="0" labelOnly="1" outline="0" fieldPosition="0">
        <references count="3">
          <reference field="5" count="1" selected="0">
            <x v="12"/>
          </reference>
          <reference field="6" count="1" selected="0">
            <x v="6"/>
          </reference>
          <reference field="11" count="6" defaultSubtotal="1">
            <x v="68"/>
            <x v="73"/>
            <x v="177"/>
            <x v="178"/>
            <x v="179"/>
            <x v="180"/>
          </reference>
        </references>
      </pivotArea>
    </format>
    <format dxfId="647">
      <pivotArea dataOnly="0" labelOnly="1" outline="0" fieldPosition="0">
        <references count="3">
          <reference field="5" count="1" selected="0">
            <x v="10"/>
          </reference>
          <reference field="6" count="1" selected="0">
            <x v="7"/>
          </reference>
          <reference field="11" count="6">
            <x v="171"/>
            <x v="172"/>
            <x v="173"/>
            <x v="174"/>
            <x v="175"/>
            <x v="176"/>
          </reference>
        </references>
      </pivotArea>
    </format>
    <format dxfId="646">
      <pivotArea dataOnly="0" labelOnly="1" outline="0" fieldPosition="0">
        <references count="3">
          <reference field="5" count="1" selected="0">
            <x v="10"/>
          </reference>
          <reference field="6" count="1" selected="0">
            <x v="7"/>
          </reference>
          <reference field="11" count="6" defaultSubtotal="1">
            <x v="171"/>
            <x v="172"/>
            <x v="173"/>
            <x v="174"/>
            <x v="175"/>
            <x v="176"/>
          </reference>
        </references>
      </pivotArea>
    </format>
    <format dxfId="645">
      <pivotArea dataOnly="0" labelOnly="1" outline="0" fieldPosition="0">
        <references count="3">
          <reference field="5" count="1" selected="0">
            <x v="9"/>
          </reference>
          <reference field="6" count="1" selected="0">
            <x v="8"/>
          </reference>
          <reference field="11" count="25">
            <x v="0"/>
            <x v="1"/>
            <x v="2"/>
            <x v="4"/>
            <x v="23"/>
            <x v="24"/>
            <x v="57"/>
            <x v="58"/>
            <x v="59"/>
            <x v="60"/>
            <x v="65"/>
            <x v="70"/>
            <x v="71"/>
            <x v="121"/>
            <x v="122"/>
            <x v="123"/>
            <x v="124"/>
            <x v="125"/>
            <x v="126"/>
            <x v="135"/>
            <x v="136"/>
            <x v="137"/>
            <x v="138"/>
            <x v="144"/>
            <x v="145"/>
          </reference>
        </references>
      </pivotArea>
    </format>
    <format dxfId="644">
      <pivotArea dataOnly="0" labelOnly="1" outline="0" fieldPosition="0">
        <references count="3">
          <reference field="5" count="1" selected="0">
            <x v="9"/>
          </reference>
          <reference field="6" count="1" selected="0">
            <x v="8"/>
          </reference>
          <reference field="11" count="25" defaultSubtotal="1">
            <x v="0"/>
            <x v="1"/>
            <x v="2"/>
            <x v="4"/>
            <x v="23"/>
            <x v="24"/>
            <x v="57"/>
            <x v="58"/>
            <x v="59"/>
            <x v="60"/>
            <x v="65"/>
            <x v="70"/>
            <x v="71"/>
            <x v="121"/>
            <x v="122"/>
            <x v="123"/>
            <x v="124"/>
            <x v="125"/>
            <x v="126"/>
            <x v="135"/>
            <x v="136"/>
            <x v="137"/>
            <x v="138"/>
            <x v="144"/>
            <x v="145"/>
          </reference>
        </references>
      </pivotArea>
    </format>
    <format dxfId="643">
      <pivotArea dataOnly="0" labelOnly="1" outline="0" fieldPosition="0">
        <references count="3">
          <reference field="5" count="1" selected="0">
            <x v="9"/>
          </reference>
          <reference field="6" count="1" selected="0">
            <x v="8"/>
          </reference>
          <reference field="11" count="8">
            <x v="146"/>
            <x v="147"/>
            <x v="148"/>
            <x v="149"/>
            <x v="150"/>
            <x v="151"/>
            <x v="152"/>
            <x v="162"/>
          </reference>
        </references>
      </pivotArea>
    </format>
    <format dxfId="642">
      <pivotArea dataOnly="0" labelOnly="1" outline="0" fieldPosition="0">
        <references count="3">
          <reference field="5" count="1" selected="0">
            <x v="9"/>
          </reference>
          <reference field="6" count="1" selected="0">
            <x v="8"/>
          </reference>
          <reference field="11" count="8" defaultSubtotal="1">
            <x v="146"/>
            <x v="147"/>
            <x v="148"/>
            <x v="149"/>
            <x v="150"/>
            <x v="151"/>
            <x v="152"/>
            <x v="162"/>
          </reference>
        </references>
      </pivotArea>
    </format>
    <format dxfId="641">
      <pivotArea dataOnly="0" labelOnly="1" outline="0" fieldPosition="0">
        <references count="3">
          <reference field="5" count="1" selected="0">
            <x v="9"/>
          </reference>
          <reference field="6" count="1" selected="0">
            <x v="9"/>
          </reference>
          <reference field="11" count="3">
            <x v="62"/>
            <x v="63"/>
            <x v="64"/>
          </reference>
        </references>
      </pivotArea>
    </format>
    <format dxfId="640">
      <pivotArea dataOnly="0" labelOnly="1" outline="0" fieldPosition="0">
        <references count="3">
          <reference field="5" count="1" selected="0">
            <x v="9"/>
          </reference>
          <reference field="6" count="1" selected="0">
            <x v="9"/>
          </reference>
          <reference field="11" count="3" defaultSubtotal="1">
            <x v="62"/>
            <x v="63"/>
            <x v="64"/>
          </reference>
        </references>
      </pivotArea>
    </format>
    <format dxfId="639">
      <pivotArea dataOnly="0" labelOnly="1" outline="0" fieldPosition="0">
        <references count="3">
          <reference field="5" count="1" selected="0">
            <x v="14"/>
          </reference>
          <reference field="6" count="1" selected="0">
            <x v="10"/>
          </reference>
          <reference field="11" count="2">
            <x v="66"/>
            <x v="67"/>
          </reference>
        </references>
      </pivotArea>
    </format>
    <format dxfId="638">
      <pivotArea dataOnly="0" labelOnly="1" outline="0" fieldPosition="0">
        <references count="3">
          <reference field="5" count="1" selected="0">
            <x v="14"/>
          </reference>
          <reference field="6" count="1" selected="0">
            <x v="10"/>
          </reference>
          <reference field="11" count="2" defaultSubtotal="1">
            <x v="66"/>
            <x v="67"/>
          </reference>
        </references>
      </pivotArea>
    </format>
    <format dxfId="637">
      <pivotArea dataOnly="0" labelOnly="1" outline="0" fieldPosition="0">
        <references count="3">
          <reference field="5" count="1" selected="0">
            <x v="14"/>
          </reference>
          <reference field="6" count="1" selected="0">
            <x v="11"/>
          </reference>
          <reference field="11" count="1">
            <x v="72"/>
          </reference>
        </references>
      </pivotArea>
    </format>
    <format dxfId="636">
      <pivotArea dataOnly="0" labelOnly="1" outline="0" fieldPosition="0">
        <references count="3">
          <reference field="5" count="1" selected="0">
            <x v="14"/>
          </reference>
          <reference field="6" count="1" selected="0">
            <x v="11"/>
          </reference>
          <reference field="11" count="1" defaultSubtotal="1">
            <x v="72"/>
          </reference>
        </references>
      </pivotArea>
    </format>
    <format dxfId="635">
      <pivotArea dataOnly="0" labelOnly="1" outline="0" fieldPosition="0">
        <references count="3">
          <reference field="5" count="1" selected="0">
            <x v="7"/>
          </reference>
          <reference field="6" count="1" selected="0">
            <x v="12"/>
          </reference>
          <reference field="11" count="9">
            <x v="15"/>
            <x v="16"/>
            <x v="19"/>
            <x v="20"/>
            <x v="21"/>
            <x v="22"/>
            <x v="25"/>
            <x v="27"/>
            <x v="32"/>
          </reference>
        </references>
      </pivotArea>
    </format>
    <format dxfId="634">
      <pivotArea dataOnly="0" labelOnly="1" outline="0" fieldPosition="0">
        <references count="3">
          <reference field="5" count="1" selected="0">
            <x v="7"/>
          </reference>
          <reference field="6" count="1" selected="0">
            <x v="12"/>
          </reference>
          <reference field="11" count="9" defaultSubtotal="1">
            <x v="15"/>
            <x v="16"/>
            <x v="19"/>
            <x v="20"/>
            <x v="21"/>
            <x v="22"/>
            <x v="25"/>
            <x v="27"/>
            <x v="32"/>
          </reference>
        </references>
      </pivotArea>
    </format>
    <format dxfId="633">
      <pivotArea dataOnly="0" labelOnly="1" outline="0" fieldPosition="0">
        <references count="3">
          <reference field="5" count="1" selected="0">
            <x v="13"/>
          </reference>
          <reference field="6" count="1" selected="0">
            <x v="13"/>
          </reference>
          <reference field="11" count="5">
            <x v="10"/>
            <x v="26"/>
            <x v="30"/>
            <x v="31"/>
            <x v="69"/>
          </reference>
        </references>
      </pivotArea>
    </format>
    <format dxfId="632">
      <pivotArea dataOnly="0" labelOnly="1" outline="0" fieldPosition="0">
        <references count="3">
          <reference field="5" count="1" selected="0">
            <x v="13"/>
          </reference>
          <reference field="6" count="1" selected="0">
            <x v="13"/>
          </reference>
          <reference field="11" count="5" defaultSubtotal="1">
            <x v="10"/>
            <x v="26"/>
            <x v="30"/>
            <x v="31"/>
            <x v="69"/>
          </reference>
        </references>
      </pivotArea>
    </format>
    <format dxfId="631">
      <pivotArea dataOnly="0" labelOnly="1" outline="0" fieldPosition="0">
        <references count="3">
          <reference field="5" count="1" selected="0">
            <x v="13"/>
          </reference>
          <reference field="6" count="1" selected="0">
            <x v="14"/>
          </reference>
          <reference field="11" count="5">
            <x v="3"/>
            <x v="5"/>
            <x v="12"/>
            <x v="13"/>
            <x v="29"/>
          </reference>
        </references>
      </pivotArea>
    </format>
    <format dxfId="630">
      <pivotArea dataOnly="0" labelOnly="1" outline="0" fieldPosition="0">
        <references count="3">
          <reference field="5" count="1" selected="0">
            <x v="13"/>
          </reference>
          <reference field="6" count="1" selected="0">
            <x v="14"/>
          </reference>
          <reference field="11" count="5" defaultSubtotal="1">
            <x v="3"/>
            <x v="5"/>
            <x v="12"/>
            <x v="13"/>
            <x v="29"/>
          </reference>
        </references>
      </pivotArea>
    </format>
    <format dxfId="629">
      <pivotArea dataOnly="0" labelOnly="1" outline="0" fieldPosition="0">
        <references count="3">
          <reference field="5" count="1" selected="0">
            <x v="3"/>
          </reference>
          <reference field="6" count="1" selected="0">
            <x v="15"/>
          </reference>
          <reference field="11" count="2">
            <x v="17"/>
            <x v="18"/>
          </reference>
        </references>
      </pivotArea>
    </format>
    <format dxfId="628">
      <pivotArea dataOnly="0" labelOnly="1" outline="0" fieldPosition="0">
        <references count="3">
          <reference field="5" count="1" selected="0">
            <x v="3"/>
          </reference>
          <reference field="6" count="1" selected="0">
            <x v="15"/>
          </reference>
          <reference field="11" count="2" defaultSubtotal="1">
            <x v="17"/>
            <x v="18"/>
          </reference>
        </references>
      </pivotArea>
    </format>
    <format dxfId="627">
      <pivotArea dataOnly="0" labelOnly="1" outline="0" fieldPosition="0">
        <references count="3">
          <reference field="5" count="1" selected="0">
            <x v="4"/>
          </reference>
          <reference field="6" count="1" selected="0">
            <x v="16"/>
          </reference>
          <reference field="11" count="17">
            <x v="28"/>
            <x v="98"/>
            <x v="102"/>
            <x v="103"/>
            <x v="107"/>
            <x v="108"/>
            <x v="109"/>
            <x v="110"/>
            <x v="114"/>
            <x v="115"/>
            <x v="116"/>
            <x v="119"/>
            <x v="153"/>
            <x v="154"/>
            <x v="166"/>
            <x v="167"/>
            <x v="169"/>
          </reference>
        </references>
      </pivotArea>
    </format>
    <format dxfId="626">
      <pivotArea dataOnly="0" labelOnly="1" outline="0" fieldPosition="0">
        <references count="3">
          <reference field="5" count="1" selected="0">
            <x v="4"/>
          </reference>
          <reference field="6" count="1" selected="0">
            <x v="16"/>
          </reference>
          <reference field="11" count="17" defaultSubtotal="1">
            <x v="28"/>
            <x v="98"/>
            <x v="102"/>
            <x v="103"/>
            <x v="107"/>
            <x v="108"/>
            <x v="109"/>
            <x v="110"/>
            <x v="114"/>
            <x v="115"/>
            <x v="116"/>
            <x v="119"/>
            <x v="153"/>
            <x v="154"/>
            <x v="166"/>
            <x v="167"/>
            <x v="169"/>
          </reference>
        </references>
      </pivotArea>
    </format>
    <format dxfId="625">
      <pivotArea dataOnly="0" labelOnly="1" outline="0" fieldPosition="0">
        <references count="3">
          <reference field="5" count="1" selected="0">
            <x v="2"/>
          </reference>
          <reference field="6" count="1" selected="0">
            <x v="17"/>
          </reference>
          <reference field="11" count="4">
            <x v="14"/>
            <x v="105"/>
            <x v="106"/>
            <x v="118"/>
          </reference>
        </references>
      </pivotArea>
    </format>
    <format dxfId="624">
      <pivotArea dataOnly="0" labelOnly="1" outline="0" fieldPosition="0">
        <references count="3">
          <reference field="5" count="1" selected="0">
            <x v="2"/>
          </reference>
          <reference field="6" count="1" selected="0">
            <x v="17"/>
          </reference>
          <reference field="11" count="4" defaultSubtotal="1">
            <x v="14"/>
            <x v="105"/>
            <x v="106"/>
            <x v="118"/>
          </reference>
        </references>
      </pivotArea>
    </format>
    <format dxfId="623">
      <pivotArea dataOnly="0" labelOnly="1" outline="0" fieldPosition="0">
        <references count="3">
          <reference field="5" count="1" selected="0">
            <x v="8"/>
          </reference>
          <reference field="6" count="1" selected="0">
            <x v="18"/>
          </reference>
          <reference field="11" count="5">
            <x v="75"/>
            <x v="141"/>
            <x v="142"/>
            <x v="143"/>
            <x v="163"/>
          </reference>
        </references>
      </pivotArea>
    </format>
    <format dxfId="622">
      <pivotArea dataOnly="0" labelOnly="1" outline="0" fieldPosition="0">
        <references count="3">
          <reference field="5" count="1" selected="0">
            <x v="8"/>
          </reference>
          <reference field="6" count="1" selected="0">
            <x v="18"/>
          </reference>
          <reference field="11" count="5" defaultSubtotal="1">
            <x v="75"/>
            <x v="141"/>
            <x v="142"/>
            <x v="143"/>
            <x v="163"/>
          </reference>
        </references>
      </pivotArea>
    </format>
    <format dxfId="621">
      <pivotArea dataOnly="0" labelOnly="1" outline="0" fieldPosition="0">
        <references count="3">
          <reference field="5" count="1" selected="0">
            <x v="1"/>
          </reference>
          <reference field="6" count="1" selected="0">
            <x v="19"/>
          </reference>
          <reference field="11" count="2">
            <x v="127"/>
            <x v="128"/>
          </reference>
        </references>
      </pivotArea>
    </format>
    <format dxfId="620">
      <pivotArea dataOnly="0" labelOnly="1" outline="0" fieldPosition="0">
        <references count="3">
          <reference field="5" count="1" selected="0">
            <x v="1"/>
          </reference>
          <reference field="6" count="1" selected="0">
            <x v="19"/>
          </reference>
          <reference field="11" count="2" defaultSubtotal="1">
            <x v="127"/>
            <x v="128"/>
          </reference>
        </references>
      </pivotArea>
    </format>
    <format dxfId="619">
      <pivotArea dataOnly="0" labelOnly="1" outline="0" fieldPosition="0">
        <references count="3">
          <reference field="5" count="1" selected="0">
            <x v="23"/>
          </reference>
          <reference field="6" count="1" selected="0">
            <x v="20"/>
          </reference>
          <reference field="11" count="2">
            <x v="129"/>
            <x v="130"/>
          </reference>
        </references>
      </pivotArea>
    </format>
    <format dxfId="618">
      <pivotArea dataOnly="0" labelOnly="1" outline="0" fieldPosition="0">
        <references count="3">
          <reference field="5" count="1" selected="0">
            <x v="23"/>
          </reference>
          <reference field="6" count="1" selected="0">
            <x v="20"/>
          </reference>
          <reference field="11" count="2" defaultSubtotal="1">
            <x v="129"/>
            <x v="130"/>
          </reference>
        </references>
      </pivotArea>
    </format>
    <format dxfId="617">
      <pivotArea dataOnly="0" labelOnly="1" outline="0" fieldPosition="0">
        <references count="3">
          <reference field="5" count="1" selected="0">
            <x v="0"/>
          </reference>
          <reference field="6" count="1" selected="0">
            <x v="21"/>
          </reference>
          <reference field="11" count="1">
            <x v="77"/>
          </reference>
        </references>
      </pivotArea>
    </format>
    <format dxfId="616">
      <pivotArea dataOnly="0" labelOnly="1" outline="0" fieldPosition="0">
        <references count="3">
          <reference field="5" count="1" selected="0">
            <x v="0"/>
          </reference>
          <reference field="6" count="1" selected="0">
            <x v="21"/>
          </reference>
          <reference field="11" count="1" defaultSubtotal="1">
            <x v="77"/>
          </reference>
        </references>
      </pivotArea>
    </format>
    <format dxfId="615">
      <pivotArea dataOnly="0" labelOnly="1" outline="0" fieldPosition="0">
        <references count="3">
          <reference field="5" count="1" selected="0">
            <x v="18"/>
          </reference>
          <reference field="6" count="1" selected="0">
            <x v="22"/>
          </reference>
          <reference field="11" count="21">
            <x v="6"/>
            <x v="7"/>
            <x v="8"/>
            <x v="44"/>
            <x v="48"/>
            <x v="49"/>
            <x v="56"/>
            <x v="82"/>
            <x v="83"/>
            <x v="88"/>
            <x v="90"/>
            <x v="91"/>
            <x v="96"/>
            <x v="99"/>
            <x v="104"/>
            <x v="117"/>
            <x v="139"/>
            <x v="160"/>
            <x v="165"/>
            <x v="168"/>
            <x v="170"/>
          </reference>
        </references>
      </pivotArea>
    </format>
    <format dxfId="614">
      <pivotArea dataOnly="0" labelOnly="1" outline="0" fieldPosition="0">
        <references count="3">
          <reference field="5" count="1" selected="0">
            <x v="18"/>
          </reference>
          <reference field="6" count="1" selected="0">
            <x v="22"/>
          </reference>
          <reference field="11" count="21" defaultSubtotal="1">
            <x v="6"/>
            <x v="7"/>
            <x v="8"/>
            <x v="44"/>
            <x v="48"/>
            <x v="49"/>
            <x v="56"/>
            <x v="82"/>
            <x v="83"/>
            <x v="88"/>
            <x v="90"/>
            <x v="91"/>
            <x v="96"/>
            <x v="99"/>
            <x v="104"/>
            <x v="117"/>
            <x v="139"/>
            <x v="160"/>
            <x v="165"/>
            <x v="168"/>
            <x v="170"/>
          </reference>
        </references>
      </pivotArea>
    </format>
    <format dxfId="613">
      <pivotArea dataOnly="0" labelOnly="1" outline="0" fieldPosition="0">
        <references count="3">
          <reference field="5" count="1" selected="0">
            <x v="6"/>
          </reference>
          <reference field="6" count="1" selected="0">
            <x v="23"/>
          </reference>
          <reference field="11" count="9">
            <x v="78"/>
            <x v="79"/>
            <x v="81"/>
            <x v="84"/>
            <x v="85"/>
            <x v="86"/>
            <x v="87"/>
            <x v="89"/>
            <x v="92"/>
          </reference>
        </references>
      </pivotArea>
    </format>
    <format dxfId="612">
      <pivotArea dataOnly="0" labelOnly="1" outline="0" fieldPosition="0">
        <references count="3">
          <reference field="5" count="1" selected="0">
            <x v="6"/>
          </reference>
          <reference field="6" count="1" selected="0">
            <x v="23"/>
          </reference>
          <reference field="11" count="9" defaultSubtotal="1">
            <x v="78"/>
            <x v="79"/>
            <x v="81"/>
            <x v="84"/>
            <x v="85"/>
            <x v="86"/>
            <x v="87"/>
            <x v="89"/>
            <x v="92"/>
          </reference>
        </references>
      </pivotArea>
    </format>
    <format dxfId="611">
      <pivotArea dataOnly="0" labelOnly="1" outline="0" fieldPosition="0">
        <references count="3">
          <reference field="5" count="1" selected="0">
            <x v="15"/>
          </reference>
          <reference field="6" count="1" selected="0">
            <x v="24"/>
          </reference>
          <reference field="11" count="4">
            <x v="35"/>
            <x v="36"/>
            <x v="39"/>
            <x v="50"/>
          </reference>
        </references>
      </pivotArea>
    </format>
    <format dxfId="610">
      <pivotArea dataOnly="0" labelOnly="1" outline="0" fieldPosition="0">
        <references count="3">
          <reference field="5" count="1" selected="0">
            <x v="15"/>
          </reference>
          <reference field="6" count="1" selected="0">
            <x v="24"/>
          </reference>
          <reference field="11" count="4" defaultSubtotal="1">
            <x v="35"/>
            <x v="36"/>
            <x v="39"/>
            <x v="50"/>
          </reference>
        </references>
      </pivotArea>
    </format>
    <format dxfId="609">
      <pivotArea dataOnly="0" labelOnly="1" outline="0" fieldPosition="0">
        <references count="3">
          <reference field="5" count="1" selected="0">
            <x v="19"/>
          </reference>
          <reference field="6" count="1" selected="0">
            <x v="25"/>
          </reference>
          <reference field="11" count="4">
            <x v="111"/>
            <x v="112"/>
            <x v="113"/>
            <x v="120"/>
          </reference>
        </references>
      </pivotArea>
    </format>
    <format dxfId="608">
      <pivotArea dataOnly="0" labelOnly="1" outline="0" fieldPosition="0">
        <references count="3">
          <reference field="5" count="1" selected="0">
            <x v="19"/>
          </reference>
          <reference field="6" count="1" selected="0">
            <x v="25"/>
          </reference>
          <reference field="11" count="4" defaultSubtotal="1">
            <x v="111"/>
            <x v="112"/>
            <x v="113"/>
            <x v="120"/>
          </reference>
        </references>
      </pivotArea>
    </format>
    <format dxfId="607">
      <pivotArea dataOnly="0" labelOnly="1" outline="0" fieldPosition="0">
        <references count="3">
          <reference field="5" count="1" selected="0">
            <x v="20"/>
          </reference>
          <reference field="6" count="1" selected="0">
            <x v="26"/>
          </reference>
          <reference field="11" count="1">
            <x v="76"/>
          </reference>
        </references>
      </pivotArea>
    </format>
    <format dxfId="606">
      <pivotArea dataOnly="0" labelOnly="1" outline="0" fieldPosition="0">
        <references count="3">
          <reference field="5" count="1" selected="0">
            <x v="20"/>
          </reference>
          <reference field="6" count="1" selected="0">
            <x v="26"/>
          </reference>
          <reference field="11" count="1" defaultSubtotal="1">
            <x v="76"/>
          </reference>
        </references>
      </pivotArea>
    </format>
    <format dxfId="605">
      <pivotArea dataOnly="0" labelOnly="1" outline="0" fieldPosition="0">
        <references count="4">
          <reference field="0" count="1">
            <x v="1"/>
          </reference>
          <reference field="5" count="1" selected="0">
            <x v="5"/>
          </reference>
          <reference field="6" count="1" selected="0">
            <x v="0"/>
          </reference>
          <reference field="11" count="1" selected="0">
            <x v="9"/>
          </reference>
        </references>
      </pivotArea>
    </format>
    <format dxfId="604">
      <pivotArea dataOnly="0" labelOnly="1" outline="0" fieldPosition="0">
        <references count="4">
          <reference field="0" count="1" defaultSubtotal="1">
            <x v="1"/>
          </reference>
          <reference field="5" count="1" selected="0">
            <x v="5"/>
          </reference>
          <reference field="6" count="1" selected="0">
            <x v="0"/>
          </reference>
          <reference field="11" count="1" selected="0">
            <x v="9"/>
          </reference>
        </references>
      </pivotArea>
    </format>
    <format dxfId="603">
      <pivotArea dataOnly="0" labelOnly="1" outline="0" fieldPosition="0">
        <references count="4">
          <reference field="0" count="1">
            <x v="1"/>
          </reference>
          <reference field="5" count="1" selected="0">
            <x v="5"/>
          </reference>
          <reference field="6" count="1" selected="0">
            <x v="0"/>
          </reference>
          <reference field="11" count="1" selected="0">
            <x v="11"/>
          </reference>
        </references>
      </pivotArea>
    </format>
    <format dxfId="602">
      <pivotArea dataOnly="0" labelOnly="1" outline="0" fieldPosition="0">
        <references count="4">
          <reference field="0" count="1" defaultSubtotal="1">
            <x v="1"/>
          </reference>
          <reference field="5" count="1" selected="0">
            <x v="5"/>
          </reference>
          <reference field="6" count="1" selected="0">
            <x v="0"/>
          </reference>
          <reference field="11" count="1" selected="0">
            <x v="11"/>
          </reference>
        </references>
      </pivotArea>
    </format>
    <format dxfId="601">
      <pivotArea dataOnly="0" labelOnly="1" outline="0" fieldPosition="0">
        <references count="4">
          <reference field="0" count="1">
            <x v="4"/>
          </reference>
          <reference field="5" count="1" selected="0">
            <x v="22"/>
          </reference>
          <reference field="6" count="1" selected="0">
            <x v="1"/>
          </reference>
          <reference field="11" count="1" selected="0">
            <x v="33"/>
          </reference>
        </references>
      </pivotArea>
    </format>
    <format dxfId="600">
      <pivotArea dataOnly="0" labelOnly="1" outline="0" fieldPosition="0">
        <references count="4">
          <reference field="0" count="1" defaultSubtotal="1">
            <x v="4"/>
          </reference>
          <reference field="5" count="1" selected="0">
            <x v="22"/>
          </reference>
          <reference field="6" count="1" selected="0">
            <x v="1"/>
          </reference>
          <reference field="11" count="1" selected="0">
            <x v="33"/>
          </reference>
        </references>
      </pivotArea>
    </format>
    <format dxfId="599">
      <pivotArea dataOnly="0" labelOnly="1" outline="0" fieldPosition="0">
        <references count="4">
          <reference field="0" count="1">
            <x v="4"/>
          </reference>
          <reference field="5" count="1" selected="0">
            <x v="22"/>
          </reference>
          <reference field="6" count="1" selected="0">
            <x v="1"/>
          </reference>
          <reference field="11" count="1" selected="0">
            <x v="34"/>
          </reference>
        </references>
      </pivotArea>
    </format>
    <format dxfId="598">
      <pivotArea dataOnly="0" labelOnly="1" outline="0" fieldPosition="0">
        <references count="4">
          <reference field="0" count="1" defaultSubtotal="1">
            <x v="4"/>
          </reference>
          <reference field="5" count="1" selected="0">
            <x v="22"/>
          </reference>
          <reference field="6" count="1" selected="0">
            <x v="1"/>
          </reference>
          <reference field="11" count="1" selected="0">
            <x v="34"/>
          </reference>
        </references>
      </pivotArea>
    </format>
    <format dxfId="597">
      <pivotArea dataOnly="0" labelOnly="1" outline="0" fieldPosition="0">
        <references count="4">
          <reference field="0" count="1">
            <x v="4"/>
          </reference>
          <reference field="5" count="1" selected="0">
            <x v="22"/>
          </reference>
          <reference field="6" count="1" selected="0">
            <x v="1"/>
          </reference>
          <reference field="11" count="1" selected="0">
            <x v="37"/>
          </reference>
        </references>
      </pivotArea>
    </format>
    <format dxfId="596">
      <pivotArea dataOnly="0" labelOnly="1" outline="0" fieldPosition="0">
        <references count="4">
          <reference field="0" count="1" defaultSubtotal="1">
            <x v="4"/>
          </reference>
          <reference field="5" count="1" selected="0">
            <x v="22"/>
          </reference>
          <reference field="6" count="1" selected="0">
            <x v="1"/>
          </reference>
          <reference field="11" count="1" selected="0">
            <x v="37"/>
          </reference>
        </references>
      </pivotArea>
    </format>
    <format dxfId="595">
      <pivotArea dataOnly="0" labelOnly="1" outline="0" fieldPosition="0">
        <references count="4">
          <reference field="0" count="1">
            <x v="4"/>
          </reference>
          <reference field="5" count="1" selected="0">
            <x v="22"/>
          </reference>
          <reference field="6" count="1" selected="0">
            <x v="1"/>
          </reference>
          <reference field="11" count="1" selected="0">
            <x v="38"/>
          </reference>
        </references>
      </pivotArea>
    </format>
    <format dxfId="594">
      <pivotArea dataOnly="0" labelOnly="1" outline="0" fieldPosition="0">
        <references count="4">
          <reference field="0" count="1" defaultSubtotal="1">
            <x v="4"/>
          </reference>
          <reference field="5" count="1" selected="0">
            <x v="22"/>
          </reference>
          <reference field="6" count="1" selected="0">
            <x v="1"/>
          </reference>
          <reference field="11" count="1" selected="0">
            <x v="38"/>
          </reference>
        </references>
      </pivotArea>
    </format>
    <format dxfId="593">
      <pivotArea dataOnly="0" labelOnly="1" outline="0" fieldPosition="0">
        <references count="4">
          <reference field="0" count="1">
            <x v="4"/>
          </reference>
          <reference field="5" count="1" selected="0">
            <x v="22"/>
          </reference>
          <reference field="6" count="1" selected="0">
            <x v="1"/>
          </reference>
          <reference field="11" count="1" selected="0">
            <x v="40"/>
          </reference>
        </references>
      </pivotArea>
    </format>
    <format dxfId="592">
      <pivotArea dataOnly="0" labelOnly="1" outline="0" fieldPosition="0">
        <references count="4">
          <reference field="0" count="1" defaultSubtotal="1">
            <x v="4"/>
          </reference>
          <reference field="5" count="1" selected="0">
            <x v="22"/>
          </reference>
          <reference field="6" count="1" selected="0">
            <x v="1"/>
          </reference>
          <reference field="11" count="1" selected="0">
            <x v="40"/>
          </reference>
        </references>
      </pivotArea>
    </format>
    <format dxfId="591">
      <pivotArea dataOnly="0" labelOnly="1" outline="0" fieldPosition="0">
        <references count="4">
          <reference field="0" count="1">
            <x v="4"/>
          </reference>
          <reference field="5" count="1" selected="0">
            <x v="22"/>
          </reference>
          <reference field="6" count="1" selected="0">
            <x v="1"/>
          </reference>
          <reference field="11" count="1" selected="0">
            <x v="41"/>
          </reference>
        </references>
      </pivotArea>
    </format>
    <format dxfId="590">
      <pivotArea dataOnly="0" labelOnly="1" outline="0" fieldPosition="0">
        <references count="4">
          <reference field="0" count="1" defaultSubtotal="1">
            <x v="4"/>
          </reference>
          <reference field="5" count="1" selected="0">
            <x v="22"/>
          </reference>
          <reference field="6" count="1" selected="0">
            <x v="1"/>
          </reference>
          <reference field="11" count="1" selected="0">
            <x v="41"/>
          </reference>
        </references>
      </pivotArea>
    </format>
    <format dxfId="589">
      <pivotArea dataOnly="0" labelOnly="1" outline="0" fieldPosition="0">
        <references count="4">
          <reference field="0" count="1">
            <x v="4"/>
          </reference>
          <reference field="5" count="1" selected="0">
            <x v="22"/>
          </reference>
          <reference field="6" count="1" selected="0">
            <x v="1"/>
          </reference>
          <reference field="11" count="1" selected="0">
            <x v="42"/>
          </reference>
        </references>
      </pivotArea>
    </format>
    <format dxfId="588">
      <pivotArea dataOnly="0" labelOnly="1" outline="0" fieldPosition="0">
        <references count="4">
          <reference field="0" count="1" defaultSubtotal="1">
            <x v="4"/>
          </reference>
          <reference field="5" count="1" selected="0">
            <x v="22"/>
          </reference>
          <reference field="6" count="1" selected="0">
            <x v="1"/>
          </reference>
          <reference field="11" count="1" selected="0">
            <x v="42"/>
          </reference>
        </references>
      </pivotArea>
    </format>
    <format dxfId="587">
      <pivotArea dataOnly="0" labelOnly="1" outline="0" fieldPosition="0">
        <references count="4">
          <reference field="0" count="1">
            <x v="4"/>
          </reference>
          <reference field="5" count="1" selected="0">
            <x v="22"/>
          </reference>
          <reference field="6" count="1" selected="0">
            <x v="1"/>
          </reference>
          <reference field="11" count="1" selected="0">
            <x v="43"/>
          </reference>
        </references>
      </pivotArea>
    </format>
    <format dxfId="586">
      <pivotArea dataOnly="0" labelOnly="1" outline="0" fieldPosition="0">
        <references count="4">
          <reference field="0" count="1" defaultSubtotal="1">
            <x v="4"/>
          </reference>
          <reference field="5" count="1" selected="0">
            <x v="22"/>
          </reference>
          <reference field="6" count="1" selected="0">
            <x v="1"/>
          </reference>
          <reference field="11" count="1" selected="0">
            <x v="43"/>
          </reference>
        </references>
      </pivotArea>
    </format>
    <format dxfId="585">
      <pivotArea dataOnly="0" labelOnly="1" outline="0" fieldPosition="0">
        <references count="4">
          <reference field="0" count="1">
            <x v="4"/>
          </reference>
          <reference field="5" count="1" selected="0">
            <x v="22"/>
          </reference>
          <reference field="6" count="1" selected="0">
            <x v="1"/>
          </reference>
          <reference field="11" count="1" selected="0">
            <x v="45"/>
          </reference>
        </references>
      </pivotArea>
    </format>
    <format dxfId="584">
      <pivotArea dataOnly="0" labelOnly="1" outline="0" fieldPosition="0">
        <references count="4">
          <reference field="0" count="1" defaultSubtotal="1">
            <x v="4"/>
          </reference>
          <reference field="5" count="1" selected="0">
            <x v="22"/>
          </reference>
          <reference field="6" count="1" selected="0">
            <x v="1"/>
          </reference>
          <reference field="11" count="1" selected="0">
            <x v="45"/>
          </reference>
        </references>
      </pivotArea>
    </format>
    <format dxfId="583">
      <pivotArea dataOnly="0" labelOnly="1" outline="0" fieldPosition="0">
        <references count="4">
          <reference field="0" count="1">
            <x v="4"/>
          </reference>
          <reference field="5" count="1" selected="0">
            <x v="22"/>
          </reference>
          <reference field="6" count="1" selected="0">
            <x v="1"/>
          </reference>
          <reference field="11" count="1" selected="0">
            <x v="46"/>
          </reference>
        </references>
      </pivotArea>
    </format>
    <format dxfId="582">
      <pivotArea dataOnly="0" labelOnly="1" outline="0" fieldPosition="0">
        <references count="4">
          <reference field="0" count="1" defaultSubtotal="1">
            <x v="4"/>
          </reference>
          <reference field="5" count="1" selected="0">
            <x v="22"/>
          </reference>
          <reference field="6" count="1" selected="0">
            <x v="1"/>
          </reference>
          <reference field="11" count="1" selected="0">
            <x v="46"/>
          </reference>
        </references>
      </pivotArea>
    </format>
    <format dxfId="581">
      <pivotArea dataOnly="0" labelOnly="1" outline="0" fieldPosition="0">
        <references count="4">
          <reference field="0" count="1">
            <x v="4"/>
          </reference>
          <reference field="5" count="1" selected="0">
            <x v="22"/>
          </reference>
          <reference field="6" count="1" selected="0">
            <x v="1"/>
          </reference>
          <reference field="11" count="1" selected="0">
            <x v="47"/>
          </reference>
        </references>
      </pivotArea>
    </format>
    <format dxfId="580">
      <pivotArea dataOnly="0" labelOnly="1" outline="0" fieldPosition="0">
        <references count="4">
          <reference field="0" count="1" defaultSubtotal="1">
            <x v="4"/>
          </reference>
          <reference field="5" count="1" selected="0">
            <x v="22"/>
          </reference>
          <reference field="6" count="1" selected="0">
            <x v="1"/>
          </reference>
          <reference field="11" count="1" selected="0">
            <x v="47"/>
          </reference>
        </references>
      </pivotArea>
    </format>
    <format dxfId="579">
      <pivotArea dataOnly="0" labelOnly="1" outline="0" fieldPosition="0">
        <references count="4">
          <reference field="0" count="1">
            <x v="4"/>
          </reference>
          <reference field="5" count="1" selected="0">
            <x v="22"/>
          </reference>
          <reference field="6" count="1" selected="0">
            <x v="1"/>
          </reference>
          <reference field="11" count="1" selected="0">
            <x v="51"/>
          </reference>
        </references>
      </pivotArea>
    </format>
    <format dxfId="578">
      <pivotArea dataOnly="0" labelOnly="1" outline="0" fieldPosition="0">
        <references count="4">
          <reference field="0" count="1" defaultSubtotal="1">
            <x v="4"/>
          </reference>
          <reference field="5" count="1" selected="0">
            <x v="22"/>
          </reference>
          <reference field="6" count="1" selected="0">
            <x v="1"/>
          </reference>
          <reference field="11" count="1" selected="0">
            <x v="51"/>
          </reference>
        </references>
      </pivotArea>
    </format>
    <format dxfId="577">
      <pivotArea dataOnly="0" labelOnly="1" outline="0" fieldPosition="0">
        <references count="4">
          <reference field="0" count="1">
            <x v="4"/>
          </reference>
          <reference field="5" count="1" selected="0">
            <x v="22"/>
          </reference>
          <reference field="6" count="1" selected="0">
            <x v="1"/>
          </reference>
          <reference field="11" count="1" selected="0">
            <x v="52"/>
          </reference>
        </references>
      </pivotArea>
    </format>
    <format dxfId="576">
      <pivotArea dataOnly="0" labelOnly="1" outline="0" fieldPosition="0">
        <references count="4">
          <reference field="0" count="1" defaultSubtotal="1">
            <x v="4"/>
          </reference>
          <reference field="5" count="1" selected="0">
            <x v="22"/>
          </reference>
          <reference field="6" count="1" selected="0">
            <x v="1"/>
          </reference>
          <reference field="11" count="1" selected="0">
            <x v="52"/>
          </reference>
        </references>
      </pivotArea>
    </format>
    <format dxfId="575">
      <pivotArea dataOnly="0" labelOnly="1" outline="0" fieldPosition="0">
        <references count="4">
          <reference field="0" count="1">
            <x v="4"/>
          </reference>
          <reference field="5" count="1" selected="0">
            <x v="22"/>
          </reference>
          <reference field="6" count="1" selected="0">
            <x v="1"/>
          </reference>
          <reference field="11" count="1" selected="0">
            <x v="53"/>
          </reference>
        </references>
      </pivotArea>
    </format>
    <format dxfId="574">
      <pivotArea dataOnly="0" labelOnly="1" outline="0" fieldPosition="0">
        <references count="4">
          <reference field="0" count="1" defaultSubtotal="1">
            <x v="4"/>
          </reference>
          <reference field="5" count="1" selected="0">
            <x v="22"/>
          </reference>
          <reference field="6" count="1" selected="0">
            <x v="1"/>
          </reference>
          <reference field="11" count="1" selected="0">
            <x v="53"/>
          </reference>
        </references>
      </pivotArea>
    </format>
    <format dxfId="573">
      <pivotArea dataOnly="0" labelOnly="1" outline="0" fieldPosition="0">
        <references count="4">
          <reference field="0" count="1">
            <x v="4"/>
          </reference>
          <reference field="5" count="1" selected="0">
            <x v="22"/>
          </reference>
          <reference field="6" count="1" selected="0">
            <x v="1"/>
          </reference>
          <reference field="11" count="1" selected="0">
            <x v="54"/>
          </reference>
        </references>
      </pivotArea>
    </format>
    <format dxfId="572">
      <pivotArea dataOnly="0" labelOnly="1" outline="0" fieldPosition="0">
        <references count="4">
          <reference field="0" count="1" defaultSubtotal="1">
            <x v="4"/>
          </reference>
          <reference field="5" count="1" selected="0">
            <x v="22"/>
          </reference>
          <reference field="6" count="1" selected="0">
            <x v="1"/>
          </reference>
          <reference field="11" count="1" selected="0">
            <x v="54"/>
          </reference>
        </references>
      </pivotArea>
    </format>
    <format dxfId="571">
      <pivotArea dataOnly="0" labelOnly="1" outline="0" fieldPosition="0">
        <references count="4">
          <reference field="0" count="1">
            <x v="4"/>
          </reference>
          <reference field="5" count="1" selected="0">
            <x v="22"/>
          </reference>
          <reference field="6" count="1" selected="0">
            <x v="1"/>
          </reference>
          <reference field="11" count="1" selected="0">
            <x v="55"/>
          </reference>
        </references>
      </pivotArea>
    </format>
    <format dxfId="570">
      <pivotArea dataOnly="0" labelOnly="1" outline="0" fieldPosition="0">
        <references count="4">
          <reference field="0" count="1" defaultSubtotal="1">
            <x v="4"/>
          </reference>
          <reference field="5" count="1" selected="0">
            <x v="22"/>
          </reference>
          <reference field="6" count="1" selected="0">
            <x v="1"/>
          </reference>
          <reference field="11" count="1" selected="0">
            <x v="55"/>
          </reference>
        </references>
      </pivotArea>
    </format>
    <format dxfId="569">
      <pivotArea dataOnly="0" labelOnly="1" outline="0" fieldPosition="0">
        <references count="4">
          <reference field="0" count="1">
            <x v="8"/>
          </reference>
          <reference field="5" count="1" selected="0">
            <x v="17"/>
          </reference>
          <reference field="6" count="1" selected="0">
            <x v="2"/>
          </reference>
          <reference field="11" count="1" selected="0">
            <x v="93"/>
          </reference>
        </references>
      </pivotArea>
    </format>
    <format dxfId="568">
      <pivotArea dataOnly="0" labelOnly="1" outline="0" fieldPosition="0">
        <references count="4">
          <reference field="0" count="1" defaultSubtotal="1">
            <x v="8"/>
          </reference>
          <reference field="5" count="1" selected="0">
            <x v="17"/>
          </reference>
          <reference field="6" count="1" selected="0">
            <x v="2"/>
          </reference>
          <reference field="11" count="1" selected="0">
            <x v="93"/>
          </reference>
        </references>
      </pivotArea>
    </format>
    <format dxfId="567">
      <pivotArea dataOnly="0" labelOnly="1" outline="0" fieldPosition="0">
        <references count="4">
          <reference field="0" count="1">
            <x v="8"/>
          </reference>
          <reference field="5" count="1" selected="0">
            <x v="17"/>
          </reference>
          <reference field="6" count="1" selected="0">
            <x v="2"/>
          </reference>
          <reference field="11" count="1" selected="0">
            <x v="94"/>
          </reference>
        </references>
      </pivotArea>
    </format>
    <format dxfId="566">
      <pivotArea dataOnly="0" labelOnly="1" outline="0" fieldPosition="0">
        <references count="4">
          <reference field="0" count="1" defaultSubtotal="1">
            <x v="8"/>
          </reference>
          <reference field="5" count="1" selected="0">
            <x v="17"/>
          </reference>
          <reference field="6" count="1" selected="0">
            <x v="2"/>
          </reference>
          <reference field="11" count="1" selected="0">
            <x v="94"/>
          </reference>
        </references>
      </pivotArea>
    </format>
    <format dxfId="565">
      <pivotArea dataOnly="0" labelOnly="1" outline="0" fieldPosition="0">
        <references count="4">
          <reference field="0" count="1">
            <x v="8"/>
          </reference>
          <reference field="5" count="1" selected="0">
            <x v="17"/>
          </reference>
          <reference field="6" count="1" selected="0">
            <x v="2"/>
          </reference>
          <reference field="11" count="1" selected="0">
            <x v="95"/>
          </reference>
        </references>
      </pivotArea>
    </format>
    <format dxfId="564">
      <pivotArea dataOnly="0" labelOnly="1" outline="0" fieldPosition="0">
        <references count="4">
          <reference field="0" count="1" defaultSubtotal="1">
            <x v="8"/>
          </reference>
          <reference field="5" count="1" selected="0">
            <x v="17"/>
          </reference>
          <reference field="6" count="1" selected="0">
            <x v="2"/>
          </reference>
          <reference field="11" count="1" selected="0">
            <x v="95"/>
          </reference>
        </references>
      </pivotArea>
    </format>
    <format dxfId="563">
      <pivotArea dataOnly="0" labelOnly="1" outline="0" fieldPosition="0">
        <references count="4">
          <reference field="0" count="1">
            <x v="8"/>
          </reference>
          <reference field="5" count="1" selected="0">
            <x v="17"/>
          </reference>
          <reference field="6" count="1" selected="0">
            <x v="2"/>
          </reference>
          <reference field="11" count="1" selected="0">
            <x v="97"/>
          </reference>
        </references>
      </pivotArea>
    </format>
    <format dxfId="562">
      <pivotArea dataOnly="0" labelOnly="1" outline="0" fieldPosition="0">
        <references count="4">
          <reference field="0" count="1" defaultSubtotal="1">
            <x v="8"/>
          </reference>
          <reference field="5" count="1" selected="0">
            <x v="17"/>
          </reference>
          <reference field="6" count="1" selected="0">
            <x v="2"/>
          </reference>
          <reference field="11" count="1" selected="0">
            <x v="97"/>
          </reference>
        </references>
      </pivotArea>
    </format>
    <format dxfId="561">
      <pivotArea dataOnly="0" labelOnly="1" outline="0" fieldPosition="0">
        <references count="4">
          <reference field="0" count="1">
            <x v="8"/>
          </reference>
          <reference field="5" count="1" selected="0">
            <x v="17"/>
          </reference>
          <reference field="6" count="1" selected="0">
            <x v="2"/>
          </reference>
          <reference field="11" count="1" selected="0">
            <x v="100"/>
          </reference>
        </references>
      </pivotArea>
    </format>
    <format dxfId="560">
      <pivotArea dataOnly="0" labelOnly="1" outline="0" fieldPosition="0">
        <references count="4">
          <reference field="0" count="1" defaultSubtotal="1">
            <x v="8"/>
          </reference>
          <reference field="5" count="1" selected="0">
            <x v="17"/>
          </reference>
          <reference field="6" count="1" selected="0">
            <x v="2"/>
          </reference>
          <reference field="11" count="1" selected="0">
            <x v="100"/>
          </reference>
        </references>
      </pivotArea>
    </format>
    <format dxfId="559">
      <pivotArea dataOnly="0" labelOnly="1" outline="0" fieldPosition="0">
        <references count="4">
          <reference field="0" count="1">
            <x v="8"/>
          </reference>
          <reference field="5" count="1" selected="0">
            <x v="17"/>
          </reference>
          <reference field="6" count="1" selected="0">
            <x v="2"/>
          </reference>
          <reference field="11" count="1" selected="0">
            <x v="101"/>
          </reference>
        </references>
      </pivotArea>
    </format>
    <format dxfId="558">
      <pivotArea dataOnly="0" labelOnly="1" outline="0" fieldPosition="0">
        <references count="4">
          <reference field="0" count="1" defaultSubtotal="1">
            <x v="8"/>
          </reference>
          <reference field="5" count="1" selected="0">
            <x v="17"/>
          </reference>
          <reference field="6" count="1" selected="0">
            <x v="2"/>
          </reference>
          <reference field="11" count="1" selected="0">
            <x v="101"/>
          </reference>
        </references>
      </pivotArea>
    </format>
    <format dxfId="557">
      <pivotArea dataOnly="0" labelOnly="1" outline="0" fieldPosition="0">
        <references count="4">
          <reference field="0" count="1">
            <x v="7"/>
          </reference>
          <reference field="5" count="1" selected="0">
            <x v="21"/>
          </reference>
          <reference field="6" count="1" selected="0">
            <x v="3"/>
          </reference>
          <reference field="11" count="1" selected="0">
            <x v="74"/>
          </reference>
        </references>
      </pivotArea>
    </format>
    <format dxfId="556">
      <pivotArea dataOnly="0" labelOnly="1" outline="0" fieldPosition="0">
        <references count="4">
          <reference field="0" count="1" defaultSubtotal="1">
            <x v="7"/>
          </reference>
          <reference field="5" count="1" selected="0">
            <x v="21"/>
          </reference>
          <reference field="6" count="1" selected="0">
            <x v="3"/>
          </reference>
          <reference field="11" count="1" selected="0">
            <x v="74"/>
          </reference>
        </references>
      </pivotArea>
    </format>
    <format dxfId="555">
      <pivotArea dataOnly="0" labelOnly="1" outline="0" fieldPosition="0">
        <references count="4">
          <reference field="0" count="1">
            <x v="7"/>
          </reference>
          <reference field="5" count="1" selected="0">
            <x v="21"/>
          </reference>
          <reference field="6" count="1" selected="0">
            <x v="3"/>
          </reference>
          <reference field="11" count="1" selected="0">
            <x v="80"/>
          </reference>
        </references>
      </pivotArea>
    </format>
    <format dxfId="554">
      <pivotArea dataOnly="0" labelOnly="1" outline="0" fieldPosition="0">
        <references count="4">
          <reference field="0" count="1" defaultSubtotal="1">
            <x v="7"/>
          </reference>
          <reference field="5" count="1" selected="0">
            <x v="21"/>
          </reference>
          <reference field="6" count="1" selected="0">
            <x v="3"/>
          </reference>
          <reference field="11" count="1" selected="0">
            <x v="80"/>
          </reference>
        </references>
      </pivotArea>
    </format>
    <format dxfId="553">
      <pivotArea dataOnly="0" labelOnly="1" outline="0" fieldPosition="0">
        <references count="4">
          <reference field="0" count="1">
            <x v="5"/>
          </reference>
          <reference field="5" count="1" selected="0">
            <x v="11"/>
          </reference>
          <reference field="6" count="1" selected="0">
            <x v="4"/>
          </reference>
          <reference field="11" count="1" selected="0">
            <x v="61"/>
          </reference>
        </references>
      </pivotArea>
    </format>
    <format dxfId="552">
      <pivotArea dataOnly="0" labelOnly="1" outline="0" fieldPosition="0">
        <references count="4">
          <reference field="0" count="1" defaultSubtotal="1">
            <x v="5"/>
          </reference>
          <reference field="5" count="1" selected="0">
            <x v="11"/>
          </reference>
          <reference field="6" count="1" selected="0">
            <x v="4"/>
          </reference>
          <reference field="11" count="1" selected="0">
            <x v="61"/>
          </reference>
        </references>
      </pivotArea>
    </format>
    <format dxfId="551">
      <pivotArea dataOnly="0" labelOnly="1" outline="0" fieldPosition="0">
        <references count="4">
          <reference field="0" count="1">
            <x v="12"/>
          </reference>
          <reference field="5" count="1" selected="0">
            <x v="11"/>
          </reference>
          <reference field="6" count="1" selected="0">
            <x v="4"/>
          </reference>
          <reference field="11" count="1" selected="0">
            <x v="131"/>
          </reference>
        </references>
      </pivotArea>
    </format>
    <format dxfId="550">
      <pivotArea dataOnly="0" labelOnly="1" outline="0" fieldPosition="0">
        <references count="4">
          <reference field="0" count="1" defaultSubtotal="1">
            <x v="12"/>
          </reference>
          <reference field="5" count="1" selected="0">
            <x v="11"/>
          </reference>
          <reference field="6" count="1" selected="0">
            <x v="4"/>
          </reference>
          <reference field="11" count="1" selected="0">
            <x v="131"/>
          </reference>
        </references>
      </pivotArea>
    </format>
    <format dxfId="549">
      <pivotArea dataOnly="0" labelOnly="1" outline="0" fieldPosition="0">
        <references count="4">
          <reference field="0" count="1">
            <x v="12"/>
          </reference>
          <reference field="5" count="1" selected="0">
            <x v="11"/>
          </reference>
          <reference field="6" count="1" selected="0">
            <x v="4"/>
          </reference>
          <reference field="11" count="1" selected="0">
            <x v="132"/>
          </reference>
        </references>
      </pivotArea>
    </format>
    <format dxfId="548">
      <pivotArea dataOnly="0" labelOnly="1" outline="0" fieldPosition="0">
        <references count="4">
          <reference field="0" count="1" defaultSubtotal="1">
            <x v="12"/>
          </reference>
          <reference field="5" count="1" selected="0">
            <x v="11"/>
          </reference>
          <reference field="6" count="1" selected="0">
            <x v="4"/>
          </reference>
          <reference field="11" count="1" selected="0">
            <x v="132"/>
          </reference>
        </references>
      </pivotArea>
    </format>
    <format dxfId="547">
      <pivotArea dataOnly="0" labelOnly="1" outline="0" fieldPosition="0">
        <references count="4">
          <reference field="0" count="1">
            <x v="12"/>
          </reference>
          <reference field="5" count="1" selected="0">
            <x v="11"/>
          </reference>
          <reference field="6" count="1" selected="0">
            <x v="4"/>
          </reference>
          <reference field="11" count="1" selected="0">
            <x v="133"/>
          </reference>
        </references>
      </pivotArea>
    </format>
    <format dxfId="546">
      <pivotArea dataOnly="0" labelOnly="1" outline="0" fieldPosition="0">
        <references count="4">
          <reference field="0" count="1" defaultSubtotal="1">
            <x v="12"/>
          </reference>
          <reference field="5" count="1" selected="0">
            <x v="11"/>
          </reference>
          <reference field="6" count="1" selected="0">
            <x v="4"/>
          </reference>
          <reference field="11" count="1" selected="0">
            <x v="133"/>
          </reference>
        </references>
      </pivotArea>
    </format>
    <format dxfId="545">
      <pivotArea dataOnly="0" labelOnly="1" outline="0" fieldPosition="0">
        <references count="4">
          <reference field="0" count="1">
            <x v="12"/>
          </reference>
          <reference field="5" count="1" selected="0">
            <x v="11"/>
          </reference>
          <reference field="6" count="1" selected="0">
            <x v="4"/>
          </reference>
          <reference field="11" count="1" selected="0">
            <x v="134"/>
          </reference>
        </references>
      </pivotArea>
    </format>
    <format dxfId="544">
      <pivotArea dataOnly="0" labelOnly="1" outline="0" fieldPosition="0">
        <references count="4">
          <reference field="0" count="1" defaultSubtotal="1">
            <x v="12"/>
          </reference>
          <reference field="5" count="1" selected="0">
            <x v="11"/>
          </reference>
          <reference field="6" count="1" selected="0">
            <x v="4"/>
          </reference>
          <reference field="11" count="1" selected="0">
            <x v="134"/>
          </reference>
        </references>
      </pivotArea>
    </format>
    <format dxfId="543">
      <pivotArea dataOnly="0" labelOnly="1" outline="0" fieldPosition="0">
        <references count="4">
          <reference field="0" count="1">
            <x v="12"/>
          </reference>
          <reference field="5" count="1" selected="0">
            <x v="11"/>
          </reference>
          <reference field="6" count="1" selected="0">
            <x v="4"/>
          </reference>
          <reference field="11" count="1" selected="0">
            <x v="140"/>
          </reference>
        </references>
      </pivotArea>
    </format>
    <format dxfId="542">
      <pivotArea dataOnly="0" labelOnly="1" outline="0" fieldPosition="0">
        <references count="4">
          <reference field="0" count="1" defaultSubtotal="1">
            <x v="12"/>
          </reference>
          <reference field="5" count="1" selected="0">
            <x v="11"/>
          </reference>
          <reference field="6" count="1" selected="0">
            <x v="4"/>
          </reference>
          <reference field="11" count="1" selected="0">
            <x v="140"/>
          </reference>
        </references>
      </pivotArea>
    </format>
    <format dxfId="541">
      <pivotArea dataOnly="0" labelOnly="1" outline="0" fieldPosition="0">
        <references count="4">
          <reference field="0" count="1">
            <x v="12"/>
          </reference>
          <reference field="5" count="1" selected="0">
            <x v="11"/>
          </reference>
          <reference field="6" count="1" selected="0">
            <x v="4"/>
          </reference>
          <reference field="11" count="1" selected="0">
            <x v="155"/>
          </reference>
        </references>
      </pivotArea>
    </format>
    <format dxfId="540">
      <pivotArea dataOnly="0" labelOnly="1" outline="0" fieldPosition="0">
        <references count="4">
          <reference field="0" count="1" defaultSubtotal="1">
            <x v="12"/>
          </reference>
          <reference field="5" count="1" selected="0">
            <x v="11"/>
          </reference>
          <reference field="6" count="1" selected="0">
            <x v="4"/>
          </reference>
          <reference field="11" count="1" selected="0">
            <x v="155"/>
          </reference>
        </references>
      </pivotArea>
    </format>
    <format dxfId="539">
      <pivotArea dataOnly="0" labelOnly="1" outline="0" fieldPosition="0">
        <references count="4">
          <reference field="0" count="1">
            <x v="12"/>
          </reference>
          <reference field="5" count="1" selected="0">
            <x v="11"/>
          </reference>
          <reference field="6" count="1" selected="0">
            <x v="4"/>
          </reference>
          <reference field="11" count="1" selected="0">
            <x v="156"/>
          </reference>
        </references>
      </pivotArea>
    </format>
    <format dxfId="538">
      <pivotArea dataOnly="0" labelOnly="1" outline="0" fieldPosition="0">
        <references count="4">
          <reference field="0" count="1" defaultSubtotal="1">
            <x v="12"/>
          </reference>
          <reference field="5" count="1" selected="0">
            <x v="11"/>
          </reference>
          <reference field="6" count="1" selected="0">
            <x v="4"/>
          </reference>
          <reference field="11" count="1" selected="0">
            <x v="156"/>
          </reference>
        </references>
      </pivotArea>
    </format>
    <format dxfId="537">
      <pivotArea dataOnly="0" labelOnly="1" outline="0" fieldPosition="0">
        <references count="4">
          <reference field="0" count="1">
            <x v="12"/>
          </reference>
          <reference field="5" count="1" selected="0">
            <x v="11"/>
          </reference>
          <reference field="6" count="1" selected="0">
            <x v="4"/>
          </reference>
          <reference field="11" count="1" selected="0">
            <x v="157"/>
          </reference>
        </references>
      </pivotArea>
    </format>
    <format dxfId="536">
      <pivotArea dataOnly="0" labelOnly="1" outline="0" fieldPosition="0">
        <references count="4">
          <reference field="0" count="1" defaultSubtotal="1">
            <x v="12"/>
          </reference>
          <reference field="5" count="1" selected="0">
            <x v="11"/>
          </reference>
          <reference field="6" count="1" selected="0">
            <x v="4"/>
          </reference>
          <reference field="11" count="1" selected="0">
            <x v="157"/>
          </reference>
        </references>
      </pivotArea>
    </format>
    <format dxfId="535">
      <pivotArea dataOnly="0" labelOnly="1" outline="0" fieldPosition="0">
        <references count="4">
          <reference field="0" count="1">
            <x v="12"/>
          </reference>
          <reference field="5" count="1" selected="0">
            <x v="11"/>
          </reference>
          <reference field="6" count="1" selected="0">
            <x v="4"/>
          </reference>
          <reference field="11" count="1" selected="0">
            <x v="158"/>
          </reference>
        </references>
      </pivotArea>
    </format>
    <format dxfId="534">
      <pivotArea dataOnly="0" labelOnly="1" outline="0" fieldPosition="0">
        <references count="4">
          <reference field="0" count="1" defaultSubtotal="1">
            <x v="12"/>
          </reference>
          <reference field="5" count="1" selected="0">
            <x v="11"/>
          </reference>
          <reference field="6" count="1" selected="0">
            <x v="4"/>
          </reference>
          <reference field="11" count="1" selected="0">
            <x v="158"/>
          </reference>
        </references>
      </pivotArea>
    </format>
    <format dxfId="533">
      <pivotArea dataOnly="0" labelOnly="1" outline="0" fieldPosition="0">
        <references count="4">
          <reference field="0" count="1">
            <x v="12"/>
          </reference>
          <reference field="5" count="1" selected="0">
            <x v="11"/>
          </reference>
          <reference field="6" count="1" selected="0">
            <x v="4"/>
          </reference>
          <reference field="11" count="1" selected="0">
            <x v="159"/>
          </reference>
        </references>
      </pivotArea>
    </format>
    <format dxfId="532">
      <pivotArea dataOnly="0" labelOnly="1" outline="0" fieldPosition="0">
        <references count="4">
          <reference field="0" count="1" defaultSubtotal="1">
            <x v="12"/>
          </reference>
          <reference field="5" count="1" selected="0">
            <x v="11"/>
          </reference>
          <reference field="6" count="1" selected="0">
            <x v="4"/>
          </reference>
          <reference field="11" count="1" selected="0">
            <x v="159"/>
          </reference>
        </references>
      </pivotArea>
    </format>
    <format dxfId="531">
      <pivotArea dataOnly="0" labelOnly="1" outline="0" fieldPosition="0">
        <references count="4">
          <reference field="0" count="1">
            <x v="12"/>
          </reference>
          <reference field="5" count="1" selected="0">
            <x v="11"/>
          </reference>
          <reference field="6" count="1" selected="0">
            <x v="4"/>
          </reference>
          <reference field="11" count="1" selected="0">
            <x v="161"/>
          </reference>
        </references>
      </pivotArea>
    </format>
    <format dxfId="530">
      <pivotArea dataOnly="0" labelOnly="1" outline="0" fieldPosition="0">
        <references count="4">
          <reference field="0" count="1" defaultSubtotal="1">
            <x v="12"/>
          </reference>
          <reference field="5" count="1" selected="0">
            <x v="11"/>
          </reference>
          <reference field="6" count="1" selected="0">
            <x v="4"/>
          </reference>
          <reference field="11" count="1" selected="0">
            <x v="161"/>
          </reference>
        </references>
      </pivotArea>
    </format>
    <format dxfId="529">
      <pivotArea dataOnly="0" labelOnly="1" outline="0" fieldPosition="0">
        <references count="4">
          <reference field="0" count="1">
            <x v="12"/>
          </reference>
          <reference field="5" count="1" selected="0">
            <x v="16"/>
          </reference>
          <reference field="6" count="1" selected="0">
            <x v="5"/>
          </reference>
          <reference field="11" count="1" selected="0">
            <x v="164"/>
          </reference>
        </references>
      </pivotArea>
    </format>
    <format dxfId="528">
      <pivotArea dataOnly="0" labelOnly="1" outline="0" fieldPosition="0">
        <references count="4">
          <reference field="0" count="1" defaultSubtotal="1">
            <x v="12"/>
          </reference>
          <reference field="5" count="1" selected="0">
            <x v="16"/>
          </reference>
          <reference field="6" count="1" selected="0">
            <x v="5"/>
          </reference>
          <reference field="11" count="1" selected="0">
            <x v="164"/>
          </reference>
        </references>
      </pivotArea>
    </format>
    <format dxfId="527">
      <pivotArea dataOnly="0" labelOnly="1" outline="0" fieldPosition="0">
        <references count="4">
          <reference field="0" count="1">
            <x v="6"/>
          </reference>
          <reference field="5" count="1" selected="0">
            <x v="12"/>
          </reference>
          <reference field="6" count="1" selected="0">
            <x v="6"/>
          </reference>
          <reference field="11" count="1" selected="0">
            <x v="68"/>
          </reference>
        </references>
      </pivotArea>
    </format>
    <format dxfId="526">
      <pivotArea dataOnly="0" labelOnly="1" outline="0" fieldPosition="0">
        <references count="4">
          <reference field="0" count="1" defaultSubtotal="1">
            <x v="6"/>
          </reference>
          <reference field="5" count="1" selected="0">
            <x v="12"/>
          </reference>
          <reference field="6" count="1" selected="0">
            <x v="6"/>
          </reference>
          <reference field="11" count="1" selected="0">
            <x v="68"/>
          </reference>
        </references>
      </pivotArea>
    </format>
    <format dxfId="525">
      <pivotArea dataOnly="0" labelOnly="1" outline="0" fieldPosition="0">
        <references count="4">
          <reference field="0" count="1">
            <x v="15"/>
          </reference>
          <reference field="5" count="1" selected="0">
            <x v="12"/>
          </reference>
          <reference field="6" count="1" selected="0">
            <x v="6"/>
          </reference>
          <reference field="11" count="1" selected="0">
            <x v="73"/>
          </reference>
        </references>
      </pivotArea>
    </format>
    <format dxfId="524">
      <pivotArea dataOnly="0" labelOnly="1" outline="0" fieldPosition="0">
        <references count="4">
          <reference field="0" count="1" defaultSubtotal="1">
            <x v="15"/>
          </reference>
          <reference field="5" count="1" selected="0">
            <x v="12"/>
          </reference>
          <reference field="6" count="1" selected="0">
            <x v="6"/>
          </reference>
          <reference field="11" count="1" selected="0">
            <x v="73"/>
          </reference>
        </references>
      </pivotArea>
    </format>
    <format dxfId="523">
      <pivotArea dataOnly="0" labelOnly="1" outline="0" fieldPosition="0">
        <references count="4">
          <reference field="0" count="1">
            <x v="15"/>
          </reference>
          <reference field="5" count="1" selected="0">
            <x v="12"/>
          </reference>
          <reference field="6" count="1" selected="0">
            <x v="6"/>
          </reference>
          <reference field="11" count="1" selected="0">
            <x v="177"/>
          </reference>
        </references>
      </pivotArea>
    </format>
    <format dxfId="522">
      <pivotArea dataOnly="0" labelOnly="1" outline="0" fieldPosition="0">
        <references count="4">
          <reference field="0" count="1" defaultSubtotal="1">
            <x v="15"/>
          </reference>
          <reference field="5" count="1" selected="0">
            <x v="12"/>
          </reference>
          <reference field="6" count="1" selected="0">
            <x v="6"/>
          </reference>
          <reference field="11" count="1" selected="0">
            <x v="177"/>
          </reference>
        </references>
      </pivotArea>
    </format>
    <format dxfId="521">
      <pivotArea dataOnly="0" labelOnly="1" outline="0" fieldPosition="0">
        <references count="4">
          <reference field="0" count="1">
            <x v="15"/>
          </reference>
          <reference field="5" count="1" selected="0">
            <x v="12"/>
          </reference>
          <reference field="6" count="1" selected="0">
            <x v="6"/>
          </reference>
          <reference field="11" count="1" selected="0">
            <x v="178"/>
          </reference>
        </references>
      </pivotArea>
    </format>
    <format dxfId="520">
      <pivotArea dataOnly="0" labelOnly="1" outline="0" fieldPosition="0">
        <references count="4">
          <reference field="0" count="1" defaultSubtotal="1">
            <x v="15"/>
          </reference>
          <reference field="5" count="1" selected="0">
            <x v="12"/>
          </reference>
          <reference field="6" count="1" selected="0">
            <x v="6"/>
          </reference>
          <reference field="11" count="1" selected="0">
            <x v="178"/>
          </reference>
        </references>
      </pivotArea>
    </format>
    <format dxfId="519">
      <pivotArea dataOnly="0" labelOnly="1" outline="0" fieldPosition="0">
        <references count="4">
          <reference field="0" count="1">
            <x v="15"/>
          </reference>
          <reference field="5" count="1" selected="0">
            <x v="12"/>
          </reference>
          <reference field="6" count="1" selected="0">
            <x v="6"/>
          </reference>
          <reference field="11" count="1" selected="0">
            <x v="179"/>
          </reference>
        </references>
      </pivotArea>
    </format>
    <format dxfId="518">
      <pivotArea dataOnly="0" labelOnly="1" outline="0" fieldPosition="0">
        <references count="4">
          <reference field="0" count="1" defaultSubtotal="1">
            <x v="15"/>
          </reference>
          <reference field="5" count="1" selected="0">
            <x v="12"/>
          </reference>
          <reference field="6" count="1" selected="0">
            <x v="6"/>
          </reference>
          <reference field="11" count="1" selected="0">
            <x v="179"/>
          </reference>
        </references>
      </pivotArea>
    </format>
    <format dxfId="517">
      <pivotArea dataOnly="0" labelOnly="1" outline="0" fieldPosition="0">
        <references count="4">
          <reference field="0" count="1">
            <x v="15"/>
          </reference>
          <reference field="5" count="1" selected="0">
            <x v="12"/>
          </reference>
          <reference field="6" count="1" selected="0">
            <x v="6"/>
          </reference>
          <reference field="11" count="1" selected="0">
            <x v="180"/>
          </reference>
        </references>
      </pivotArea>
    </format>
    <format dxfId="516">
      <pivotArea dataOnly="0" labelOnly="1" outline="0" fieldPosition="0">
        <references count="4">
          <reference field="0" count="1" defaultSubtotal="1">
            <x v="15"/>
          </reference>
          <reference field="5" count="1" selected="0">
            <x v="12"/>
          </reference>
          <reference field="6" count="1" selected="0">
            <x v="6"/>
          </reference>
          <reference field="11" count="1" selected="0">
            <x v="180"/>
          </reference>
        </references>
      </pivotArea>
    </format>
    <format dxfId="515">
      <pivotArea dataOnly="0" labelOnly="1" outline="0" fieldPosition="0">
        <references count="4">
          <reference field="0" count="1">
            <x v="14"/>
          </reference>
          <reference field="5" count="1" selected="0">
            <x v="10"/>
          </reference>
          <reference field="6" count="1" selected="0">
            <x v="7"/>
          </reference>
          <reference field="11" count="1" selected="0">
            <x v="171"/>
          </reference>
        </references>
      </pivotArea>
    </format>
    <format dxfId="514">
      <pivotArea dataOnly="0" labelOnly="1" outline="0" fieldPosition="0">
        <references count="4">
          <reference field="0" count="1" defaultSubtotal="1">
            <x v="14"/>
          </reference>
          <reference field="5" count="1" selected="0">
            <x v="10"/>
          </reference>
          <reference field="6" count="1" selected="0">
            <x v="7"/>
          </reference>
          <reference field="11" count="1" selected="0">
            <x v="171"/>
          </reference>
        </references>
      </pivotArea>
    </format>
    <format dxfId="513">
      <pivotArea dataOnly="0" labelOnly="1" outline="0" fieldPosition="0">
        <references count="4">
          <reference field="0" count="1">
            <x v="14"/>
          </reference>
          <reference field="5" count="1" selected="0">
            <x v="10"/>
          </reference>
          <reference field="6" count="1" selected="0">
            <x v="7"/>
          </reference>
          <reference field="11" count="1" selected="0">
            <x v="172"/>
          </reference>
        </references>
      </pivotArea>
    </format>
    <format dxfId="512">
      <pivotArea dataOnly="0" labelOnly="1" outline="0" fieldPosition="0">
        <references count="4">
          <reference field="0" count="1" defaultSubtotal="1">
            <x v="14"/>
          </reference>
          <reference field="5" count="1" selected="0">
            <x v="10"/>
          </reference>
          <reference field="6" count="1" selected="0">
            <x v="7"/>
          </reference>
          <reference field="11" count="1" selected="0">
            <x v="172"/>
          </reference>
        </references>
      </pivotArea>
    </format>
    <format dxfId="511">
      <pivotArea dataOnly="0" labelOnly="1" outline="0" fieldPosition="0">
        <references count="4">
          <reference field="0" count="1">
            <x v="14"/>
          </reference>
          <reference field="5" count="1" selected="0">
            <x v="10"/>
          </reference>
          <reference field="6" count="1" selected="0">
            <x v="7"/>
          </reference>
          <reference field="11" count="1" selected="0">
            <x v="173"/>
          </reference>
        </references>
      </pivotArea>
    </format>
    <format dxfId="510">
      <pivotArea dataOnly="0" labelOnly="1" outline="0" fieldPosition="0">
        <references count="4">
          <reference field="0" count="1" defaultSubtotal="1">
            <x v="14"/>
          </reference>
          <reference field="5" count="1" selected="0">
            <x v="10"/>
          </reference>
          <reference field="6" count="1" selected="0">
            <x v="7"/>
          </reference>
          <reference field="11" count="1" selected="0">
            <x v="173"/>
          </reference>
        </references>
      </pivotArea>
    </format>
    <format dxfId="509">
      <pivotArea dataOnly="0" labelOnly="1" outline="0" fieldPosition="0">
        <references count="4">
          <reference field="0" count="1">
            <x v="14"/>
          </reference>
          <reference field="5" count="1" selected="0">
            <x v="10"/>
          </reference>
          <reference field="6" count="1" selected="0">
            <x v="7"/>
          </reference>
          <reference field="11" count="1" selected="0">
            <x v="174"/>
          </reference>
        </references>
      </pivotArea>
    </format>
    <format dxfId="508">
      <pivotArea dataOnly="0" labelOnly="1" outline="0" fieldPosition="0">
        <references count="4">
          <reference field="0" count="1" defaultSubtotal="1">
            <x v="14"/>
          </reference>
          <reference field="5" count="1" selected="0">
            <x v="10"/>
          </reference>
          <reference field="6" count="1" selected="0">
            <x v="7"/>
          </reference>
          <reference field="11" count="1" selected="0">
            <x v="174"/>
          </reference>
        </references>
      </pivotArea>
    </format>
    <format dxfId="507">
      <pivotArea dataOnly="0" labelOnly="1" outline="0" fieldPosition="0">
        <references count="4">
          <reference field="0" count="1">
            <x v="14"/>
          </reference>
          <reference field="5" count="1" selected="0">
            <x v="10"/>
          </reference>
          <reference field="6" count="1" selected="0">
            <x v="7"/>
          </reference>
          <reference field="11" count="1" selected="0">
            <x v="175"/>
          </reference>
        </references>
      </pivotArea>
    </format>
    <format dxfId="506">
      <pivotArea dataOnly="0" labelOnly="1" outline="0" fieldPosition="0">
        <references count="4">
          <reference field="0" count="1" defaultSubtotal="1">
            <x v="14"/>
          </reference>
          <reference field="5" count="1" selected="0">
            <x v="10"/>
          </reference>
          <reference field="6" count="1" selected="0">
            <x v="7"/>
          </reference>
          <reference field="11" count="1" selected="0">
            <x v="175"/>
          </reference>
        </references>
      </pivotArea>
    </format>
    <format dxfId="505">
      <pivotArea dataOnly="0" labelOnly="1" outline="0" fieldPosition="0">
        <references count="4">
          <reference field="0" count="1">
            <x v="14"/>
          </reference>
          <reference field="5" count="1" selected="0">
            <x v="10"/>
          </reference>
          <reference field="6" count="1" selected="0">
            <x v="7"/>
          </reference>
          <reference field="11" count="1" selected="0">
            <x v="176"/>
          </reference>
        </references>
      </pivotArea>
    </format>
    <format dxfId="504">
      <pivotArea dataOnly="0" labelOnly="1" outline="0" fieldPosition="0">
        <references count="4">
          <reference field="0" count="1" defaultSubtotal="1">
            <x v="14"/>
          </reference>
          <reference field="5" count="1" selected="0">
            <x v="10"/>
          </reference>
          <reference field="6" count="1" selected="0">
            <x v="7"/>
          </reference>
          <reference field="11" count="1" selected="0">
            <x v="176"/>
          </reference>
        </references>
      </pivotArea>
    </format>
    <format dxfId="503">
      <pivotArea dataOnly="0" labelOnly="1" outline="0" fieldPosition="0">
        <references count="4">
          <reference field="0" count="1">
            <x v="0"/>
          </reference>
          <reference field="5" count="1" selected="0">
            <x v="9"/>
          </reference>
          <reference field="6" count="1" selected="0">
            <x v="8"/>
          </reference>
          <reference field="11" count="1" selected="0">
            <x v="0"/>
          </reference>
        </references>
      </pivotArea>
    </format>
    <format dxfId="502">
      <pivotArea dataOnly="0" labelOnly="1" outline="0" fieldPosition="0">
        <references count="4">
          <reference field="0" count="1" defaultSubtotal="1">
            <x v="0"/>
          </reference>
          <reference field="5" count="1" selected="0">
            <x v="9"/>
          </reference>
          <reference field="6" count="1" selected="0">
            <x v="8"/>
          </reference>
          <reference field="11" count="1" selected="0">
            <x v="0"/>
          </reference>
        </references>
      </pivotArea>
    </format>
    <format dxfId="501">
      <pivotArea dataOnly="0" labelOnly="1" outline="0" fieldPosition="0">
        <references count="4">
          <reference field="0" count="1">
            <x v="0"/>
          </reference>
          <reference field="5" count="1" selected="0">
            <x v="9"/>
          </reference>
          <reference field="6" count="1" selected="0">
            <x v="8"/>
          </reference>
          <reference field="11" count="1" selected="0">
            <x v="1"/>
          </reference>
        </references>
      </pivotArea>
    </format>
    <format dxfId="500">
      <pivotArea dataOnly="0" labelOnly="1" outline="0" fieldPosition="0">
        <references count="4">
          <reference field="0" count="1" defaultSubtotal="1">
            <x v="0"/>
          </reference>
          <reference field="5" count="1" selected="0">
            <x v="9"/>
          </reference>
          <reference field="6" count="1" selected="0">
            <x v="8"/>
          </reference>
          <reference field="11" count="1" selected="0">
            <x v="1"/>
          </reference>
        </references>
      </pivotArea>
    </format>
    <format dxfId="499">
      <pivotArea dataOnly="0" labelOnly="1" outline="0" fieldPosition="0">
        <references count="4">
          <reference field="0" count="1">
            <x v="0"/>
          </reference>
          <reference field="5" count="1" selected="0">
            <x v="9"/>
          </reference>
          <reference field="6" count="1" selected="0">
            <x v="8"/>
          </reference>
          <reference field="11" count="1" selected="0">
            <x v="2"/>
          </reference>
        </references>
      </pivotArea>
    </format>
    <format dxfId="498">
      <pivotArea dataOnly="0" labelOnly="1" outline="0" fieldPosition="0">
        <references count="4">
          <reference field="0" count="1" defaultSubtotal="1">
            <x v="0"/>
          </reference>
          <reference field="5" count="1" selected="0">
            <x v="9"/>
          </reference>
          <reference field="6" count="1" selected="0">
            <x v="8"/>
          </reference>
          <reference field="11" count="1" selected="0">
            <x v="2"/>
          </reference>
        </references>
      </pivotArea>
    </format>
    <format dxfId="497">
      <pivotArea dataOnly="0" labelOnly="1" outline="0" fieldPosition="0">
        <references count="4">
          <reference field="0" count="1">
            <x v="0"/>
          </reference>
          <reference field="5" count="1" selected="0">
            <x v="9"/>
          </reference>
          <reference field="6" count="1" selected="0">
            <x v="8"/>
          </reference>
          <reference field="11" count="1" selected="0">
            <x v="4"/>
          </reference>
        </references>
      </pivotArea>
    </format>
    <format dxfId="496">
      <pivotArea dataOnly="0" labelOnly="1" outline="0" fieldPosition="0">
        <references count="4">
          <reference field="0" count="1" defaultSubtotal="1">
            <x v="0"/>
          </reference>
          <reference field="5" count="1" selected="0">
            <x v="9"/>
          </reference>
          <reference field="6" count="1" selected="0">
            <x v="8"/>
          </reference>
          <reference field="11" count="1" selected="0">
            <x v="4"/>
          </reference>
        </references>
      </pivotArea>
    </format>
    <format dxfId="495">
      <pivotArea dataOnly="0" labelOnly="1" outline="0" fieldPosition="0">
        <references count="4">
          <reference field="0" count="1">
            <x v="3"/>
          </reference>
          <reference field="5" count="1" selected="0">
            <x v="9"/>
          </reference>
          <reference field="6" count="1" selected="0">
            <x v="8"/>
          </reference>
          <reference field="11" count="1" selected="0">
            <x v="23"/>
          </reference>
        </references>
      </pivotArea>
    </format>
    <format dxfId="494">
      <pivotArea dataOnly="0" labelOnly="1" outline="0" fieldPosition="0">
        <references count="4">
          <reference field="0" count="1" defaultSubtotal="1">
            <x v="3"/>
          </reference>
          <reference field="5" count="1" selected="0">
            <x v="9"/>
          </reference>
          <reference field="6" count="1" selected="0">
            <x v="8"/>
          </reference>
          <reference field="11" count="1" selected="0">
            <x v="23"/>
          </reference>
        </references>
      </pivotArea>
    </format>
    <format dxfId="493">
      <pivotArea dataOnly="0" labelOnly="1" outline="0" fieldPosition="0">
        <references count="4">
          <reference field="0" count="1">
            <x v="3"/>
          </reference>
          <reference field="5" count="1" selected="0">
            <x v="9"/>
          </reference>
          <reference field="6" count="1" selected="0">
            <x v="8"/>
          </reference>
          <reference field="11" count="1" selected="0">
            <x v="24"/>
          </reference>
        </references>
      </pivotArea>
    </format>
    <format dxfId="492">
      <pivotArea dataOnly="0" labelOnly="1" outline="0" fieldPosition="0">
        <references count="4">
          <reference field="0" count="1" defaultSubtotal="1">
            <x v="3"/>
          </reference>
          <reference field="5" count="1" selected="0">
            <x v="9"/>
          </reference>
          <reference field="6" count="1" selected="0">
            <x v="8"/>
          </reference>
          <reference field="11" count="1" selected="0">
            <x v="24"/>
          </reference>
        </references>
      </pivotArea>
    </format>
    <format dxfId="491">
      <pivotArea dataOnly="0" labelOnly="1" outline="0" fieldPosition="0">
        <references count="4">
          <reference field="0" count="1">
            <x v="5"/>
          </reference>
          <reference field="5" count="1" selected="0">
            <x v="9"/>
          </reference>
          <reference field="6" count="1" selected="0">
            <x v="8"/>
          </reference>
          <reference field="11" count="1" selected="0">
            <x v="57"/>
          </reference>
        </references>
      </pivotArea>
    </format>
    <format dxfId="490">
      <pivotArea dataOnly="0" labelOnly="1" outline="0" fieldPosition="0">
        <references count="4">
          <reference field="0" count="1" defaultSubtotal="1">
            <x v="5"/>
          </reference>
          <reference field="5" count="1" selected="0">
            <x v="9"/>
          </reference>
          <reference field="6" count="1" selected="0">
            <x v="8"/>
          </reference>
          <reference field="11" count="1" selected="0">
            <x v="57"/>
          </reference>
        </references>
      </pivotArea>
    </format>
    <format dxfId="489">
      <pivotArea dataOnly="0" labelOnly="1" outline="0" fieldPosition="0">
        <references count="4">
          <reference field="0" count="1">
            <x v="5"/>
          </reference>
          <reference field="5" count="1" selected="0">
            <x v="9"/>
          </reference>
          <reference field="6" count="1" selected="0">
            <x v="8"/>
          </reference>
          <reference field="11" count="1" selected="0">
            <x v="58"/>
          </reference>
        </references>
      </pivotArea>
    </format>
    <format dxfId="488">
      <pivotArea dataOnly="0" labelOnly="1" outline="0" fieldPosition="0">
        <references count="4">
          <reference field="0" count="1" defaultSubtotal="1">
            <x v="5"/>
          </reference>
          <reference field="5" count="1" selected="0">
            <x v="9"/>
          </reference>
          <reference field="6" count="1" selected="0">
            <x v="8"/>
          </reference>
          <reference field="11" count="1" selected="0">
            <x v="58"/>
          </reference>
        </references>
      </pivotArea>
    </format>
    <format dxfId="487">
      <pivotArea dataOnly="0" labelOnly="1" outline="0" fieldPosition="0">
        <references count="4">
          <reference field="0" count="1">
            <x v="5"/>
          </reference>
          <reference field="5" count="1" selected="0">
            <x v="9"/>
          </reference>
          <reference field="6" count="1" selected="0">
            <x v="8"/>
          </reference>
          <reference field="11" count="1" selected="0">
            <x v="59"/>
          </reference>
        </references>
      </pivotArea>
    </format>
    <format dxfId="486">
      <pivotArea dataOnly="0" labelOnly="1" outline="0" fieldPosition="0">
        <references count="4">
          <reference field="0" count="1" defaultSubtotal="1">
            <x v="5"/>
          </reference>
          <reference field="5" count="1" selected="0">
            <x v="9"/>
          </reference>
          <reference field="6" count="1" selected="0">
            <x v="8"/>
          </reference>
          <reference field="11" count="1" selected="0">
            <x v="59"/>
          </reference>
        </references>
      </pivotArea>
    </format>
    <format dxfId="485">
      <pivotArea dataOnly="0" labelOnly="1" outline="0" fieldPosition="0">
        <references count="4">
          <reference field="0" count="1">
            <x v="5"/>
          </reference>
          <reference field="5" count="1" selected="0">
            <x v="9"/>
          </reference>
          <reference field="6" count="1" selected="0">
            <x v="8"/>
          </reference>
          <reference field="11" count="1" selected="0">
            <x v="60"/>
          </reference>
        </references>
      </pivotArea>
    </format>
    <format dxfId="484">
      <pivotArea dataOnly="0" labelOnly="1" outline="0" fieldPosition="0">
        <references count="4">
          <reference field="0" count="1" defaultSubtotal="1">
            <x v="5"/>
          </reference>
          <reference field="5" count="1" selected="0">
            <x v="9"/>
          </reference>
          <reference field="6" count="1" selected="0">
            <x v="8"/>
          </reference>
          <reference field="11" count="1" selected="0">
            <x v="60"/>
          </reference>
        </references>
      </pivotArea>
    </format>
    <format dxfId="483">
      <pivotArea dataOnly="0" labelOnly="1" outline="0" fieldPosition="0">
        <references count="4">
          <reference field="0" count="1">
            <x v="5"/>
          </reference>
          <reference field="5" count="1" selected="0">
            <x v="9"/>
          </reference>
          <reference field="6" count="1" selected="0">
            <x v="8"/>
          </reference>
          <reference field="11" count="1" selected="0">
            <x v="65"/>
          </reference>
        </references>
      </pivotArea>
    </format>
    <format dxfId="482">
      <pivotArea dataOnly="0" labelOnly="1" outline="0" fieldPosition="0">
        <references count="4">
          <reference field="0" count="1" defaultSubtotal="1">
            <x v="5"/>
          </reference>
          <reference field="5" count="1" selected="0">
            <x v="9"/>
          </reference>
          <reference field="6" count="1" selected="0">
            <x v="8"/>
          </reference>
          <reference field="11" count="1" selected="0">
            <x v="65"/>
          </reference>
        </references>
      </pivotArea>
    </format>
    <format dxfId="481">
      <pivotArea dataOnly="0" labelOnly="1" outline="0" fieldPosition="0">
        <references count="4">
          <reference field="0" count="1">
            <x v="6"/>
          </reference>
          <reference field="5" count="1" selected="0">
            <x v="9"/>
          </reference>
          <reference field="6" count="1" selected="0">
            <x v="8"/>
          </reference>
          <reference field="11" count="1" selected="0">
            <x v="70"/>
          </reference>
        </references>
      </pivotArea>
    </format>
    <format dxfId="480">
      <pivotArea dataOnly="0" labelOnly="1" outline="0" fieldPosition="0">
        <references count="4">
          <reference field="0" count="1" defaultSubtotal="1">
            <x v="6"/>
          </reference>
          <reference field="5" count="1" selected="0">
            <x v="9"/>
          </reference>
          <reference field="6" count="1" selected="0">
            <x v="8"/>
          </reference>
          <reference field="11" count="1" selected="0">
            <x v="70"/>
          </reference>
        </references>
      </pivotArea>
    </format>
    <format dxfId="479">
      <pivotArea dataOnly="0" labelOnly="1" outline="0" fieldPosition="0">
        <references count="4">
          <reference field="0" count="1">
            <x v="6"/>
          </reference>
          <reference field="5" count="1" selected="0">
            <x v="9"/>
          </reference>
          <reference field="6" count="1" selected="0">
            <x v="8"/>
          </reference>
          <reference field="11" count="1" selected="0">
            <x v="71"/>
          </reference>
        </references>
      </pivotArea>
    </format>
    <format dxfId="478">
      <pivotArea dataOnly="0" labelOnly="1" outline="0" fieldPosition="0">
        <references count="4">
          <reference field="0" count="1" defaultSubtotal="1">
            <x v="6"/>
          </reference>
          <reference field="5" count="1" selected="0">
            <x v="9"/>
          </reference>
          <reference field="6" count="1" selected="0">
            <x v="8"/>
          </reference>
          <reference field="11" count="1" selected="0">
            <x v="71"/>
          </reference>
        </references>
      </pivotArea>
    </format>
    <format dxfId="477">
      <pivotArea dataOnly="0" labelOnly="1" outline="0" fieldPosition="0">
        <references count="4">
          <reference field="0" count="1">
            <x v="10"/>
          </reference>
          <reference field="5" count="1" selected="0">
            <x v="9"/>
          </reference>
          <reference field="6" count="1" selected="0">
            <x v="8"/>
          </reference>
          <reference field="11" count="1" selected="0">
            <x v="121"/>
          </reference>
        </references>
      </pivotArea>
    </format>
    <format dxfId="476">
      <pivotArea dataOnly="0" labelOnly="1" outline="0" fieldPosition="0">
        <references count="4">
          <reference field="0" count="1" defaultSubtotal="1">
            <x v="10"/>
          </reference>
          <reference field="5" count="1" selected="0">
            <x v="9"/>
          </reference>
          <reference field="6" count="1" selected="0">
            <x v="8"/>
          </reference>
          <reference field="11" count="1" selected="0">
            <x v="121"/>
          </reference>
        </references>
      </pivotArea>
    </format>
    <format dxfId="475">
      <pivotArea dataOnly="0" labelOnly="1" outline="0" fieldPosition="0">
        <references count="4">
          <reference field="0" count="1">
            <x v="10"/>
          </reference>
          <reference field="5" count="1" selected="0">
            <x v="9"/>
          </reference>
          <reference field="6" count="1" selected="0">
            <x v="8"/>
          </reference>
          <reference field="11" count="1" selected="0">
            <x v="122"/>
          </reference>
        </references>
      </pivotArea>
    </format>
    <format dxfId="474">
      <pivotArea dataOnly="0" labelOnly="1" outline="0" fieldPosition="0">
        <references count="4">
          <reference field="0" count="1" defaultSubtotal="1">
            <x v="10"/>
          </reference>
          <reference field="5" count="1" selected="0">
            <x v="9"/>
          </reference>
          <reference field="6" count="1" selected="0">
            <x v="8"/>
          </reference>
          <reference field="11" count="1" selected="0">
            <x v="122"/>
          </reference>
        </references>
      </pivotArea>
    </format>
    <format dxfId="473">
      <pivotArea dataOnly="0" labelOnly="1" outline="0" fieldPosition="0">
        <references count="4">
          <reference field="0" count="1">
            <x v="10"/>
          </reference>
          <reference field="5" count="1" selected="0">
            <x v="9"/>
          </reference>
          <reference field="6" count="1" selected="0">
            <x v="8"/>
          </reference>
          <reference field="11" count="1" selected="0">
            <x v="123"/>
          </reference>
        </references>
      </pivotArea>
    </format>
    <format dxfId="472">
      <pivotArea dataOnly="0" labelOnly="1" outline="0" fieldPosition="0">
        <references count="4">
          <reference field="0" count="1" defaultSubtotal="1">
            <x v="10"/>
          </reference>
          <reference field="5" count="1" selected="0">
            <x v="9"/>
          </reference>
          <reference field="6" count="1" selected="0">
            <x v="8"/>
          </reference>
          <reference field="11" count="1" selected="0">
            <x v="123"/>
          </reference>
        </references>
      </pivotArea>
    </format>
    <format dxfId="471">
      <pivotArea dataOnly="0" labelOnly="1" outline="0" fieldPosition="0">
        <references count="4">
          <reference field="0" count="1">
            <x v="11"/>
          </reference>
          <reference field="5" count="1" selected="0">
            <x v="9"/>
          </reference>
          <reference field="6" count="1" selected="0">
            <x v="8"/>
          </reference>
          <reference field="11" count="1" selected="0">
            <x v="124"/>
          </reference>
        </references>
      </pivotArea>
    </format>
    <format dxfId="470">
      <pivotArea dataOnly="0" labelOnly="1" outline="0" fieldPosition="0">
        <references count="4">
          <reference field="0" count="1" defaultSubtotal="1">
            <x v="11"/>
          </reference>
          <reference field="5" count="1" selected="0">
            <x v="9"/>
          </reference>
          <reference field="6" count="1" selected="0">
            <x v="8"/>
          </reference>
          <reference field="11" count="1" selected="0">
            <x v="124"/>
          </reference>
        </references>
      </pivotArea>
    </format>
    <format dxfId="469">
      <pivotArea dataOnly="0" labelOnly="1" outline="0" fieldPosition="0">
        <references count="4">
          <reference field="0" count="1">
            <x v="11"/>
          </reference>
          <reference field="5" count="1" selected="0">
            <x v="9"/>
          </reference>
          <reference field="6" count="1" selected="0">
            <x v="8"/>
          </reference>
          <reference field="11" count="1" selected="0">
            <x v="125"/>
          </reference>
        </references>
      </pivotArea>
    </format>
    <format dxfId="468">
      <pivotArea dataOnly="0" labelOnly="1" outline="0" fieldPosition="0">
        <references count="4">
          <reference field="0" count="1" defaultSubtotal="1">
            <x v="11"/>
          </reference>
          <reference field="5" count="1" selected="0">
            <x v="9"/>
          </reference>
          <reference field="6" count="1" selected="0">
            <x v="8"/>
          </reference>
          <reference field="11" count="1" selected="0">
            <x v="125"/>
          </reference>
        </references>
      </pivotArea>
    </format>
    <format dxfId="467">
      <pivotArea dataOnly="0" labelOnly="1" outline="0" fieldPosition="0">
        <references count="4">
          <reference field="0" count="1">
            <x v="11"/>
          </reference>
          <reference field="5" count="1" selected="0">
            <x v="9"/>
          </reference>
          <reference field="6" count="1" selected="0">
            <x v="8"/>
          </reference>
          <reference field="11" count="1" selected="0">
            <x v="126"/>
          </reference>
        </references>
      </pivotArea>
    </format>
    <format dxfId="466">
      <pivotArea dataOnly="0" labelOnly="1" outline="0" fieldPosition="0">
        <references count="4">
          <reference field="0" count="1" defaultSubtotal="1">
            <x v="11"/>
          </reference>
          <reference field="5" count="1" selected="0">
            <x v="9"/>
          </reference>
          <reference field="6" count="1" selected="0">
            <x v="8"/>
          </reference>
          <reference field="11" count="1" selected="0">
            <x v="126"/>
          </reference>
        </references>
      </pivotArea>
    </format>
    <format dxfId="465">
      <pivotArea dataOnly="0" labelOnly="1" outline="0" fieldPosition="0">
        <references count="4">
          <reference field="0" count="1">
            <x v="12"/>
          </reference>
          <reference field="5" count="1" selected="0">
            <x v="9"/>
          </reference>
          <reference field="6" count="1" selected="0">
            <x v="8"/>
          </reference>
          <reference field="11" count="1" selected="0">
            <x v="135"/>
          </reference>
        </references>
      </pivotArea>
    </format>
    <format dxfId="464">
      <pivotArea dataOnly="0" labelOnly="1" outline="0" fieldPosition="0">
        <references count="4">
          <reference field="0" count="1" defaultSubtotal="1">
            <x v="12"/>
          </reference>
          <reference field="5" count="1" selected="0">
            <x v="9"/>
          </reference>
          <reference field="6" count="1" selected="0">
            <x v="8"/>
          </reference>
          <reference field="11" count="1" selected="0">
            <x v="135"/>
          </reference>
        </references>
      </pivotArea>
    </format>
    <format dxfId="463">
      <pivotArea dataOnly="0" labelOnly="1" outline="0" fieldPosition="0">
        <references count="4">
          <reference field="0" count="1">
            <x v="12"/>
          </reference>
          <reference field="5" count="1" selected="0">
            <x v="9"/>
          </reference>
          <reference field="6" count="1" selected="0">
            <x v="8"/>
          </reference>
          <reference field="11" count="1" selected="0">
            <x v="136"/>
          </reference>
        </references>
      </pivotArea>
    </format>
    <format dxfId="462">
      <pivotArea dataOnly="0" labelOnly="1" outline="0" fieldPosition="0">
        <references count="4">
          <reference field="0" count="1" defaultSubtotal="1">
            <x v="12"/>
          </reference>
          <reference field="5" count="1" selected="0">
            <x v="9"/>
          </reference>
          <reference field="6" count="1" selected="0">
            <x v="8"/>
          </reference>
          <reference field="11" count="1" selected="0">
            <x v="136"/>
          </reference>
        </references>
      </pivotArea>
    </format>
    <format dxfId="461">
      <pivotArea dataOnly="0" labelOnly="1" outline="0" fieldPosition="0">
        <references count="4">
          <reference field="0" count="1">
            <x v="12"/>
          </reference>
          <reference field="5" count="1" selected="0">
            <x v="9"/>
          </reference>
          <reference field="6" count="1" selected="0">
            <x v="8"/>
          </reference>
          <reference field="11" count="1" selected="0">
            <x v="137"/>
          </reference>
        </references>
      </pivotArea>
    </format>
    <format dxfId="460">
      <pivotArea dataOnly="0" labelOnly="1" outline="0" fieldPosition="0">
        <references count="4">
          <reference field="0" count="1" defaultSubtotal="1">
            <x v="12"/>
          </reference>
          <reference field="5" count="1" selected="0">
            <x v="9"/>
          </reference>
          <reference field="6" count="1" selected="0">
            <x v="8"/>
          </reference>
          <reference field="11" count="1" selected="0">
            <x v="137"/>
          </reference>
        </references>
      </pivotArea>
    </format>
    <format dxfId="459">
      <pivotArea dataOnly="0" labelOnly="1" outline="0" fieldPosition="0">
        <references count="4">
          <reference field="0" count="1">
            <x v="12"/>
          </reference>
          <reference field="5" count="1" selected="0">
            <x v="9"/>
          </reference>
          <reference field="6" count="1" selected="0">
            <x v="8"/>
          </reference>
          <reference field="11" count="1" selected="0">
            <x v="138"/>
          </reference>
        </references>
      </pivotArea>
    </format>
    <format dxfId="458">
      <pivotArea dataOnly="0" labelOnly="1" outline="0" fieldPosition="0">
        <references count="4">
          <reference field="0" count="1" defaultSubtotal="1">
            <x v="12"/>
          </reference>
          <reference field="5" count="1" selected="0">
            <x v="9"/>
          </reference>
          <reference field="6" count="1" selected="0">
            <x v="8"/>
          </reference>
          <reference field="11" count="1" selected="0">
            <x v="138"/>
          </reference>
        </references>
      </pivotArea>
    </format>
    <format dxfId="457">
      <pivotArea dataOnly="0" labelOnly="1" outline="0" fieldPosition="0">
        <references count="4">
          <reference field="0" count="1">
            <x v="12"/>
          </reference>
          <reference field="5" count="1" selected="0">
            <x v="9"/>
          </reference>
          <reference field="6" count="1" selected="0">
            <x v="8"/>
          </reference>
          <reference field="11" count="1" selected="0">
            <x v="144"/>
          </reference>
        </references>
      </pivotArea>
    </format>
    <format dxfId="456">
      <pivotArea dataOnly="0" labelOnly="1" outline="0" fieldPosition="0">
        <references count="4">
          <reference field="0" count="1" defaultSubtotal="1">
            <x v="12"/>
          </reference>
          <reference field="5" count="1" selected="0">
            <x v="9"/>
          </reference>
          <reference field="6" count="1" selected="0">
            <x v="8"/>
          </reference>
          <reference field="11" count="1" selected="0">
            <x v="144"/>
          </reference>
        </references>
      </pivotArea>
    </format>
    <format dxfId="455">
      <pivotArea dataOnly="0" labelOnly="1" outline="0" fieldPosition="0">
        <references count="4">
          <reference field="0" count="1">
            <x v="12"/>
          </reference>
          <reference field="5" count="1" selected="0">
            <x v="9"/>
          </reference>
          <reference field="6" count="1" selected="0">
            <x v="8"/>
          </reference>
          <reference field="11" count="1" selected="0">
            <x v="145"/>
          </reference>
        </references>
      </pivotArea>
    </format>
    <format dxfId="454">
      <pivotArea dataOnly="0" labelOnly="1" outline="0" fieldPosition="0">
        <references count="4">
          <reference field="0" count="1" defaultSubtotal="1">
            <x v="12"/>
          </reference>
          <reference field="5" count="1" selected="0">
            <x v="9"/>
          </reference>
          <reference field="6" count="1" selected="0">
            <x v="8"/>
          </reference>
          <reference field="11" count="1" selected="0">
            <x v="145"/>
          </reference>
        </references>
      </pivotArea>
    </format>
    <format dxfId="453">
      <pivotArea dataOnly="0" labelOnly="1" outline="0" fieldPosition="0">
        <references count="4">
          <reference field="0" count="1">
            <x v="12"/>
          </reference>
          <reference field="5" count="1" selected="0">
            <x v="9"/>
          </reference>
          <reference field="6" count="1" selected="0">
            <x v="8"/>
          </reference>
          <reference field="11" count="1" selected="0">
            <x v="146"/>
          </reference>
        </references>
      </pivotArea>
    </format>
    <format dxfId="452">
      <pivotArea dataOnly="0" labelOnly="1" outline="0" fieldPosition="0">
        <references count="4">
          <reference field="0" count="1" defaultSubtotal="1">
            <x v="12"/>
          </reference>
          <reference field="5" count="1" selected="0">
            <x v="9"/>
          </reference>
          <reference field="6" count="1" selected="0">
            <x v="8"/>
          </reference>
          <reference field="11" count="1" selected="0">
            <x v="146"/>
          </reference>
        </references>
      </pivotArea>
    </format>
    <format dxfId="451">
      <pivotArea dataOnly="0" labelOnly="1" outline="0" fieldPosition="0">
        <references count="4">
          <reference field="0" count="1">
            <x v="12"/>
          </reference>
          <reference field="5" count="1" selected="0">
            <x v="9"/>
          </reference>
          <reference field="6" count="1" selected="0">
            <x v="8"/>
          </reference>
          <reference field="11" count="1" selected="0">
            <x v="147"/>
          </reference>
        </references>
      </pivotArea>
    </format>
    <format dxfId="450">
      <pivotArea dataOnly="0" labelOnly="1" outline="0" fieldPosition="0">
        <references count="4">
          <reference field="0" count="1" defaultSubtotal="1">
            <x v="12"/>
          </reference>
          <reference field="5" count="1" selected="0">
            <x v="9"/>
          </reference>
          <reference field="6" count="1" selected="0">
            <x v="8"/>
          </reference>
          <reference field="11" count="1" selected="0">
            <x v="147"/>
          </reference>
        </references>
      </pivotArea>
    </format>
    <format dxfId="449">
      <pivotArea dataOnly="0" labelOnly="1" outline="0" fieldPosition="0">
        <references count="4">
          <reference field="0" count="1">
            <x v="12"/>
          </reference>
          <reference field="5" count="1" selected="0">
            <x v="9"/>
          </reference>
          <reference field="6" count="1" selected="0">
            <x v="8"/>
          </reference>
          <reference field="11" count="1" selected="0">
            <x v="148"/>
          </reference>
        </references>
      </pivotArea>
    </format>
    <format dxfId="448">
      <pivotArea dataOnly="0" labelOnly="1" outline="0" fieldPosition="0">
        <references count="4">
          <reference field="0" count="1" defaultSubtotal="1">
            <x v="12"/>
          </reference>
          <reference field="5" count="1" selected="0">
            <x v="9"/>
          </reference>
          <reference field="6" count="1" selected="0">
            <x v="8"/>
          </reference>
          <reference field="11" count="1" selected="0">
            <x v="148"/>
          </reference>
        </references>
      </pivotArea>
    </format>
    <format dxfId="447">
      <pivotArea dataOnly="0" labelOnly="1" outline="0" fieldPosition="0">
        <references count="4">
          <reference field="0" count="1">
            <x v="12"/>
          </reference>
          <reference field="5" count="1" selected="0">
            <x v="9"/>
          </reference>
          <reference field="6" count="1" selected="0">
            <x v="8"/>
          </reference>
          <reference field="11" count="1" selected="0">
            <x v="149"/>
          </reference>
        </references>
      </pivotArea>
    </format>
    <format dxfId="446">
      <pivotArea dataOnly="0" labelOnly="1" outline="0" fieldPosition="0">
        <references count="4">
          <reference field="0" count="1" defaultSubtotal="1">
            <x v="12"/>
          </reference>
          <reference field="5" count="1" selected="0">
            <x v="9"/>
          </reference>
          <reference field="6" count="1" selected="0">
            <x v="8"/>
          </reference>
          <reference field="11" count="1" selected="0">
            <x v="149"/>
          </reference>
        </references>
      </pivotArea>
    </format>
    <format dxfId="445">
      <pivotArea dataOnly="0" labelOnly="1" outline="0" fieldPosition="0">
        <references count="4">
          <reference field="0" count="1">
            <x v="12"/>
          </reference>
          <reference field="5" count="1" selected="0">
            <x v="9"/>
          </reference>
          <reference field="6" count="1" selected="0">
            <x v="8"/>
          </reference>
          <reference field="11" count="1" selected="0">
            <x v="150"/>
          </reference>
        </references>
      </pivotArea>
    </format>
    <format dxfId="444">
      <pivotArea dataOnly="0" labelOnly="1" outline="0" fieldPosition="0">
        <references count="4">
          <reference field="0" count="1" defaultSubtotal="1">
            <x v="12"/>
          </reference>
          <reference field="5" count="1" selected="0">
            <x v="9"/>
          </reference>
          <reference field="6" count="1" selected="0">
            <x v="8"/>
          </reference>
          <reference field="11" count="1" selected="0">
            <x v="150"/>
          </reference>
        </references>
      </pivotArea>
    </format>
    <format dxfId="443">
      <pivotArea dataOnly="0" labelOnly="1" outline="0" fieldPosition="0">
        <references count="4">
          <reference field="0" count="1">
            <x v="12"/>
          </reference>
          <reference field="5" count="1" selected="0">
            <x v="9"/>
          </reference>
          <reference field="6" count="1" selected="0">
            <x v="8"/>
          </reference>
          <reference field="11" count="1" selected="0">
            <x v="151"/>
          </reference>
        </references>
      </pivotArea>
    </format>
    <format dxfId="442">
      <pivotArea dataOnly="0" labelOnly="1" outline="0" fieldPosition="0">
        <references count="4">
          <reference field="0" count="1" defaultSubtotal="1">
            <x v="12"/>
          </reference>
          <reference field="5" count="1" selected="0">
            <x v="9"/>
          </reference>
          <reference field="6" count="1" selected="0">
            <x v="8"/>
          </reference>
          <reference field="11" count="1" selected="0">
            <x v="151"/>
          </reference>
        </references>
      </pivotArea>
    </format>
    <format dxfId="441">
      <pivotArea dataOnly="0" labelOnly="1" outline="0" fieldPosition="0">
        <references count="4">
          <reference field="0" count="1">
            <x v="12"/>
          </reference>
          <reference field="5" count="1" selected="0">
            <x v="9"/>
          </reference>
          <reference field="6" count="1" selected="0">
            <x v="8"/>
          </reference>
          <reference field="11" count="1" selected="0">
            <x v="152"/>
          </reference>
        </references>
      </pivotArea>
    </format>
    <format dxfId="440">
      <pivotArea dataOnly="0" labelOnly="1" outline="0" fieldPosition="0">
        <references count="4">
          <reference field="0" count="1" defaultSubtotal="1">
            <x v="12"/>
          </reference>
          <reference field="5" count="1" selected="0">
            <x v="9"/>
          </reference>
          <reference field="6" count="1" selected="0">
            <x v="8"/>
          </reference>
          <reference field="11" count="1" selected="0">
            <x v="152"/>
          </reference>
        </references>
      </pivotArea>
    </format>
    <format dxfId="439">
      <pivotArea dataOnly="0" labelOnly="1" outline="0" fieldPosition="0">
        <references count="4">
          <reference field="0" count="1">
            <x v="12"/>
          </reference>
          <reference field="5" count="1" selected="0">
            <x v="9"/>
          </reference>
          <reference field="6" count="1" selected="0">
            <x v="8"/>
          </reference>
          <reference field="11" count="1" selected="0">
            <x v="162"/>
          </reference>
        </references>
      </pivotArea>
    </format>
    <format dxfId="438">
      <pivotArea dataOnly="0" labelOnly="1" outline="0" fieldPosition="0">
        <references count="4">
          <reference field="0" count="1" defaultSubtotal="1">
            <x v="12"/>
          </reference>
          <reference field="5" count="1" selected="0">
            <x v="9"/>
          </reference>
          <reference field="6" count="1" selected="0">
            <x v="8"/>
          </reference>
          <reference field="11" count="1" selected="0">
            <x v="162"/>
          </reference>
        </references>
      </pivotArea>
    </format>
    <format dxfId="437">
      <pivotArea dataOnly="0" labelOnly="1" outline="0" fieldPosition="0">
        <references count="4">
          <reference field="0" count="1">
            <x v="5"/>
          </reference>
          <reference field="5" count="1" selected="0">
            <x v="9"/>
          </reference>
          <reference field="6" count="1" selected="0">
            <x v="9"/>
          </reference>
          <reference field="11" count="1" selected="0">
            <x v="62"/>
          </reference>
        </references>
      </pivotArea>
    </format>
    <format dxfId="436">
      <pivotArea dataOnly="0" labelOnly="1" outline="0" fieldPosition="0">
        <references count="4">
          <reference field="0" count="1" defaultSubtotal="1">
            <x v="5"/>
          </reference>
          <reference field="5" count="1" selected="0">
            <x v="9"/>
          </reference>
          <reference field="6" count="1" selected="0">
            <x v="9"/>
          </reference>
          <reference field="11" count="1" selected="0">
            <x v="62"/>
          </reference>
        </references>
      </pivotArea>
    </format>
    <format dxfId="435">
      <pivotArea dataOnly="0" labelOnly="1" outline="0" fieldPosition="0">
        <references count="4">
          <reference field="0" count="1">
            <x v="5"/>
          </reference>
          <reference field="5" count="1" selected="0">
            <x v="9"/>
          </reference>
          <reference field="6" count="1" selected="0">
            <x v="9"/>
          </reference>
          <reference field="11" count="1" selected="0">
            <x v="63"/>
          </reference>
        </references>
      </pivotArea>
    </format>
    <format dxfId="434">
      <pivotArea dataOnly="0" labelOnly="1" outline="0" fieldPosition="0">
        <references count="4">
          <reference field="0" count="1" defaultSubtotal="1">
            <x v="5"/>
          </reference>
          <reference field="5" count="1" selected="0">
            <x v="9"/>
          </reference>
          <reference field="6" count="1" selected="0">
            <x v="9"/>
          </reference>
          <reference field="11" count="1" selected="0">
            <x v="63"/>
          </reference>
        </references>
      </pivotArea>
    </format>
    <format dxfId="433">
      <pivotArea dataOnly="0" labelOnly="1" outline="0" fieldPosition="0">
        <references count="4">
          <reference field="0" count="1">
            <x v="5"/>
          </reference>
          <reference field="5" count="1" selected="0">
            <x v="9"/>
          </reference>
          <reference field="6" count="1" selected="0">
            <x v="9"/>
          </reference>
          <reference field="11" count="1" selected="0">
            <x v="64"/>
          </reference>
        </references>
      </pivotArea>
    </format>
    <format dxfId="432">
      <pivotArea dataOnly="0" labelOnly="1" outline="0" fieldPosition="0">
        <references count="4">
          <reference field="0" count="1" defaultSubtotal="1">
            <x v="5"/>
          </reference>
          <reference field="5" count="1" selected="0">
            <x v="9"/>
          </reference>
          <reference field="6" count="1" selected="0">
            <x v="9"/>
          </reference>
          <reference field="11" count="1" selected="0">
            <x v="64"/>
          </reference>
        </references>
      </pivotArea>
    </format>
    <format dxfId="431">
      <pivotArea dataOnly="0" labelOnly="1" outline="0" fieldPosition="0">
        <references count="4">
          <reference field="0" count="1">
            <x v="6"/>
          </reference>
          <reference field="5" count="1" selected="0">
            <x v="14"/>
          </reference>
          <reference field="6" count="1" selected="0">
            <x v="10"/>
          </reference>
          <reference field="11" count="1" selected="0">
            <x v="66"/>
          </reference>
        </references>
      </pivotArea>
    </format>
    <format dxfId="430">
      <pivotArea dataOnly="0" labelOnly="1" outline="0" fieldPosition="0">
        <references count="4">
          <reference field="0" count="1" defaultSubtotal="1">
            <x v="6"/>
          </reference>
          <reference field="5" count="1" selected="0">
            <x v="14"/>
          </reference>
          <reference field="6" count="1" selected="0">
            <x v="10"/>
          </reference>
          <reference field="11" count="1" selected="0">
            <x v="66"/>
          </reference>
        </references>
      </pivotArea>
    </format>
    <format dxfId="429">
      <pivotArea dataOnly="0" labelOnly="1" outline="0" fieldPosition="0">
        <references count="4">
          <reference field="0" count="1">
            <x v="6"/>
          </reference>
          <reference field="5" count="1" selected="0">
            <x v="14"/>
          </reference>
          <reference field="6" count="1" selected="0">
            <x v="10"/>
          </reference>
          <reference field="11" count="1" selected="0">
            <x v="67"/>
          </reference>
        </references>
      </pivotArea>
    </format>
    <format dxfId="428">
      <pivotArea dataOnly="0" labelOnly="1" outline="0" fieldPosition="0">
        <references count="4">
          <reference field="0" count="1" defaultSubtotal="1">
            <x v="6"/>
          </reference>
          <reference field="5" count="1" selected="0">
            <x v="14"/>
          </reference>
          <reference field="6" count="1" selected="0">
            <x v="10"/>
          </reference>
          <reference field="11" count="1" selected="0">
            <x v="67"/>
          </reference>
        </references>
      </pivotArea>
    </format>
    <format dxfId="427">
      <pivotArea dataOnly="0" labelOnly="1" outline="0" fieldPosition="0">
        <references count="4">
          <reference field="0" count="1">
            <x v="6"/>
          </reference>
          <reference field="5" count="1" selected="0">
            <x v="14"/>
          </reference>
          <reference field="6" count="1" selected="0">
            <x v="11"/>
          </reference>
          <reference field="11" count="1" selected="0">
            <x v="72"/>
          </reference>
        </references>
      </pivotArea>
    </format>
    <format dxfId="426">
      <pivotArea dataOnly="0" labelOnly="1" outline="0" fieldPosition="0">
        <references count="4">
          <reference field="0" count="1" defaultSubtotal="1">
            <x v="6"/>
          </reference>
          <reference field="5" count="1" selected="0">
            <x v="14"/>
          </reference>
          <reference field="6" count="1" selected="0">
            <x v="11"/>
          </reference>
          <reference field="11" count="1" selected="0">
            <x v="72"/>
          </reference>
        </references>
      </pivotArea>
    </format>
    <format dxfId="425">
      <pivotArea dataOnly="0" labelOnly="1" outline="0" fieldPosition="0">
        <references count="4">
          <reference field="0" count="1">
            <x v="2"/>
          </reference>
          <reference field="5" count="1" selected="0">
            <x v="7"/>
          </reference>
          <reference field="6" count="1" selected="0">
            <x v="12"/>
          </reference>
          <reference field="11" count="1" selected="0">
            <x v="15"/>
          </reference>
        </references>
      </pivotArea>
    </format>
    <format dxfId="424">
      <pivotArea dataOnly="0" labelOnly="1" outline="0" fieldPosition="0">
        <references count="4">
          <reference field="0" count="1" defaultSubtotal="1">
            <x v="2"/>
          </reference>
          <reference field="5" count="1" selected="0">
            <x v="7"/>
          </reference>
          <reference field="6" count="1" selected="0">
            <x v="12"/>
          </reference>
          <reference field="11" count="1" selected="0">
            <x v="15"/>
          </reference>
        </references>
      </pivotArea>
    </format>
    <format dxfId="423">
      <pivotArea dataOnly="0" labelOnly="1" outline="0" fieldPosition="0">
        <references count="4">
          <reference field="0" count="1">
            <x v="2"/>
          </reference>
          <reference field="5" count="1" selected="0">
            <x v="7"/>
          </reference>
          <reference field="6" count="1" selected="0">
            <x v="12"/>
          </reference>
          <reference field="11" count="1" selected="0">
            <x v="16"/>
          </reference>
        </references>
      </pivotArea>
    </format>
    <format dxfId="422">
      <pivotArea dataOnly="0" labelOnly="1" outline="0" fieldPosition="0">
        <references count="4">
          <reference field="0" count="1" defaultSubtotal="1">
            <x v="2"/>
          </reference>
          <reference field="5" count="1" selected="0">
            <x v="7"/>
          </reference>
          <reference field="6" count="1" selected="0">
            <x v="12"/>
          </reference>
          <reference field="11" count="1" selected="0">
            <x v="16"/>
          </reference>
        </references>
      </pivotArea>
    </format>
    <format dxfId="421">
      <pivotArea dataOnly="0" labelOnly="1" outline="0" fieldPosition="0">
        <references count="4">
          <reference field="0" count="1">
            <x v="2"/>
          </reference>
          <reference field="5" count="1" selected="0">
            <x v="7"/>
          </reference>
          <reference field="6" count="1" selected="0">
            <x v="12"/>
          </reference>
          <reference field="11" count="1" selected="0">
            <x v="19"/>
          </reference>
        </references>
      </pivotArea>
    </format>
    <format dxfId="420">
      <pivotArea dataOnly="0" labelOnly="1" outline="0" fieldPosition="0">
        <references count="4">
          <reference field="0" count="1" defaultSubtotal="1">
            <x v="2"/>
          </reference>
          <reference field="5" count="1" selected="0">
            <x v="7"/>
          </reference>
          <reference field="6" count="1" selected="0">
            <x v="12"/>
          </reference>
          <reference field="11" count="1" selected="0">
            <x v="19"/>
          </reference>
        </references>
      </pivotArea>
    </format>
    <format dxfId="419">
      <pivotArea dataOnly="0" labelOnly="1" outline="0" fieldPosition="0">
        <references count="4">
          <reference field="0" count="1">
            <x v="2"/>
          </reference>
          <reference field="5" count="1" selected="0">
            <x v="7"/>
          </reference>
          <reference field="6" count="1" selected="0">
            <x v="12"/>
          </reference>
          <reference field="11" count="1" selected="0">
            <x v="20"/>
          </reference>
        </references>
      </pivotArea>
    </format>
    <format dxfId="418">
      <pivotArea dataOnly="0" labelOnly="1" outline="0" fieldPosition="0">
        <references count="4">
          <reference field="0" count="1" defaultSubtotal="1">
            <x v="2"/>
          </reference>
          <reference field="5" count="1" selected="0">
            <x v="7"/>
          </reference>
          <reference field="6" count="1" selected="0">
            <x v="12"/>
          </reference>
          <reference field="11" count="1" selected="0">
            <x v="20"/>
          </reference>
        </references>
      </pivotArea>
    </format>
    <format dxfId="417">
      <pivotArea dataOnly="0" labelOnly="1" outline="0" fieldPosition="0">
        <references count="4">
          <reference field="0" count="1">
            <x v="2"/>
          </reference>
          <reference field="5" count="1" selected="0">
            <x v="7"/>
          </reference>
          <reference field="6" count="1" selected="0">
            <x v="12"/>
          </reference>
          <reference field="11" count="1" selected="0">
            <x v="21"/>
          </reference>
        </references>
      </pivotArea>
    </format>
    <format dxfId="416">
      <pivotArea dataOnly="0" labelOnly="1" outline="0" fieldPosition="0">
        <references count="4">
          <reference field="0" count="1" defaultSubtotal="1">
            <x v="2"/>
          </reference>
          <reference field="5" count="1" selected="0">
            <x v="7"/>
          </reference>
          <reference field="6" count="1" selected="0">
            <x v="12"/>
          </reference>
          <reference field="11" count="1" selected="0">
            <x v="21"/>
          </reference>
        </references>
      </pivotArea>
    </format>
    <format dxfId="415">
      <pivotArea dataOnly="0" labelOnly="1" outline="0" fieldPosition="0">
        <references count="4">
          <reference field="0" count="1">
            <x v="2"/>
          </reference>
          <reference field="5" count="1" selected="0">
            <x v="7"/>
          </reference>
          <reference field="6" count="1" selected="0">
            <x v="12"/>
          </reference>
          <reference field="11" count="1" selected="0">
            <x v="22"/>
          </reference>
        </references>
      </pivotArea>
    </format>
    <format dxfId="414">
      <pivotArea dataOnly="0" labelOnly="1" outline="0" fieldPosition="0">
        <references count="4">
          <reference field="0" count="1" defaultSubtotal="1">
            <x v="2"/>
          </reference>
          <reference field="5" count="1" selected="0">
            <x v="7"/>
          </reference>
          <reference field="6" count="1" selected="0">
            <x v="12"/>
          </reference>
          <reference field="11" count="1" selected="0">
            <x v="22"/>
          </reference>
        </references>
      </pivotArea>
    </format>
    <format dxfId="413">
      <pivotArea dataOnly="0" labelOnly="1" outline="0" fieldPosition="0">
        <references count="4">
          <reference field="0" count="1">
            <x v="3"/>
          </reference>
          <reference field="5" count="1" selected="0">
            <x v="7"/>
          </reference>
          <reference field="6" count="1" selected="0">
            <x v="12"/>
          </reference>
          <reference field="11" count="1" selected="0">
            <x v="25"/>
          </reference>
        </references>
      </pivotArea>
    </format>
    <format dxfId="412">
      <pivotArea dataOnly="0" labelOnly="1" outline="0" fieldPosition="0">
        <references count="4">
          <reference field="0" count="1" defaultSubtotal="1">
            <x v="3"/>
          </reference>
          <reference field="5" count="1" selected="0">
            <x v="7"/>
          </reference>
          <reference field="6" count="1" selected="0">
            <x v="12"/>
          </reference>
          <reference field="11" count="1" selected="0">
            <x v="25"/>
          </reference>
        </references>
      </pivotArea>
    </format>
    <format dxfId="411">
      <pivotArea dataOnly="0" labelOnly="1" outline="0" fieldPosition="0">
        <references count="4">
          <reference field="0" count="1">
            <x v="3"/>
          </reference>
          <reference field="5" count="1" selected="0">
            <x v="7"/>
          </reference>
          <reference field="6" count="1" selected="0">
            <x v="12"/>
          </reference>
          <reference field="11" count="1" selected="0">
            <x v="27"/>
          </reference>
        </references>
      </pivotArea>
    </format>
    <format dxfId="410">
      <pivotArea dataOnly="0" labelOnly="1" outline="0" fieldPosition="0">
        <references count="4">
          <reference field="0" count="1" defaultSubtotal="1">
            <x v="3"/>
          </reference>
          <reference field="5" count="1" selected="0">
            <x v="7"/>
          </reference>
          <reference field="6" count="1" selected="0">
            <x v="12"/>
          </reference>
          <reference field="11" count="1" selected="0">
            <x v="27"/>
          </reference>
        </references>
      </pivotArea>
    </format>
    <format dxfId="409">
      <pivotArea dataOnly="0" labelOnly="1" outline="0" fieldPosition="0">
        <references count="4">
          <reference field="0" count="1">
            <x v="3"/>
          </reference>
          <reference field="5" count="1" selected="0">
            <x v="7"/>
          </reference>
          <reference field="6" count="1" selected="0">
            <x v="12"/>
          </reference>
          <reference field="11" count="1" selected="0">
            <x v="32"/>
          </reference>
        </references>
      </pivotArea>
    </format>
    <format dxfId="408">
      <pivotArea dataOnly="0" labelOnly="1" outline="0" fieldPosition="0">
        <references count="4">
          <reference field="0" count="1" defaultSubtotal="1">
            <x v="3"/>
          </reference>
          <reference field="5" count="1" selected="0">
            <x v="7"/>
          </reference>
          <reference field="6" count="1" selected="0">
            <x v="12"/>
          </reference>
          <reference field="11" count="1" selected="0">
            <x v="32"/>
          </reference>
        </references>
      </pivotArea>
    </format>
    <format dxfId="407">
      <pivotArea dataOnly="0" labelOnly="1" outline="0" fieldPosition="0">
        <references count="4">
          <reference field="0" count="1">
            <x v="1"/>
          </reference>
          <reference field="5" count="1" selected="0">
            <x v="13"/>
          </reference>
          <reference field="6" count="1" selected="0">
            <x v="13"/>
          </reference>
          <reference field="11" count="1" selected="0">
            <x v="10"/>
          </reference>
        </references>
      </pivotArea>
    </format>
    <format dxfId="406">
      <pivotArea dataOnly="0" labelOnly="1" outline="0" fieldPosition="0">
        <references count="4">
          <reference field="0" count="1" defaultSubtotal="1">
            <x v="1"/>
          </reference>
          <reference field="5" count="1" selected="0">
            <x v="13"/>
          </reference>
          <reference field="6" count="1" selected="0">
            <x v="13"/>
          </reference>
          <reference field="11" count="1" selected="0">
            <x v="10"/>
          </reference>
        </references>
      </pivotArea>
    </format>
    <format dxfId="405">
      <pivotArea dataOnly="0" labelOnly="1" outline="0" fieldPosition="0">
        <references count="4">
          <reference field="0" count="1">
            <x v="3"/>
          </reference>
          <reference field="5" count="1" selected="0">
            <x v="13"/>
          </reference>
          <reference field="6" count="1" selected="0">
            <x v="13"/>
          </reference>
          <reference field="11" count="1" selected="0">
            <x v="26"/>
          </reference>
        </references>
      </pivotArea>
    </format>
    <format dxfId="404">
      <pivotArea dataOnly="0" labelOnly="1" outline="0" fieldPosition="0">
        <references count="4">
          <reference field="0" count="1" defaultSubtotal="1">
            <x v="3"/>
          </reference>
          <reference field="5" count="1" selected="0">
            <x v="13"/>
          </reference>
          <reference field="6" count="1" selected="0">
            <x v="13"/>
          </reference>
          <reference field="11" count="1" selected="0">
            <x v="26"/>
          </reference>
        </references>
      </pivotArea>
    </format>
    <format dxfId="403">
      <pivotArea dataOnly="0" labelOnly="1" outline="0" fieldPosition="0">
        <references count="4">
          <reference field="0" count="1">
            <x v="3"/>
          </reference>
          <reference field="5" count="1" selected="0">
            <x v="13"/>
          </reference>
          <reference field="6" count="1" selected="0">
            <x v="13"/>
          </reference>
          <reference field="11" count="1" selected="0">
            <x v="30"/>
          </reference>
        </references>
      </pivotArea>
    </format>
    <format dxfId="402">
      <pivotArea dataOnly="0" labelOnly="1" outline="0" fieldPosition="0">
        <references count="4">
          <reference field="0" count="1" defaultSubtotal="1">
            <x v="3"/>
          </reference>
          <reference field="5" count="1" selected="0">
            <x v="13"/>
          </reference>
          <reference field="6" count="1" selected="0">
            <x v="13"/>
          </reference>
          <reference field="11" count="1" selected="0">
            <x v="30"/>
          </reference>
        </references>
      </pivotArea>
    </format>
    <format dxfId="401">
      <pivotArea dataOnly="0" labelOnly="1" outline="0" fieldPosition="0">
        <references count="4">
          <reference field="0" count="1">
            <x v="3"/>
          </reference>
          <reference field="5" count="1" selected="0">
            <x v="13"/>
          </reference>
          <reference field="6" count="1" selected="0">
            <x v="13"/>
          </reference>
          <reference field="11" count="1" selected="0">
            <x v="31"/>
          </reference>
        </references>
      </pivotArea>
    </format>
    <format dxfId="400">
      <pivotArea dataOnly="0" labelOnly="1" outline="0" fieldPosition="0">
        <references count="4">
          <reference field="0" count="1" defaultSubtotal="1">
            <x v="3"/>
          </reference>
          <reference field="5" count="1" selected="0">
            <x v="13"/>
          </reference>
          <reference field="6" count="1" selected="0">
            <x v="13"/>
          </reference>
          <reference field="11" count="1" selected="0">
            <x v="31"/>
          </reference>
        </references>
      </pivotArea>
    </format>
    <format dxfId="399">
      <pivotArea dataOnly="0" labelOnly="1" outline="0" fieldPosition="0">
        <references count="4">
          <reference field="0" count="1">
            <x v="6"/>
          </reference>
          <reference field="5" count="1" selected="0">
            <x v="13"/>
          </reference>
          <reference field="6" count="1" selected="0">
            <x v="13"/>
          </reference>
          <reference field="11" count="1" selected="0">
            <x v="69"/>
          </reference>
        </references>
      </pivotArea>
    </format>
    <format dxfId="398">
      <pivotArea dataOnly="0" labelOnly="1" outline="0" fieldPosition="0">
        <references count="4">
          <reference field="0" count="1" defaultSubtotal="1">
            <x v="6"/>
          </reference>
          <reference field="5" count="1" selected="0">
            <x v="13"/>
          </reference>
          <reference field="6" count="1" selected="0">
            <x v="13"/>
          </reference>
          <reference field="11" count="1" selected="0">
            <x v="69"/>
          </reference>
        </references>
      </pivotArea>
    </format>
    <format dxfId="397">
      <pivotArea dataOnly="0" labelOnly="1" outline="0" fieldPosition="0">
        <references count="4">
          <reference field="0" count="1">
            <x v="0"/>
          </reference>
          <reference field="5" count="1" selected="0">
            <x v="13"/>
          </reference>
          <reference field="6" count="1" selected="0">
            <x v="14"/>
          </reference>
          <reference field="11" count="1" selected="0">
            <x v="3"/>
          </reference>
        </references>
      </pivotArea>
    </format>
    <format dxfId="396">
      <pivotArea dataOnly="0" labelOnly="1" outline="0" fieldPosition="0">
        <references count="4">
          <reference field="0" count="1" defaultSubtotal="1">
            <x v="0"/>
          </reference>
          <reference field="5" count="1" selected="0">
            <x v="13"/>
          </reference>
          <reference field="6" count="1" selected="0">
            <x v="14"/>
          </reference>
          <reference field="11" count="1" selected="0">
            <x v="3"/>
          </reference>
        </references>
      </pivotArea>
    </format>
    <format dxfId="395">
      <pivotArea dataOnly="0" labelOnly="1" outline="0" fieldPosition="0">
        <references count="4">
          <reference field="0" count="1">
            <x v="0"/>
          </reference>
          <reference field="5" count="1" selected="0">
            <x v="13"/>
          </reference>
          <reference field="6" count="1" selected="0">
            <x v="14"/>
          </reference>
          <reference field="11" count="1" selected="0">
            <x v="5"/>
          </reference>
        </references>
      </pivotArea>
    </format>
    <format dxfId="394">
      <pivotArea dataOnly="0" labelOnly="1" outline="0" fieldPosition="0">
        <references count="4">
          <reference field="0" count="1" defaultSubtotal="1">
            <x v="0"/>
          </reference>
          <reference field="5" count="1" selected="0">
            <x v="13"/>
          </reference>
          <reference field="6" count="1" selected="0">
            <x v="14"/>
          </reference>
          <reference field="11" count="1" selected="0">
            <x v="5"/>
          </reference>
        </references>
      </pivotArea>
    </format>
    <format dxfId="393">
      <pivotArea dataOnly="0" labelOnly="1" outline="0" fieldPosition="0">
        <references count="4">
          <reference field="0" count="1">
            <x v="1"/>
          </reference>
          <reference field="5" count="1" selected="0">
            <x v="13"/>
          </reference>
          <reference field="6" count="1" selected="0">
            <x v="14"/>
          </reference>
          <reference field="11" count="1" selected="0">
            <x v="12"/>
          </reference>
        </references>
      </pivotArea>
    </format>
    <format dxfId="392">
      <pivotArea dataOnly="0" labelOnly="1" outline="0" fieldPosition="0">
        <references count="4">
          <reference field="0" count="1" defaultSubtotal="1">
            <x v="1"/>
          </reference>
          <reference field="5" count="1" selected="0">
            <x v="13"/>
          </reference>
          <reference field="6" count="1" selected="0">
            <x v="14"/>
          </reference>
          <reference field="11" count="1" selected="0">
            <x v="12"/>
          </reference>
        </references>
      </pivotArea>
    </format>
    <format dxfId="391">
      <pivotArea dataOnly="0" labelOnly="1" outline="0" fieldPosition="0">
        <references count="4">
          <reference field="0" count="1">
            <x v="1"/>
          </reference>
          <reference field="5" count="1" selected="0">
            <x v="13"/>
          </reference>
          <reference field="6" count="1" selected="0">
            <x v="14"/>
          </reference>
          <reference field="11" count="1" selected="0">
            <x v="13"/>
          </reference>
        </references>
      </pivotArea>
    </format>
    <format dxfId="390">
      <pivotArea dataOnly="0" labelOnly="1" outline="0" fieldPosition="0">
        <references count="4">
          <reference field="0" count="1" defaultSubtotal="1">
            <x v="1"/>
          </reference>
          <reference field="5" count="1" selected="0">
            <x v="13"/>
          </reference>
          <reference field="6" count="1" selected="0">
            <x v="14"/>
          </reference>
          <reference field="11" count="1" selected="0">
            <x v="13"/>
          </reference>
        </references>
      </pivotArea>
    </format>
    <format dxfId="389">
      <pivotArea dataOnly="0" labelOnly="1" outline="0" fieldPosition="0">
        <references count="4">
          <reference field="0" count="1">
            <x v="3"/>
          </reference>
          <reference field="5" count="1" selected="0">
            <x v="13"/>
          </reference>
          <reference field="6" count="1" selected="0">
            <x v="14"/>
          </reference>
          <reference field="11" count="1" selected="0">
            <x v="29"/>
          </reference>
        </references>
      </pivotArea>
    </format>
    <format dxfId="388">
      <pivotArea dataOnly="0" labelOnly="1" outline="0" fieldPosition="0">
        <references count="4">
          <reference field="0" count="1" defaultSubtotal="1">
            <x v="3"/>
          </reference>
          <reference field="5" count="1" selected="0">
            <x v="13"/>
          </reference>
          <reference field="6" count="1" selected="0">
            <x v="14"/>
          </reference>
          <reference field="11" count="1" selected="0">
            <x v="29"/>
          </reference>
        </references>
      </pivotArea>
    </format>
    <format dxfId="387">
      <pivotArea dataOnly="0" labelOnly="1" outline="0" fieldPosition="0">
        <references count="4">
          <reference field="0" count="1">
            <x v="2"/>
          </reference>
          <reference field="5" count="1" selected="0">
            <x v="3"/>
          </reference>
          <reference field="6" count="1" selected="0">
            <x v="15"/>
          </reference>
          <reference field="11" count="1" selected="0">
            <x v="17"/>
          </reference>
        </references>
      </pivotArea>
    </format>
    <format dxfId="386">
      <pivotArea dataOnly="0" labelOnly="1" outline="0" fieldPosition="0">
        <references count="4">
          <reference field="0" count="1" defaultSubtotal="1">
            <x v="2"/>
          </reference>
          <reference field="5" count="1" selected="0">
            <x v="3"/>
          </reference>
          <reference field="6" count="1" selected="0">
            <x v="15"/>
          </reference>
          <reference field="11" count="1" selected="0">
            <x v="17"/>
          </reference>
        </references>
      </pivotArea>
    </format>
    <format dxfId="385">
      <pivotArea dataOnly="0" labelOnly="1" outline="0" fieldPosition="0">
        <references count="4">
          <reference field="0" count="1">
            <x v="2"/>
          </reference>
          <reference field="5" count="1" selected="0">
            <x v="3"/>
          </reference>
          <reference field="6" count="1" selected="0">
            <x v="15"/>
          </reference>
          <reference field="11" count="1" selected="0">
            <x v="18"/>
          </reference>
        </references>
      </pivotArea>
    </format>
    <format dxfId="384">
      <pivotArea dataOnly="0" labelOnly="1" outline="0" fieldPosition="0">
        <references count="4">
          <reference field="0" count="1" defaultSubtotal="1">
            <x v="2"/>
          </reference>
          <reference field="5" count="1" selected="0">
            <x v="3"/>
          </reference>
          <reference field="6" count="1" selected="0">
            <x v="15"/>
          </reference>
          <reference field="11" count="1" selected="0">
            <x v="18"/>
          </reference>
        </references>
      </pivotArea>
    </format>
    <format dxfId="383">
      <pivotArea dataOnly="0" labelOnly="1" outline="0" fieldPosition="0">
        <references count="4">
          <reference field="0" count="1">
            <x v="3"/>
          </reference>
          <reference field="5" count="1" selected="0">
            <x v="4"/>
          </reference>
          <reference field="6" count="1" selected="0">
            <x v="16"/>
          </reference>
          <reference field="11" count="1" selected="0">
            <x v="28"/>
          </reference>
        </references>
      </pivotArea>
    </format>
    <format dxfId="382">
      <pivotArea dataOnly="0" labelOnly="1" outline="0" fieldPosition="0">
        <references count="4">
          <reference field="0" count="1" defaultSubtotal="1">
            <x v="3"/>
          </reference>
          <reference field="5" count="1" selected="0">
            <x v="4"/>
          </reference>
          <reference field="6" count="1" selected="0">
            <x v="16"/>
          </reference>
          <reference field="11" count="1" selected="0">
            <x v="28"/>
          </reference>
        </references>
      </pivotArea>
    </format>
    <format dxfId="381">
      <pivotArea dataOnly="0" labelOnly="1" outline="0" fieldPosition="0">
        <references count="4">
          <reference field="0" count="1">
            <x v="8"/>
          </reference>
          <reference field="5" count="1" selected="0">
            <x v="4"/>
          </reference>
          <reference field="6" count="1" selected="0">
            <x v="16"/>
          </reference>
          <reference field="11" count="1" selected="0">
            <x v="98"/>
          </reference>
        </references>
      </pivotArea>
    </format>
    <format dxfId="380">
      <pivotArea dataOnly="0" labelOnly="1" outline="0" fieldPosition="0">
        <references count="4">
          <reference field="0" count="1" defaultSubtotal="1">
            <x v="8"/>
          </reference>
          <reference field="5" count="1" selected="0">
            <x v="4"/>
          </reference>
          <reference field="6" count="1" selected="0">
            <x v="16"/>
          </reference>
          <reference field="11" count="1" selected="0">
            <x v="98"/>
          </reference>
        </references>
      </pivotArea>
    </format>
    <format dxfId="379">
      <pivotArea dataOnly="0" labelOnly="1" outline="0" fieldPosition="0">
        <references count="4">
          <reference field="0" count="1">
            <x v="8"/>
          </reference>
          <reference field="5" count="1" selected="0">
            <x v="4"/>
          </reference>
          <reference field="6" count="1" selected="0">
            <x v="16"/>
          </reference>
          <reference field="11" count="1" selected="0">
            <x v="102"/>
          </reference>
        </references>
      </pivotArea>
    </format>
    <format dxfId="378">
      <pivotArea dataOnly="0" labelOnly="1" outline="0" fieldPosition="0">
        <references count="4">
          <reference field="0" count="1" defaultSubtotal="1">
            <x v="8"/>
          </reference>
          <reference field="5" count="1" selected="0">
            <x v="4"/>
          </reference>
          <reference field="6" count="1" selected="0">
            <x v="16"/>
          </reference>
          <reference field="11" count="1" selected="0">
            <x v="102"/>
          </reference>
        </references>
      </pivotArea>
    </format>
    <format dxfId="377">
      <pivotArea dataOnly="0" labelOnly="1" outline="0" fieldPosition="0">
        <references count="4">
          <reference field="0" count="1">
            <x v="8"/>
          </reference>
          <reference field="5" count="1" selected="0">
            <x v="4"/>
          </reference>
          <reference field="6" count="1" selected="0">
            <x v="16"/>
          </reference>
          <reference field="11" count="1" selected="0">
            <x v="103"/>
          </reference>
        </references>
      </pivotArea>
    </format>
    <format dxfId="376">
      <pivotArea dataOnly="0" labelOnly="1" outline="0" fieldPosition="0">
        <references count="4">
          <reference field="0" count="1" defaultSubtotal="1">
            <x v="8"/>
          </reference>
          <reference field="5" count="1" selected="0">
            <x v="4"/>
          </reference>
          <reference field="6" count="1" selected="0">
            <x v="16"/>
          </reference>
          <reference field="11" count="1" selected="0">
            <x v="103"/>
          </reference>
        </references>
      </pivotArea>
    </format>
    <format dxfId="375">
      <pivotArea dataOnly="0" labelOnly="1" outline="0" fieldPosition="0">
        <references count="4">
          <reference field="0" count="1">
            <x v="9"/>
          </reference>
          <reference field="5" count="1" selected="0">
            <x v="4"/>
          </reference>
          <reference field="6" count="1" selected="0">
            <x v="16"/>
          </reference>
          <reference field="11" count="1" selected="0">
            <x v="107"/>
          </reference>
        </references>
      </pivotArea>
    </format>
    <format dxfId="374">
      <pivotArea dataOnly="0" labelOnly="1" outline="0" fieldPosition="0">
        <references count="4">
          <reference field="0" count="1" defaultSubtotal="1">
            <x v="9"/>
          </reference>
          <reference field="5" count="1" selected="0">
            <x v="4"/>
          </reference>
          <reference field="6" count="1" selected="0">
            <x v="16"/>
          </reference>
          <reference field="11" count="1" selected="0">
            <x v="107"/>
          </reference>
        </references>
      </pivotArea>
    </format>
    <format dxfId="373">
      <pivotArea dataOnly="0" labelOnly="1" outline="0" fieldPosition="0">
        <references count="4">
          <reference field="0" count="1">
            <x v="9"/>
          </reference>
          <reference field="5" count="1" selected="0">
            <x v="4"/>
          </reference>
          <reference field="6" count="1" selected="0">
            <x v="16"/>
          </reference>
          <reference field="11" count="1" selected="0">
            <x v="108"/>
          </reference>
        </references>
      </pivotArea>
    </format>
    <format dxfId="372">
      <pivotArea dataOnly="0" labelOnly="1" outline="0" fieldPosition="0">
        <references count="4">
          <reference field="0" count="1" defaultSubtotal="1">
            <x v="9"/>
          </reference>
          <reference field="5" count="1" selected="0">
            <x v="4"/>
          </reference>
          <reference field="6" count="1" selected="0">
            <x v="16"/>
          </reference>
          <reference field="11" count="1" selected="0">
            <x v="108"/>
          </reference>
        </references>
      </pivotArea>
    </format>
    <format dxfId="371">
      <pivotArea dataOnly="0" labelOnly="1" outline="0" fieldPosition="0">
        <references count="4">
          <reference field="0" count="1">
            <x v="9"/>
          </reference>
          <reference field="5" count="1" selected="0">
            <x v="4"/>
          </reference>
          <reference field="6" count="1" selected="0">
            <x v="16"/>
          </reference>
          <reference field="11" count="1" selected="0">
            <x v="109"/>
          </reference>
        </references>
      </pivotArea>
    </format>
    <format dxfId="370">
      <pivotArea dataOnly="0" labelOnly="1" outline="0" fieldPosition="0">
        <references count="4">
          <reference field="0" count="1" defaultSubtotal="1">
            <x v="9"/>
          </reference>
          <reference field="5" count="1" selected="0">
            <x v="4"/>
          </reference>
          <reference field="6" count="1" selected="0">
            <x v="16"/>
          </reference>
          <reference field="11" count="1" selected="0">
            <x v="109"/>
          </reference>
        </references>
      </pivotArea>
    </format>
    <format dxfId="369">
      <pivotArea dataOnly="0" labelOnly="1" outline="0" fieldPosition="0">
        <references count="4">
          <reference field="0" count="1">
            <x v="9"/>
          </reference>
          <reference field="5" count="1" selected="0">
            <x v="4"/>
          </reference>
          <reference field="6" count="1" selected="0">
            <x v="16"/>
          </reference>
          <reference field="11" count="1" selected="0">
            <x v="110"/>
          </reference>
        </references>
      </pivotArea>
    </format>
    <format dxfId="368">
      <pivotArea dataOnly="0" labelOnly="1" outline="0" fieldPosition="0">
        <references count="4">
          <reference field="0" count="1" defaultSubtotal="1">
            <x v="9"/>
          </reference>
          <reference field="5" count="1" selected="0">
            <x v="4"/>
          </reference>
          <reference field="6" count="1" selected="0">
            <x v="16"/>
          </reference>
          <reference field="11" count="1" selected="0">
            <x v="110"/>
          </reference>
        </references>
      </pivotArea>
    </format>
    <format dxfId="367">
      <pivotArea dataOnly="0" labelOnly="1" outline="0" fieldPosition="0">
        <references count="4">
          <reference field="0" count="1">
            <x v="9"/>
          </reference>
          <reference field="5" count="1" selected="0">
            <x v="4"/>
          </reference>
          <reference field="6" count="1" selected="0">
            <x v="16"/>
          </reference>
          <reference field="11" count="1" selected="0">
            <x v="114"/>
          </reference>
        </references>
      </pivotArea>
    </format>
    <format dxfId="366">
      <pivotArea dataOnly="0" labelOnly="1" outline="0" fieldPosition="0">
        <references count="4">
          <reference field="0" count="1" defaultSubtotal="1">
            <x v="9"/>
          </reference>
          <reference field="5" count="1" selected="0">
            <x v="4"/>
          </reference>
          <reference field="6" count="1" selected="0">
            <x v="16"/>
          </reference>
          <reference field="11" count="1" selected="0">
            <x v="114"/>
          </reference>
        </references>
      </pivotArea>
    </format>
    <format dxfId="365">
      <pivotArea dataOnly="0" labelOnly="1" outline="0" fieldPosition="0">
        <references count="4">
          <reference field="0" count="1">
            <x v="9"/>
          </reference>
          <reference field="5" count="1" selected="0">
            <x v="4"/>
          </reference>
          <reference field="6" count="1" selected="0">
            <x v="16"/>
          </reference>
          <reference field="11" count="1" selected="0">
            <x v="115"/>
          </reference>
        </references>
      </pivotArea>
    </format>
    <format dxfId="364">
      <pivotArea dataOnly="0" labelOnly="1" outline="0" fieldPosition="0">
        <references count="4">
          <reference field="0" count="1" defaultSubtotal="1">
            <x v="9"/>
          </reference>
          <reference field="5" count="1" selected="0">
            <x v="4"/>
          </reference>
          <reference field="6" count="1" selected="0">
            <x v="16"/>
          </reference>
          <reference field="11" count="1" selected="0">
            <x v="115"/>
          </reference>
        </references>
      </pivotArea>
    </format>
    <format dxfId="363">
      <pivotArea dataOnly="0" labelOnly="1" outline="0" fieldPosition="0">
        <references count="4">
          <reference field="0" count="1">
            <x v="9"/>
          </reference>
          <reference field="5" count="1" selected="0">
            <x v="4"/>
          </reference>
          <reference field="6" count="1" selected="0">
            <x v="16"/>
          </reference>
          <reference field="11" count="1" selected="0">
            <x v="116"/>
          </reference>
        </references>
      </pivotArea>
    </format>
    <format dxfId="362">
      <pivotArea dataOnly="0" labelOnly="1" outline="0" fieldPosition="0">
        <references count="4">
          <reference field="0" count="1" defaultSubtotal="1">
            <x v="9"/>
          </reference>
          <reference field="5" count="1" selected="0">
            <x v="4"/>
          </reference>
          <reference field="6" count="1" selected="0">
            <x v="16"/>
          </reference>
          <reference field="11" count="1" selected="0">
            <x v="116"/>
          </reference>
        </references>
      </pivotArea>
    </format>
    <format dxfId="361">
      <pivotArea dataOnly="0" labelOnly="1" outline="0" fieldPosition="0">
        <references count="4">
          <reference field="0" count="1">
            <x v="9"/>
          </reference>
          <reference field="5" count="1" selected="0">
            <x v="4"/>
          </reference>
          <reference field="6" count="1" selected="0">
            <x v="16"/>
          </reference>
          <reference field="11" count="1" selected="0">
            <x v="119"/>
          </reference>
        </references>
      </pivotArea>
    </format>
    <format dxfId="360">
      <pivotArea dataOnly="0" labelOnly="1" outline="0" fieldPosition="0">
        <references count="4">
          <reference field="0" count="1" defaultSubtotal="1">
            <x v="9"/>
          </reference>
          <reference field="5" count="1" selected="0">
            <x v="4"/>
          </reference>
          <reference field="6" count="1" selected="0">
            <x v="16"/>
          </reference>
          <reference field="11" count="1" selected="0">
            <x v="119"/>
          </reference>
        </references>
      </pivotArea>
    </format>
    <format dxfId="359">
      <pivotArea dataOnly="0" labelOnly="1" outline="0" fieldPosition="0">
        <references count="4">
          <reference field="0" count="1">
            <x v="12"/>
          </reference>
          <reference field="5" count="1" selected="0">
            <x v="4"/>
          </reference>
          <reference field="6" count="1" selected="0">
            <x v="16"/>
          </reference>
          <reference field="11" count="1" selected="0">
            <x v="153"/>
          </reference>
        </references>
      </pivotArea>
    </format>
    <format dxfId="358">
      <pivotArea dataOnly="0" labelOnly="1" outline="0" fieldPosition="0">
        <references count="4">
          <reference field="0" count="1" defaultSubtotal="1">
            <x v="12"/>
          </reference>
          <reference field="5" count="1" selected="0">
            <x v="4"/>
          </reference>
          <reference field="6" count="1" selected="0">
            <x v="16"/>
          </reference>
          <reference field="11" count="1" selected="0">
            <x v="153"/>
          </reference>
        </references>
      </pivotArea>
    </format>
    <format dxfId="357">
      <pivotArea dataOnly="0" labelOnly="1" outline="0" fieldPosition="0">
        <references count="4">
          <reference field="0" count="1">
            <x v="12"/>
          </reference>
          <reference field="5" count="1" selected="0">
            <x v="4"/>
          </reference>
          <reference field="6" count="1" selected="0">
            <x v="16"/>
          </reference>
          <reference field="11" count="1" selected="0">
            <x v="154"/>
          </reference>
        </references>
      </pivotArea>
    </format>
    <format dxfId="356">
      <pivotArea dataOnly="0" labelOnly="1" outline="0" fieldPosition="0">
        <references count="4">
          <reference field="0" count="1" defaultSubtotal="1">
            <x v="12"/>
          </reference>
          <reference field="5" count="1" selected="0">
            <x v="4"/>
          </reference>
          <reference field="6" count="1" selected="0">
            <x v="16"/>
          </reference>
          <reference field="11" count="1" selected="0">
            <x v="154"/>
          </reference>
        </references>
      </pivotArea>
    </format>
    <format dxfId="355">
      <pivotArea dataOnly="0" labelOnly="1" outline="0" fieldPosition="0">
        <references count="4">
          <reference field="0" count="1">
            <x v="13"/>
          </reference>
          <reference field="5" count="1" selected="0">
            <x v="4"/>
          </reference>
          <reference field="6" count="1" selected="0">
            <x v="16"/>
          </reference>
          <reference field="11" count="1" selected="0">
            <x v="166"/>
          </reference>
        </references>
      </pivotArea>
    </format>
    <format dxfId="354">
      <pivotArea dataOnly="0" labelOnly="1" outline="0" fieldPosition="0">
        <references count="4">
          <reference field="0" count="1" defaultSubtotal="1">
            <x v="13"/>
          </reference>
          <reference field="5" count="1" selected="0">
            <x v="4"/>
          </reference>
          <reference field="6" count="1" selected="0">
            <x v="16"/>
          </reference>
          <reference field="11" count="1" selected="0">
            <x v="166"/>
          </reference>
        </references>
      </pivotArea>
    </format>
    <format dxfId="353">
      <pivotArea dataOnly="0" labelOnly="1" outline="0" fieldPosition="0">
        <references count="4">
          <reference field="0" count="1">
            <x v="13"/>
          </reference>
          <reference field="5" count="1" selected="0">
            <x v="4"/>
          </reference>
          <reference field="6" count="1" selected="0">
            <x v="16"/>
          </reference>
          <reference field="11" count="1" selected="0">
            <x v="167"/>
          </reference>
        </references>
      </pivotArea>
    </format>
    <format dxfId="352">
      <pivotArea dataOnly="0" labelOnly="1" outline="0" fieldPosition="0">
        <references count="4">
          <reference field="0" count="1" defaultSubtotal="1">
            <x v="13"/>
          </reference>
          <reference field="5" count="1" selected="0">
            <x v="4"/>
          </reference>
          <reference field="6" count="1" selected="0">
            <x v="16"/>
          </reference>
          <reference field="11" count="1" selected="0">
            <x v="167"/>
          </reference>
        </references>
      </pivotArea>
    </format>
    <format dxfId="351">
      <pivotArea dataOnly="0" labelOnly="1" outline="0" fieldPosition="0">
        <references count="4">
          <reference field="0" count="1">
            <x v="13"/>
          </reference>
          <reference field="5" count="1" selected="0">
            <x v="4"/>
          </reference>
          <reference field="6" count="1" selected="0">
            <x v="16"/>
          </reference>
          <reference field="11" count="1" selected="0">
            <x v="169"/>
          </reference>
        </references>
      </pivotArea>
    </format>
    <format dxfId="350">
      <pivotArea dataOnly="0" labelOnly="1" outline="0" fieldPosition="0">
        <references count="4">
          <reference field="0" count="1" defaultSubtotal="1">
            <x v="13"/>
          </reference>
          <reference field="5" count="1" selected="0">
            <x v="4"/>
          </reference>
          <reference field="6" count="1" selected="0">
            <x v="16"/>
          </reference>
          <reference field="11" count="1" selected="0">
            <x v="169"/>
          </reference>
        </references>
      </pivotArea>
    </format>
    <format dxfId="349">
      <pivotArea dataOnly="0" labelOnly="1" outline="0" fieldPosition="0">
        <references count="4">
          <reference field="0" count="1">
            <x v="1"/>
          </reference>
          <reference field="5" count="1" selected="0">
            <x v="2"/>
          </reference>
          <reference field="6" count="1" selected="0">
            <x v="17"/>
          </reference>
          <reference field="11" count="1" selected="0">
            <x v="14"/>
          </reference>
        </references>
      </pivotArea>
    </format>
    <format dxfId="348">
      <pivotArea dataOnly="0" labelOnly="1" outline="0" fieldPosition="0">
        <references count="4">
          <reference field="0" count="1" defaultSubtotal="1">
            <x v="1"/>
          </reference>
          <reference field="5" count="1" selected="0">
            <x v="2"/>
          </reference>
          <reference field="6" count="1" selected="0">
            <x v="17"/>
          </reference>
          <reference field="11" count="1" selected="0">
            <x v="14"/>
          </reference>
        </references>
      </pivotArea>
    </format>
    <format dxfId="347">
      <pivotArea dataOnly="0" labelOnly="1" outline="0" fieldPosition="0">
        <references count="4">
          <reference field="0" count="1">
            <x v="8"/>
          </reference>
          <reference field="5" count="1" selected="0">
            <x v="2"/>
          </reference>
          <reference field="6" count="1" selected="0">
            <x v="17"/>
          </reference>
          <reference field="11" count="1" selected="0">
            <x v="105"/>
          </reference>
        </references>
      </pivotArea>
    </format>
    <format dxfId="346">
      <pivotArea dataOnly="0" labelOnly="1" outline="0" fieldPosition="0">
        <references count="4">
          <reference field="0" count="1" defaultSubtotal="1">
            <x v="8"/>
          </reference>
          <reference field="5" count="1" selected="0">
            <x v="2"/>
          </reference>
          <reference field="6" count="1" selected="0">
            <x v="17"/>
          </reference>
          <reference field="11" count="1" selected="0">
            <x v="105"/>
          </reference>
        </references>
      </pivotArea>
    </format>
    <format dxfId="345">
      <pivotArea dataOnly="0" labelOnly="1" outline="0" fieldPosition="0">
        <references count="4">
          <reference field="0" count="1">
            <x v="8"/>
          </reference>
          <reference field="5" count="1" selected="0">
            <x v="2"/>
          </reference>
          <reference field="6" count="1" selected="0">
            <x v="17"/>
          </reference>
          <reference field="11" count="1" selected="0">
            <x v="106"/>
          </reference>
        </references>
      </pivotArea>
    </format>
    <format dxfId="344">
      <pivotArea dataOnly="0" labelOnly="1" outline="0" fieldPosition="0">
        <references count="4">
          <reference field="0" count="1" defaultSubtotal="1">
            <x v="8"/>
          </reference>
          <reference field="5" count="1" selected="0">
            <x v="2"/>
          </reference>
          <reference field="6" count="1" selected="0">
            <x v="17"/>
          </reference>
          <reference field="11" count="1" selected="0">
            <x v="106"/>
          </reference>
        </references>
      </pivotArea>
    </format>
    <format dxfId="343">
      <pivotArea dataOnly="0" labelOnly="1" outline="0" fieldPosition="0">
        <references count="4">
          <reference field="0" count="1">
            <x v="9"/>
          </reference>
          <reference field="5" count="1" selected="0">
            <x v="2"/>
          </reference>
          <reference field="6" count="1" selected="0">
            <x v="17"/>
          </reference>
          <reference field="11" count="1" selected="0">
            <x v="118"/>
          </reference>
        </references>
      </pivotArea>
    </format>
    <format dxfId="342">
      <pivotArea dataOnly="0" labelOnly="1" outline="0" fieldPosition="0">
        <references count="4">
          <reference field="0" count="1" defaultSubtotal="1">
            <x v="9"/>
          </reference>
          <reference field="5" count="1" selected="0">
            <x v="2"/>
          </reference>
          <reference field="6" count="1" selected="0">
            <x v="17"/>
          </reference>
          <reference field="11" count="1" selected="0">
            <x v="118"/>
          </reference>
        </references>
      </pivotArea>
    </format>
    <format dxfId="341">
      <pivotArea dataOnly="0" labelOnly="1" outline="0" fieldPosition="0">
        <references count="4">
          <reference field="0" count="1">
            <x v="7"/>
          </reference>
          <reference field="5" count="1" selected="0">
            <x v="8"/>
          </reference>
          <reference field="6" count="1" selected="0">
            <x v="18"/>
          </reference>
          <reference field="11" count="1" selected="0">
            <x v="75"/>
          </reference>
        </references>
      </pivotArea>
    </format>
    <format dxfId="340">
      <pivotArea dataOnly="0" labelOnly="1" outline="0" fieldPosition="0">
        <references count="4">
          <reference field="0" count="1" defaultSubtotal="1">
            <x v="7"/>
          </reference>
          <reference field="5" count="1" selected="0">
            <x v="8"/>
          </reference>
          <reference field="6" count="1" selected="0">
            <x v="18"/>
          </reference>
          <reference field="11" count="1" selected="0">
            <x v="75"/>
          </reference>
        </references>
      </pivotArea>
    </format>
    <format dxfId="339">
      <pivotArea dataOnly="0" labelOnly="1" outline="0" fieldPosition="0">
        <references count="4">
          <reference field="0" count="1">
            <x v="12"/>
          </reference>
          <reference field="5" count="1" selected="0">
            <x v="8"/>
          </reference>
          <reference field="6" count="1" selected="0">
            <x v="18"/>
          </reference>
          <reference field="11" count="1" selected="0">
            <x v="141"/>
          </reference>
        </references>
      </pivotArea>
    </format>
    <format dxfId="338">
      <pivotArea dataOnly="0" labelOnly="1" outline="0" fieldPosition="0">
        <references count="4">
          <reference field="0" count="1" defaultSubtotal="1">
            <x v="12"/>
          </reference>
          <reference field="5" count="1" selected="0">
            <x v="8"/>
          </reference>
          <reference field="6" count="1" selected="0">
            <x v="18"/>
          </reference>
          <reference field="11" count="1" selected="0">
            <x v="141"/>
          </reference>
        </references>
      </pivotArea>
    </format>
    <format dxfId="337">
      <pivotArea dataOnly="0" labelOnly="1" outline="0" fieldPosition="0">
        <references count="4">
          <reference field="0" count="1">
            <x v="12"/>
          </reference>
          <reference field="5" count="1" selected="0">
            <x v="8"/>
          </reference>
          <reference field="6" count="1" selected="0">
            <x v="18"/>
          </reference>
          <reference field="11" count="1" selected="0">
            <x v="142"/>
          </reference>
        </references>
      </pivotArea>
    </format>
    <format dxfId="336">
      <pivotArea dataOnly="0" labelOnly="1" outline="0" fieldPosition="0">
        <references count="4">
          <reference field="0" count="1" defaultSubtotal="1">
            <x v="12"/>
          </reference>
          <reference field="5" count="1" selected="0">
            <x v="8"/>
          </reference>
          <reference field="6" count="1" selected="0">
            <x v="18"/>
          </reference>
          <reference field="11" count="1" selected="0">
            <x v="142"/>
          </reference>
        </references>
      </pivotArea>
    </format>
    <format dxfId="335">
      <pivotArea dataOnly="0" labelOnly="1" outline="0" fieldPosition="0">
        <references count="4">
          <reference field="0" count="1">
            <x v="12"/>
          </reference>
          <reference field="5" count="1" selected="0">
            <x v="8"/>
          </reference>
          <reference field="6" count="1" selected="0">
            <x v="18"/>
          </reference>
          <reference field="11" count="1" selected="0">
            <x v="143"/>
          </reference>
        </references>
      </pivotArea>
    </format>
    <format dxfId="334">
      <pivotArea dataOnly="0" labelOnly="1" outline="0" fieldPosition="0">
        <references count="4">
          <reference field="0" count="1" defaultSubtotal="1">
            <x v="12"/>
          </reference>
          <reference field="5" count="1" selected="0">
            <x v="8"/>
          </reference>
          <reference field="6" count="1" selected="0">
            <x v="18"/>
          </reference>
          <reference field="11" count="1" selected="0">
            <x v="143"/>
          </reference>
        </references>
      </pivotArea>
    </format>
    <format dxfId="333">
      <pivotArea dataOnly="0" labelOnly="1" outline="0" fieldPosition="0">
        <references count="4">
          <reference field="0" count="1">
            <x v="12"/>
          </reference>
          <reference field="5" count="1" selected="0">
            <x v="8"/>
          </reference>
          <reference field="6" count="1" selected="0">
            <x v="18"/>
          </reference>
          <reference field="11" count="1" selected="0">
            <x v="163"/>
          </reference>
        </references>
      </pivotArea>
    </format>
    <format dxfId="332">
      <pivotArea dataOnly="0" labelOnly="1" outline="0" fieldPosition="0">
        <references count="4">
          <reference field="0" count="1" defaultSubtotal="1">
            <x v="12"/>
          </reference>
          <reference field="5" count="1" selected="0">
            <x v="8"/>
          </reference>
          <reference field="6" count="1" selected="0">
            <x v="18"/>
          </reference>
          <reference field="11" count="1" selected="0">
            <x v="163"/>
          </reference>
        </references>
      </pivotArea>
    </format>
    <format dxfId="331">
      <pivotArea dataOnly="0" labelOnly="1" outline="0" fieldPosition="0">
        <references count="4">
          <reference field="0" count="1">
            <x v="12"/>
          </reference>
          <reference field="5" count="1" selected="0">
            <x v="1"/>
          </reference>
          <reference field="6" count="1" selected="0">
            <x v="19"/>
          </reference>
          <reference field="11" count="1" selected="0">
            <x v="127"/>
          </reference>
        </references>
      </pivotArea>
    </format>
    <format dxfId="330">
      <pivotArea dataOnly="0" labelOnly="1" outline="0" fieldPosition="0">
        <references count="4">
          <reference field="0" count="1" defaultSubtotal="1">
            <x v="12"/>
          </reference>
          <reference field="5" count="1" selected="0">
            <x v="1"/>
          </reference>
          <reference field="6" count="1" selected="0">
            <x v="19"/>
          </reference>
          <reference field="11" count="1" selected="0">
            <x v="127"/>
          </reference>
        </references>
      </pivotArea>
    </format>
    <format dxfId="329">
      <pivotArea dataOnly="0" labelOnly="1" outline="0" fieldPosition="0">
        <references count="4">
          <reference field="0" count="1">
            <x v="12"/>
          </reference>
          <reference field="5" count="1" selected="0">
            <x v="1"/>
          </reference>
          <reference field="6" count="1" selected="0">
            <x v="19"/>
          </reference>
          <reference field="11" count="1" selected="0">
            <x v="128"/>
          </reference>
        </references>
      </pivotArea>
    </format>
    <format dxfId="328">
      <pivotArea dataOnly="0" labelOnly="1" outline="0" fieldPosition="0">
        <references count="4">
          <reference field="0" count="1" defaultSubtotal="1">
            <x v="12"/>
          </reference>
          <reference field="5" count="1" selected="0">
            <x v="1"/>
          </reference>
          <reference field="6" count="1" selected="0">
            <x v="19"/>
          </reference>
          <reference field="11" count="1" selected="0">
            <x v="128"/>
          </reference>
        </references>
      </pivotArea>
    </format>
    <format dxfId="327">
      <pivotArea dataOnly="0" labelOnly="1" outline="0" fieldPosition="0">
        <references count="4">
          <reference field="0" count="1">
            <x v="12"/>
          </reference>
          <reference field="5" count="1" selected="0">
            <x v="23"/>
          </reference>
          <reference field="6" count="1" selected="0">
            <x v="20"/>
          </reference>
          <reference field="11" count="1" selected="0">
            <x v="129"/>
          </reference>
        </references>
      </pivotArea>
    </format>
    <format dxfId="326">
      <pivotArea dataOnly="0" labelOnly="1" outline="0" fieldPosition="0">
        <references count="4">
          <reference field="0" count="1" defaultSubtotal="1">
            <x v="12"/>
          </reference>
          <reference field="5" count="1" selected="0">
            <x v="23"/>
          </reference>
          <reference field="6" count="1" selected="0">
            <x v="20"/>
          </reference>
          <reference field="11" count="1" selected="0">
            <x v="129"/>
          </reference>
        </references>
      </pivotArea>
    </format>
    <format dxfId="325">
      <pivotArea dataOnly="0" labelOnly="1" outline="0" fieldPosition="0">
        <references count="4">
          <reference field="0" count="1">
            <x v="12"/>
          </reference>
          <reference field="5" count="1" selected="0">
            <x v="23"/>
          </reference>
          <reference field="6" count="1" selected="0">
            <x v="20"/>
          </reference>
          <reference field="11" count="1" selected="0">
            <x v="130"/>
          </reference>
        </references>
      </pivotArea>
    </format>
    <format dxfId="324">
      <pivotArea dataOnly="0" labelOnly="1" outline="0" fieldPosition="0">
        <references count="4">
          <reference field="0" count="1" defaultSubtotal="1">
            <x v="12"/>
          </reference>
          <reference field="5" count="1" selected="0">
            <x v="23"/>
          </reference>
          <reference field="6" count="1" selected="0">
            <x v="20"/>
          </reference>
          <reference field="11" count="1" selected="0">
            <x v="130"/>
          </reference>
        </references>
      </pivotArea>
    </format>
    <format dxfId="323">
      <pivotArea dataOnly="0" labelOnly="1" outline="0" fieldPosition="0">
        <references count="4">
          <reference field="0" count="1">
            <x v="7"/>
          </reference>
          <reference field="5" count="1" selected="0">
            <x v="0"/>
          </reference>
          <reference field="6" count="1" selected="0">
            <x v="21"/>
          </reference>
          <reference field="11" count="1" selected="0">
            <x v="77"/>
          </reference>
        </references>
      </pivotArea>
    </format>
    <format dxfId="322">
      <pivotArea dataOnly="0" labelOnly="1" outline="0" fieldPosition="0">
        <references count="4">
          <reference field="0" count="1" defaultSubtotal="1">
            <x v="7"/>
          </reference>
          <reference field="5" count="1" selected="0">
            <x v="0"/>
          </reference>
          <reference field="6" count="1" selected="0">
            <x v="21"/>
          </reference>
          <reference field="11" count="1" selected="0">
            <x v="77"/>
          </reference>
        </references>
      </pivotArea>
    </format>
    <format dxfId="321">
      <pivotArea dataOnly="0" labelOnly="1" outline="0" fieldPosition="0">
        <references count="4">
          <reference field="0" count="1">
            <x v="1"/>
          </reference>
          <reference field="5" count="1" selected="0">
            <x v="18"/>
          </reference>
          <reference field="6" count="1" selected="0">
            <x v="22"/>
          </reference>
          <reference field="11" count="1" selected="0">
            <x v="6"/>
          </reference>
        </references>
      </pivotArea>
    </format>
    <format dxfId="320">
      <pivotArea dataOnly="0" labelOnly="1" outline="0" fieldPosition="0">
        <references count="4">
          <reference field="0" count="1" defaultSubtotal="1">
            <x v="1"/>
          </reference>
          <reference field="5" count="1" selected="0">
            <x v="18"/>
          </reference>
          <reference field="6" count="1" selected="0">
            <x v="22"/>
          </reference>
          <reference field="11" count="1" selected="0">
            <x v="6"/>
          </reference>
        </references>
      </pivotArea>
    </format>
    <format dxfId="319">
      <pivotArea dataOnly="0" labelOnly="1" outline="0" fieldPosition="0">
        <references count="4">
          <reference field="0" count="1">
            <x v="1"/>
          </reference>
          <reference field="5" count="1" selected="0">
            <x v="18"/>
          </reference>
          <reference field="6" count="1" selected="0">
            <x v="22"/>
          </reference>
          <reference field="11" count="1" selected="0">
            <x v="7"/>
          </reference>
        </references>
      </pivotArea>
    </format>
    <format dxfId="318">
      <pivotArea dataOnly="0" labelOnly="1" outline="0" fieldPosition="0">
        <references count="4">
          <reference field="0" count="1" defaultSubtotal="1">
            <x v="1"/>
          </reference>
          <reference field="5" count="1" selected="0">
            <x v="18"/>
          </reference>
          <reference field="6" count="1" selected="0">
            <x v="22"/>
          </reference>
          <reference field="11" count="1" selected="0">
            <x v="7"/>
          </reference>
        </references>
      </pivotArea>
    </format>
    <format dxfId="317">
      <pivotArea dataOnly="0" labelOnly="1" outline="0" fieldPosition="0">
        <references count="4">
          <reference field="0" count="1">
            <x v="1"/>
          </reference>
          <reference field="5" count="1" selected="0">
            <x v="18"/>
          </reference>
          <reference field="6" count="1" selected="0">
            <x v="22"/>
          </reference>
          <reference field="11" count="1" selected="0">
            <x v="8"/>
          </reference>
        </references>
      </pivotArea>
    </format>
    <format dxfId="316">
      <pivotArea dataOnly="0" labelOnly="1" outline="0" fieldPosition="0">
        <references count="4">
          <reference field="0" count="1" defaultSubtotal="1">
            <x v="1"/>
          </reference>
          <reference field="5" count="1" selected="0">
            <x v="18"/>
          </reference>
          <reference field="6" count="1" selected="0">
            <x v="22"/>
          </reference>
          <reference field="11" count="1" selected="0">
            <x v="8"/>
          </reference>
        </references>
      </pivotArea>
    </format>
    <format dxfId="315">
      <pivotArea dataOnly="0" labelOnly="1" outline="0" fieldPosition="0">
        <references count="4">
          <reference field="0" count="1">
            <x v="4"/>
          </reference>
          <reference field="5" count="1" selected="0">
            <x v="18"/>
          </reference>
          <reference field="6" count="1" selected="0">
            <x v="22"/>
          </reference>
          <reference field="11" count="1" selected="0">
            <x v="44"/>
          </reference>
        </references>
      </pivotArea>
    </format>
    <format dxfId="314">
      <pivotArea dataOnly="0" labelOnly="1" outline="0" fieldPosition="0">
        <references count="4">
          <reference field="0" count="1" defaultSubtotal="1">
            <x v="4"/>
          </reference>
          <reference field="5" count="1" selected="0">
            <x v="18"/>
          </reference>
          <reference field="6" count="1" selected="0">
            <x v="22"/>
          </reference>
          <reference field="11" count="1" selected="0">
            <x v="44"/>
          </reference>
        </references>
      </pivotArea>
    </format>
    <format dxfId="313">
      <pivotArea dataOnly="0" labelOnly="1" outline="0" fieldPosition="0">
        <references count="4">
          <reference field="0" count="1">
            <x v="4"/>
          </reference>
          <reference field="5" count="1" selected="0">
            <x v="18"/>
          </reference>
          <reference field="6" count="1" selected="0">
            <x v="22"/>
          </reference>
          <reference field="11" count="1" selected="0">
            <x v="48"/>
          </reference>
        </references>
      </pivotArea>
    </format>
    <format dxfId="312">
      <pivotArea dataOnly="0" labelOnly="1" outline="0" fieldPosition="0">
        <references count="4">
          <reference field="0" count="1" defaultSubtotal="1">
            <x v="4"/>
          </reference>
          <reference field="5" count="1" selected="0">
            <x v="18"/>
          </reference>
          <reference field="6" count="1" selected="0">
            <x v="22"/>
          </reference>
          <reference field="11" count="1" selected="0">
            <x v="48"/>
          </reference>
        </references>
      </pivotArea>
    </format>
    <format dxfId="311">
      <pivotArea dataOnly="0" labelOnly="1" outline="0" fieldPosition="0">
        <references count="4">
          <reference field="0" count="1">
            <x v="4"/>
          </reference>
          <reference field="5" count="1" selected="0">
            <x v="18"/>
          </reference>
          <reference field="6" count="1" selected="0">
            <x v="22"/>
          </reference>
          <reference field="11" count="1" selected="0">
            <x v="49"/>
          </reference>
        </references>
      </pivotArea>
    </format>
    <format dxfId="310">
      <pivotArea dataOnly="0" labelOnly="1" outline="0" fieldPosition="0">
        <references count="4">
          <reference field="0" count="1" defaultSubtotal="1">
            <x v="4"/>
          </reference>
          <reference field="5" count="1" selected="0">
            <x v="18"/>
          </reference>
          <reference field="6" count="1" selected="0">
            <x v="22"/>
          </reference>
          <reference field="11" count="1" selected="0">
            <x v="49"/>
          </reference>
        </references>
      </pivotArea>
    </format>
    <format dxfId="309">
      <pivotArea dataOnly="0" labelOnly="1" outline="0" fieldPosition="0">
        <references count="4">
          <reference field="0" count="1">
            <x v="4"/>
          </reference>
          <reference field="5" count="1" selected="0">
            <x v="18"/>
          </reference>
          <reference field="6" count="1" selected="0">
            <x v="22"/>
          </reference>
          <reference field="11" count="1" selected="0">
            <x v="56"/>
          </reference>
        </references>
      </pivotArea>
    </format>
    <format dxfId="308">
      <pivotArea dataOnly="0" labelOnly="1" outline="0" fieldPosition="0">
        <references count="4">
          <reference field="0" count="1" defaultSubtotal="1">
            <x v="4"/>
          </reference>
          <reference field="5" count="1" selected="0">
            <x v="18"/>
          </reference>
          <reference field="6" count="1" selected="0">
            <x v="22"/>
          </reference>
          <reference field="11" count="1" selected="0">
            <x v="56"/>
          </reference>
        </references>
      </pivotArea>
    </format>
    <format dxfId="307">
      <pivotArea dataOnly="0" labelOnly="1" outline="0" fieldPosition="0">
        <references count="4">
          <reference field="0" count="1">
            <x v="7"/>
          </reference>
          <reference field="5" count="1" selected="0">
            <x v="18"/>
          </reference>
          <reference field="6" count="1" selected="0">
            <x v="22"/>
          </reference>
          <reference field="11" count="1" selected="0">
            <x v="82"/>
          </reference>
        </references>
      </pivotArea>
    </format>
    <format dxfId="306">
      <pivotArea dataOnly="0" labelOnly="1" outline="0" fieldPosition="0">
        <references count="4">
          <reference field="0" count="1" defaultSubtotal="1">
            <x v="7"/>
          </reference>
          <reference field="5" count="1" selected="0">
            <x v="18"/>
          </reference>
          <reference field="6" count="1" selected="0">
            <x v="22"/>
          </reference>
          <reference field="11" count="1" selected="0">
            <x v="82"/>
          </reference>
        </references>
      </pivotArea>
    </format>
    <format dxfId="305">
      <pivotArea dataOnly="0" labelOnly="1" outline="0" fieldPosition="0">
        <references count="4">
          <reference field="0" count="1">
            <x v="7"/>
          </reference>
          <reference field="5" count="1" selected="0">
            <x v="18"/>
          </reference>
          <reference field="6" count="1" selected="0">
            <x v="22"/>
          </reference>
          <reference field="11" count="1" selected="0">
            <x v="83"/>
          </reference>
        </references>
      </pivotArea>
    </format>
    <format dxfId="304">
      <pivotArea dataOnly="0" labelOnly="1" outline="0" fieldPosition="0">
        <references count="4">
          <reference field="0" count="1" defaultSubtotal="1">
            <x v="7"/>
          </reference>
          <reference field="5" count="1" selected="0">
            <x v="18"/>
          </reference>
          <reference field="6" count="1" selected="0">
            <x v="22"/>
          </reference>
          <reference field="11" count="1" selected="0">
            <x v="83"/>
          </reference>
        </references>
      </pivotArea>
    </format>
    <format dxfId="303">
      <pivotArea dataOnly="0" labelOnly="1" outline="0" fieldPosition="0">
        <references count="4">
          <reference field="0" count="1">
            <x v="7"/>
          </reference>
          <reference field="5" count="1" selected="0">
            <x v="18"/>
          </reference>
          <reference field="6" count="1" selected="0">
            <x v="22"/>
          </reference>
          <reference field="11" count="1" selected="0">
            <x v="88"/>
          </reference>
        </references>
      </pivotArea>
    </format>
    <format dxfId="302">
      <pivotArea dataOnly="0" labelOnly="1" outline="0" fieldPosition="0">
        <references count="4">
          <reference field="0" count="1" defaultSubtotal="1">
            <x v="7"/>
          </reference>
          <reference field="5" count="1" selected="0">
            <x v="18"/>
          </reference>
          <reference field="6" count="1" selected="0">
            <x v="22"/>
          </reference>
          <reference field="11" count="1" selected="0">
            <x v="88"/>
          </reference>
        </references>
      </pivotArea>
    </format>
    <format dxfId="301">
      <pivotArea dataOnly="0" labelOnly="1" outline="0" fieldPosition="0">
        <references count="4">
          <reference field="0" count="1">
            <x v="7"/>
          </reference>
          <reference field="5" count="1" selected="0">
            <x v="18"/>
          </reference>
          <reference field="6" count="1" selected="0">
            <x v="22"/>
          </reference>
          <reference field="11" count="1" selected="0">
            <x v="90"/>
          </reference>
        </references>
      </pivotArea>
    </format>
    <format dxfId="300">
      <pivotArea dataOnly="0" labelOnly="1" outline="0" fieldPosition="0">
        <references count="4">
          <reference field="0" count="1" defaultSubtotal="1">
            <x v="7"/>
          </reference>
          <reference field="5" count="1" selected="0">
            <x v="18"/>
          </reference>
          <reference field="6" count="1" selected="0">
            <x v="22"/>
          </reference>
          <reference field="11" count="1" selected="0">
            <x v="90"/>
          </reference>
        </references>
      </pivotArea>
    </format>
    <format dxfId="299">
      <pivotArea dataOnly="0" labelOnly="1" outline="0" fieldPosition="0">
        <references count="4">
          <reference field="0" count="1">
            <x v="7"/>
          </reference>
          <reference field="5" count="1" selected="0">
            <x v="18"/>
          </reference>
          <reference field="6" count="1" selected="0">
            <x v="22"/>
          </reference>
          <reference field="11" count="1" selected="0">
            <x v="91"/>
          </reference>
        </references>
      </pivotArea>
    </format>
    <format dxfId="298">
      <pivotArea dataOnly="0" labelOnly="1" outline="0" fieldPosition="0">
        <references count="4">
          <reference field="0" count="1" defaultSubtotal="1">
            <x v="7"/>
          </reference>
          <reference field="5" count="1" selected="0">
            <x v="18"/>
          </reference>
          <reference field="6" count="1" selected="0">
            <x v="22"/>
          </reference>
          <reference field="11" count="1" selected="0">
            <x v="91"/>
          </reference>
        </references>
      </pivotArea>
    </format>
    <format dxfId="297">
      <pivotArea dataOnly="0" labelOnly="1" outline="0" fieldPosition="0">
        <references count="4">
          <reference field="0" count="1">
            <x v="8"/>
          </reference>
          <reference field="5" count="1" selected="0">
            <x v="18"/>
          </reference>
          <reference field="6" count="1" selected="0">
            <x v="22"/>
          </reference>
          <reference field="11" count="1" selected="0">
            <x v="96"/>
          </reference>
        </references>
      </pivotArea>
    </format>
    <format dxfId="296">
      <pivotArea dataOnly="0" labelOnly="1" outline="0" fieldPosition="0">
        <references count="4">
          <reference field="0" count="1" defaultSubtotal="1">
            <x v="8"/>
          </reference>
          <reference field="5" count="1" selected="0">
            <x v="18"/>
          </reference>
          <reference field="6" count="1" selected="0">
            <x v="22"/>
          </reference>
          <reference field="11" count="1" selected="0">
            <x v="96"/>
          </reference>
        </references>
      </pivotArea>
    </format>
    <format dxfId="295">
      <pivotArea dataOnly="0" labelOnly="1" outline="0" fieldPosition="0">
        <references count="4">
          <reference field="0" count="1">
            <x v="8"/>
          </reference>
          <reference field="5" count="1" selected="0">
            <x v="18"/>
          </reference>
          <reference field="6" count="1" selected="0">
            <x v="22"/>
          </reference>
          <reference field="11" count="1" selected="0">
            <x v="99"/>
          </reference>
        </references>
      </pivotArea>
    </format>
    <format dxfId="294">
      <pivotArea dataOnly="0" labelOnly="1" outline="0" fieldPosition="0">
        <references count="4">
          <reference field="0" count="1" defaultSubtotal="1">
            <x v="8"/>
          </reference>
          <reference field="5" count="1" selected="0">
            <x v="18"/>
          </reference>
          <reference field="6" count="1" selected="0">
            <x v="22"/>
          </reference>
          <reference field="11" count="1" selected="0">
            <x v="99"/>
          </reference>
        </references>
      </pivotArea>
    </format>
    <format dxfId="293">
      <pivotArea dataOnly="0" labelOnly="1" outline="0" fieldPosition="0">
        <references count="4">
          <reference field="0" count="1">
            <x v="8"/>
          </reference>
          <reference field="5" count="1" selected="0">
            <x v="18"/>
          </reference>
          <reference field="6" count="1" selected="0">
            <x v="22"/>
          </reference>
          <reference field="11" count="1" selected="0">
            <x v="104"/>
          </reference>
        </references>
      </pivotArea>
    </format>
    <format dxfId="292">
      <pivotArea dataOnly="0" labelOnly="1" outline="0" fieldPosition="0">
        <references count="4">
          <reference field="0" count="1" defaultSubtotal="1">
            <x v="8"/>
          </reference>
          <reference field="5" count="1" selected="0">
            <x v="18"/>
          </reference>
          <reference field="6" count="1" selected="0">
            <x v="22"/>
          </reference>
          <reference field="11" count="1" selected="0">
            <x v="104"/>
          </reference>
        </references>
      </pivotArea>
    </format>
    <format dxfId="291">
      <pivotArea dataOnly="0" labelOnly="1" outline="0" fieldPosition="0">
        <references count="4">
          <reference field="0" count="1">
            <x v="9"/>
          </reference>
          <reference field="5" count="1" selected="0">
            <x v="18"/>
          </reference>
          <reference field="6" count="1" selected="0">
            <x v="22"/>
          </reference>
          <reference field="11" count="1" selected="0">
            <x v="117"/>
          </reference>
        </references>
      </pivotArea>
    </format>
    <format dxfId="290">
      <pivotArea dataOnly="0" labelOnly="1" outline="0" fieldPosition="0">
        <references count="4">
          <reference field="0" count="1" defaultSubtotal="1">
            <x v="9"/>
          </reference>
          <reference field="5" count="1" selected="0">
            <x v="18"/>
          </reference>
          <reference field="6" count="1" selected="0">
            <x v="22"/>
          </reference>
          <reference field="11" count="1" selected="0">
            <x v="117"/>
          </reference>
        </references>
      </pivotArea>
    </format>
    <format dxfId="289">
      <pivotArea dataOnly="0" labelOnly="1" outline="0" fieldPosition="0">
        <references count="4">
          <reference field="0" count="1">
            <x v="12"/>
          </reference>
          <reference field="5" count="1" selected="0">
            <x v="18"/>
          </reference>
          <reference field="6" count="1" selected="0">
            <x v="22"/>
          </reference>
          <reference field="11" count="1" selected="0">
            <x v="139"/>
          </reference>
        </references>
      </pivotArea>
    </format>
    <format dxfId="288">
      <pivotArea dataOnly="0" labelOnly="1" outline="0" fieldPosition="0">
        <references count="4">
          <reference field="0" count="1" defaultSubtotal="1">
            <x v="12"/>
          </reference>
          <reference field="5" count="1" selected="0">
            <x v="18"/>
          </reference>
          <reference field="6" count="1" selected="0">
            <x v="22"/>
          </reference>
          <reference field="11" count="1" selected="0">
            <x v="139"/>
          </reference>
        </references>
      </pivotArea>
    </format>
    <format dxfId="287">
      <pivotArea dataOnly="0" labelOnly="1" outline="0" fieldPosition="0">
        <references count="4">
          <reference field="0" count="1">
            <x v="12"/>
          </reference>
          <reference field="5" count="1" selected="0">
            <x v="18"/>
          </reference>
          <reference field="6" count="1" selected="0">
            <x v="22"/>
          </reference>
          <reference field="11" count="1" selected="0">
            <x v="160"/>
          </reference>
        </references>
      </pivotArea>
    </format>
    <format dxfId="286">
      <pivotArea dataOnly="0" labelOnly="1" outline="0" fieldPosition="0">
        <references count="4">
          <reference field="0" count="1" defaultSubtotal="1">
            <x v="12"/>
          </reference>
          <reference field="5" count="1" selected="0">
            <x v="18"/>
          </reference>
          <reference field="6" count="1" selected="0">
            <x v="22"/>
          </reference>
          <reference field="11" count="1" selected="0">
            <x v="160"/>
          </reference>
        </references>
      </pivotArea>
    </format>
    <format dxfId="285">
      <pivotArea dataOnly="0" labelOnly="1" outline="0" fieldPosition="0">
        <references count="4">
          <reference field="0" count="1">
            <x v="12"/>
          </reference>
          <reference field="5" count="1" selected="0">
            <x v="18"/>
          </reference>
          <reference field="6" count="1" selected="0">
            <x v="22"/>
          </reference>
          <reference field="11" count="1" selected="0">
            <x v="165"/>
          </reference>
        </references>
      </pivotArea>
    </format>
    <format dxfId="284">
      <pivotArea dataOnly="0" labelOnly="1" outline="0" fieldPosition="0">
        <references count="4">
          <reference field="0" count="1" defaultSubtotal="1">
            <x v="12"/>
          </reference>
          <reference field="5" count="1" selected="0">
            <x v="18"/>
          </reference>
          <reference field="6" count="1" selected="0">
            <x v="22"/>
          </reference>
          <reference field="11" count="1" selected="0">
            <x v="165"/>
          </reference>
        </references>
      </pivotArea>
    </format>
    <format dxfId="283">
      <pivotArea dataOnly="0" labelOnly="1" outline="0" fieldPosition="0">
        <references count="4">
          <reference field="0" count="1">
            <x v="13"/>
          </reference>
          <reference field="5" count="1" selected="0">
            <x v="18"/>
          </reference>
          <reference field="6" count="1" selected="0">
            <x v="22"/>
          </reference>
          <reference field="11" count="1" selected="0">
            <x v="168"/>
          </reference>
        </references>
      </pivotArea>
    </format>
    <format dxfId="282">
      <pivotArea dataOnly="0" labelOnly="1" outline="0" fieldPosition="0">
        <references count="4">
          <reference field="0" count="1" defaultSubtotal="1">
            <x v="13"/>
          </reference>
          <reference field="5" count="1" selected="0">
            <x v="18"/>
          </reference>
          <reference field="6" count="1" selected="0">
            <x v="22"/>
          </reference>
          <reference field="11" count="1" selected="0">
            <x v="168"/>
          </reference>
        </references>
      </pivotArea>
    </format>
    <format dxfId="281">
      <pivotArea dataOnly="0" labelOnly="1" outline="0" fieldPosition="0">
        <references count="4">
          <reference field="0" count="1">
            <x v="13"/>
          </reference>
          <reference field="5" count="1" selected="0">
            <x v="18"/>
          </reference>
          <reference field="6" count="1" selected="0">
            <x v="22"/>
          </reference>
          <reference field="11" count="1" selected="0">
            <x v="170"/>
          </reference>
        </references>
      </pivotArea>
    </format>
    <format dxfId="280">
      <pivotArea dataOnly="0" labelOnly="1" outline="0" fieldPosition="0">
        <references count="4">
          <reference field="0" count="1" defaultSubtotal="1">
            <x v="13"/>
          </reference>
          <reference field="5" count="1" selected="0">
            <x v="18"/>
          </reference>
          <reference field="6" count="1" selected="0">
            <x v="22"/>
          </reference>
          <reference field="11" count="1" selected="0">
            <x v="170"/>
          </reference>
        </references>
      </pivotArea>
    </format>
    <format dxfId="279">
      <pivotArea dataOnly="0" labelOnly="1" outline="0" fieldPosition="0">
        <references count="4">
          <reference field="0" count="1">
            <x v="7"/>
          </reference>
          <reference field="5" count="1" selected="0">
            <x v="6"/>
          </reference>
          <reference field="6" count="1" selected="0">
            <x v="23"/>
          </reference>
          <reference field="11" count="1" selected="0">
            <x v="78"/>
          </reference>
        </references>
      </pivotArea>
    </format>
    <format dxfId="278">
      <pivotArea dataOnly="0" labelOnly="1" outline="0" fieldPosition="0">
        <references count="4">
          <reference field="0" count="1" defaultSubtotal="1">
            <x v="7"/>
          </reference>
          <reference field="5" count="1" selected="0">
            <x v="6"/>
          </reference>
          <reference field="6" count="1" selected="0">
            <x v="23"/>
          </reference>
          <reference field="11" count="1" selected="0">
            <x v="78"/>
          </reference>
        </references>
      </pivotArea>
    </format>
    <format dxfId="277">
      <pivotArea dataOnly="0" labelOnly="1" outline="0" fieldPosition="0">
        <references count="4">
          <reference field="0" count="1">
            <x v="7"/>
          </reference>
          <reference field="5" count="1" selected="0">
            <x v="6"/>
          </reference>
          <reference field="6" count="1" selected="0">
            <x v="23"/>
          </reference>
          <reference field="11" count="1" selected="0">
            <x v="79"/>
          </reference>
        </references>
      </pivotArea>
    </format>
    <format dxfId="276">
      <pivotArea dataOnly="0" labelOnly="1" outline="0" fieldPosition="0">
        <references count="4">
          <reference field="0" count="1" defaultSubtotal="1">
            <x v="7"/>
          </reference>
          <reference field="5" count="1" selected="0">
            <x v="6"/>
          </reference>
          <reference field="6" count="1" selected="0">
            <x v="23"/>
          </reference>
          <reference field="11" count="1" selected="0">
            <x v="79"/>
          </reference>
        </references>
      </pivotArea>
    </format>
    <format dxfId="275">
      <pivotArea dataOnly="0" labelOnly="1" outline="0" fieldPosition="0">
        <references count="4">
          <reference field="0" count="1">
            <x v="15"/>
          </reference>
          <reference field="5" count="1" selected="0">
            <x v="6"/>
          </reference>
          <reference field="6" count="1" selected="0">
            <x v="23"/>
          </reference>
          <reference field="11" count="1" selected="0">
            <x v="81"/>
          </reference>
        </references>
      </pivotArea>
    </format>
    <format dxfId="274">
      <pivotArea dataOnly="0" labelOnly="1" outline="0" fieldPosition="0">
        <references count="4">
          <reference field="0" count="1" defaultSubtotal="1">
            <x v="15"/>
          </reference>
          <reference field="5" count="1" selected="0">
            <x v="6"/>
          </reference>
          <reference field="6" count="1" selected="0">
            <x v="23"/>
          </reference>
          <reference field="11" count="1" selected="0">
            <x v="81"/>
          </reference>
        </references>
      </pivotArea>
    </format>
    <format dxfId="273">
      <pivotArea dataOnly="0" labelOnly="1" outline="0" fieldPosition="0">
        <references count="4">
          <reference field="0" count="1">
            <x v="7"/>
          </reference>
          <reference field="5" count="1" selected="0">
            <x v="6"/>
          </reference>
          <reference field="6" count="1" selected="0">
            <x v="23"/>
          </reference>
          <reference field="11" count="1" selected="0">
            <x v="84"/>
          </reference>
        </references>
      </pivotArea>
    </format>
    <format dxfId="272">
      <pivotArea dataOnly="0" labelOnly="1" outline="0" fieldPosition="0">
        <references count="4">
          <reference field="0" count="1" defaultSubtotal="1">
            <x v="7"/>
          </reference>
          <reference field="5" count="1" selected="0">
            <x v="6"/>
          </reference>
          <reference field="6" count="1" selected="0">
            <x v="23"/>
          </reference>
          <reference field="11" count="1" selected="0">
            <x v="84"/>
          </reference>
        </references>
      </pivotArea>
    </format>
    <format dxfId="271">
      <pivotArea dataOnly="0" labelOnly="1" outline="0" fieldPosition="0">
        <references count="4">
          <reference field="0" count="1">
            <x v="7"/>
          </reference>
          <reference field="5" count="1" selected="0">
            <x v="6"/>
          </reference>
          <reference field="6" count="1" selected="0">
            <x v="23"/>
          </reference>
          <reference field="11" count="1" selected="0">
            <x v="85"/>
          </reference>
        </references>
      </pivotArea>
    </format>
    <format dxfId="270">
      <pivotArea dataOnly="0" labelOnly="1" outline="0" fieldPosition="0">
        <references count="4">
          <reference field="0" count="1" defaultSubtotal="1">
            <x v="7"/>
          </reference>
          <reference field="5" count="1" selected="0">
            <x v="6"/>
          </reference>
          <reference field="6" count="1" selected="0">
            <x v="23"/>
          </reference>
          <reference field="11" count="1" selected="0">
            <x v="85"/>
          </reference>
        </references>
      </pivotArea>
    </format>
    <format dxfId="269">
      <pivotArea dataOnly="0" labelOnly="1" outline="0" fieldPosition="0">
        <references count="4">
          <reference field="0" count="1">
            <x v="7"/>
          </reference>
          <reference field="5" count="1" selected="0">
            <x v="6"/>
          </reference>
          <reference field="6" count="1" selected="0">
            <x v="23"/>
          </reference>
          <reference field="11" count="1" selected="0">
            <x v="86"/>
          </reference>
        </references>
      </pivotArea>
    </format>
    <format dxfId="268">
      <pivotArea dataOnly="0" labelOnly="1" outline="0" fieldPosition="0">
        <references count="4">
          <reference field="0" count="1" defaultSubtotal="1">
            <x v="7"/>
          </reference>
          <reference field="5" count="1" selected="0">
            <x v="6"/>
          </reference>
          <reference field="6" count="1" selected="0">
            <x v="23"/>
          </reference>
          <reference field="11" count="1" selected="0">
            <x v="86"/>
          </reference>
        </references>
      </pivotArea>
    </format>
    <format dxfId="267">
      <pivotArea dataOnly="0" labelOnly="1" outline="0" fieldPosition="0">
        <references count="4">
          <reference field="0" count="1">
            <x v="7"/>
          </reference>
          <reference field="5" count="1" selected="0">
            <x v="6"/>
          </reference>
          <reference field="6" count="1" selected="0">
            <x v="23"/>
          </reference>
          <reference field="11" count="1" selected="0">
            <x v="87"/>
          </reference>
        </references>
      </pivotArea>
    </format>
    <format dxfId="266">
      <pivotArea dataOnly="0" labelOnly="1" outline="0" fieldPosition="0">
        <references count="4">
          <reference field="0" count="1" defaultSubtotal="1">
            <x v="7"/>
          </reference>
          <reference field="5" count="1" selected="0">
            <x v="6"/>
          </reference>
          <reference field="6" count="1" selected="0">
            <x v="23"/>
          </reference>
          <reference field="11" count="1" selected="0">
            <x v="87"/>
          </reference>
        </references>
      </pivotArea>
    </format>
    <format dxfId="265">
      <pivotArea dataOnly="0" labelOnly="1" outline="0" fieldPosition="0">
        <references count="4">
          <reference field="0" count="1">
            <x v="7"/>
          </reference>
          <reference field="5" count="1" selected="0">
            <x v="6"/>
          </reference>
          <reference field="6" count="1" selected="0">
            <x v="23"/>
          </reference>
          <reference field="11" count="1" selected="0">
            <x v="89"/>
          </reference>
        </references>
      </pivotArea>
    </format>
    <format dxfId="264">
      <pivotArea dataOnly="0" labelOnly="1" outline="0" fieldPosition="0">
        <references count="4">
          <reference field="0" count="1" defaultSubtotal="1">
            <x v="7"/>
          </reference>
          <reference field="5" count="1" selected="0">
            <x v="6"/>
          </reference>
          <reference field="6" count="1" selected="0">
            <x v="23"/>
          </reference>
          <reference field="11" count="1" selected="0">
            <x v="89"/>
          </reference>
        </references>
      </pivotArea>
    </format>
    <format dxfId="263">
      <pivotArea dataOnly="0" labelOnly="1" outline="0" fieldPosition="0">
        <references count="4">
          <reference field="0" count="1">
            <x v="7"/>
          </reference>
          <reference field="5" count="1" selected="0">
            <x v="6"/>
          </reference>
          <reference field="6" count="1" selected="0">
            <x v="23"/>
          </reference>
          <reference field="11" count="1" selected="0">
            <x v="92"/>
          </reference>
        </references>
      </pivotArea>
    </format>
    <format dxfId="262">
      <pivotArea dataOnly="0" labelOnly="1" outline="0" fieldPosition="0">
        <references count="4">
          <reference field="0" count="1" defaultSubtotal="1">
            <x v="7"/>
          </reference>
          <reference field="5" count="1" selected="0">
            <x v="6"/>
          </reference>
          <reference field="6" count="1" selected="0">
            <x v="23"/>
          </reference>
          <reference field="11" count="1" selected="0">
            <x v="92"/>
          </reference>
        </references>
      </pivotArea>
    </format>
    <format dxfId="261">
      <pivotArea dataOnly="0" labelOnly="1" outline="0" fieldPosition="0">
        <references count="4">
          <reference field="0" count="1">
            <x v="4"/>
          </reference>
          <reference field="5" count="1" selected="0">
            <x v="15"/>
          </reference>
          <reference field="6" count="1" selected="0">
            <x v="24"/>
          </reference>
          <reference field="11" count="1" selected="0">
            <x v="35"/>
          </reference>
        </references>
      </pivotArea>
    </format>
    <format dxfId="260">
      <pivotArea dataOnly="0" labelOnly="1" outline="0" fieldPosition="0">
        <references count="4">
          <reference field="0" count="1" defaultSubtotal="1">
            <x v="4"/>
          </reference>
          <reference field="5" count="1" selected="0">
            <x v="15"/>
          </reference>
          <reference field="6" count="1" selected="0">
            <x v="24"/>
          </reference>
          <reference field="11" count="1" selected="0">
            <x v="35"/>
          </reference>
        </references>
      </pivotArea>
    </format>
    <format dxfId="259">
      <pivotArea dataOnly="0" labelOnly="1" outline="0" fieldPosition="0">
        <references count="4">
          <reference field="0" count="1">
            <x v="4"/>
          </reference>
          <reference field="5" count="1" selected="0">
            <x v="15"/>
          </reference>
          <reference field="6" count="1" selected="0">
            <x v="24"/>
          </reference>
          <reference field="11" count="1" selected="0">
            <x v="36"/>
          </reference>
        </references>
      </pivotArea>
    </format>
    <format dxfId="258">
      <pivotArea dataOnly="0" labelOnly="1" outline="0" fieldPosition="0">
        <references count="4">
          <reference field="0" count="1" defaultSubtotal="1">
            <x v="4"/>
          </reference>
          <reference field="5" count="1" selected="0">
            <x v="15"/>
          </reference>
          <reference field="6" count="1" selected="0">
            <x v="24"/>
          </reference>
          <reference field="11" count="1" selected="0">
            <x v="36"/>
          </reference>
        </references>
      </pivotArea>
    </format>
    <format dxfId="257">
      <pivotArea dataOnly="0" labelOnly="1" outline="0" fieldPosition="0">
        <references count="4">
          <reference field="0" count="1">
            <x v="4"/>
          </reference>
          <reference field="5" count="1" selected="0">
            <x v="15"/>
          </reference>
          <reference field="6" count="1" selected="0">
            <x v="24"/>
          </reference>
          <reference field="11" count="1" selected="0">
            <x v="39"/>
          </reference>
        </references>
      </pivotArea>
    </format>
    <format dxfId="256">
      <pivotArea dataOnly="0" labelOnly="1" outline="0" fieldPosition="0">
        <references count="4">
          <reference field="0" count="1" defaultSubtotal="1">
            <x v="4"/>
          </reference>
          <reference field="5" count="1" selected="0">
            <x v="15"/>
          </reference>
          <reference field="6" count="1" selected="0">
            <x v="24"/>
          </reference>
          <reference field="11" count="1" selected="0">
            <x v="39"/>
          </reference>
        </references>
      </pivotArea>
    </format>
    <format dxfId="255">
      <pivotArea dataOnly="0" labelOnly="1" outline="0" fieldPosition="0">
        <references count="4">
          <reference field="0" count="1">
            <x v="4"/>
          </reference>
          <reference field="5" count="1" selected="0">
            <x v="15"/>
          </reference>
          <reference field="6" count="1" selected="0">
            <x v="24"/>
          </reference>
          <reference field="11" count="1" selected="0">
            <x v="50"/>
          </reference>
        </references>
      </pivotArea>
    </format>
    <format dxfId="254">
      <pivotArea dataOnly="0" labelOnly="1" outline="0" fieldPosition="0">
        <references count="4">
          <reference field="0" count="1" defaultSubtotal="1">
            <x v="4"/>
          </reference>
          <reference field="5" count="1" selected="0">
            <x v="15"/>
          </reference>
          <reference field="6" count="1" selected="0">
            <x v="24"/>
          </reference>
          <reference field="11" count="1" selected="0">
            <x v="50"/>
          </reference>
        </references>
      </pivotArea>
    </format>
    <format dxfId="253">
      <pivotArea dataOnly="0" labelOnly="1" outline="0" fieldPosition="0">
        <references count="4">
          <reference field="0" count="1">
            <x v="9"/>
          </reference>
          <reference field="5" count="1" selected="0">
            <x v="19"/>
          </reference>
          <reference field="6" count="1" selected="0">
            <x v="25"/>
          </reference>
          <reference field="11" count="1" selected="0">
            <x v="111"/>
          </reference>
        </references>
      </pivotArea>
    </format>
    <format dxfId="252">
      <pivotArea dataOnly="0" labelOnly="1" outline="0" fieldPosition="0">
        <references count="4">
          <reference field="0" count="1" defaultSubtotal="1">
            <x v="9"/>
          </reference>
          <reference field="5" count="1" selected="0">
            <x v="19"/>
          </reference>
          <reference field="6" count="1" selected="0">
            <x v="25"/>
          </reference>
          <reference field="11" count="1" selected="0">
            <x v="111"/>
          </reference>
        </references>
      </pivotArea>
    </format>
    <format dxfId="251">
      <pivotArea dataOnly="0" labelOnly="1" outline="0" fieldPosition="0">
        <references count="4">
          <reference field="0" count="1">
            <x v="9"/>
          </reference>
          <reference field="5" count="1" selected="0">
            <x v="19"/>
          </reference>
          <reference field="6" count="1" selected="0">
            <x v="25"/>
          </reference>
          <reference field="11" count="1" selected="0">
            <x v="112"/>
          </reference>
        </references>
      </pivotArea>
    </format>
    <format dxfId="250">
      <pivotArea dataOnly="0" labelOnly="1" outline="0" fieldPosition="0">
        <references count="4">
          <reference field="0" count="1" defaultSubtotal="1">
            <x v="9"/>
          </reference>
          <reference field="5" count="1" selected="0">
            <x v="19"/>
          </reference>
          <reference field="6" count="1" selected="0">
            <x v="25"/>
          </reference>
          <reference field="11" count="1" selected="0">
            <x v="112"/>
          </reference>
        </references>
      </pivotArea>
    </format>
    <format dxfId="249">
      <pivotArea dataOnly="0" labelOnly="1" outline="0" fieldPosition="0">
        <references count="4">
          <reference field="0" count="1">
            <x v="9"/>
          </reference>
          <reference field="5" count="1" selected="0">
            <x v="19"/>
          </reference>
          <reference field="6" count="1" selected="0">
            <x v="25"/>
          </reference>
          <reference field="11" count="1" selected="0">
            <x v="113"/>
          </reference>
        </references>
      </pivotArea>
    </format>
    <format dxfId="248">
      <pivotArea dataOnly="0" labelOnly="1" outline="0" fieldPosition="0">
        <references count="4">
          <reference field="0" count="1" defaultSubtotal="1">
            <x v="9"/>
          </reference>
          <reference field="5" count="1" selected="0">
            <x v="19"/>
          </reference>
          <reference field="6" count="1" selected="0">
            <x v="25"/>
          </reference>
          <reference field="11" count="1" selected="0">
            <x v="113"/>
          </reference>
        </references>
      </pivotArea>
    </format>
    <format dxfId="247">
      <pivotArea dataOnly="0" labelOnly="1" outline="0" fieldPosition="0">
        <references count="4">
          <reference field="0" count="1">
            <x v="9"/>
          </reference>
          <reference field="5" count="1" selected="0">
            <x v="19"/>
          </reference>
          <reference field="6" count="1" selected="0">
            <x v="25"/>
          </reference>
          <reference field="11" count="1" selected="0">
            <x v="120"/>
          </reference>
        </references>
      </pivotArea>
    </format>
    <format dxfId="246">
      <pivotArea dataOnly="0" labelOnly="1" outline="0" fieldPosition="0">
        <references count="4">
          <reference field="0" count="1" defaultSubtotal="1">
            <x v="9"/>
          </reference>
          <reference field="5" count="1" selected="0">
            <x v="19"/>
          </reference>
          <reference field="6" count="1" selected="0">
            <x v="25"/>
          </reference>
          <reference field="11" count="1" selected="0">
            <x v="120"/>
          </reference>
        </references>
      </pivotArea>
    </format>
    <format dxfId="245">
      <pivotArea dataOnly="0" labelOnly="1" outline="0" fieldPosition="0">
        <references count="4">
          <reference field="0" count="1">
            <x v="7"/>
          </reference>
          <reference field="5" count="1" selected="0">
            <x v="20"/>
          </reference>
          <reference field="6" count="1" selected="0">
            <x v="26"/>
          </reference>
          <reference field="11" count="1" selected="0">
            <x v="76"/>
          </reference>
        </references>
      </pivotArea>
    </format>
    <format dxfId="244">
      <pivotArea dataOnly="0" labelOnly="1" outline="0" fieldPosition="0">
        <references count="4">
          <reference field="0" count="1" defaultSubtotal="1">
            <x v="7"/>
          </reference>
          <reference field="5" count="1" selected="0">
            <x v="20"/>
          </reference>
          <reference field="6" count="1" selected="0">
            <x v="26"/>
          </reference>
          <reference field="11" count="1" selected="0">
            <x v="76"/>
          </reference>
        </references>
      </pivotArea>
    </format>
    <format dxfId="243">
      <pivotArea dataOnly="0" labelOnly="1" outline="0" fieldPosition="0">
        <references count="5">
          <reference field="0" count="1" selected="0">
            <x v="1"/>
          </reference>
          <reference field="5" count="1" selected="0">
            <x v="5"/>
          </reference>
          <reference field="6" count="1" selected="0">
            <x v="0"/>
          </reference>
          <reference field="9" count="1">
            <x v="1"/>
          </reference>
          <reference field="11" count="1" selected="0">
            <x v="9"/>
          </reference>
        </references>
      </pivotArea>
    </format>
    <format dxfId="242">
      <pivotArea dataOnly="0" labelOnly="1" outline="0" fieldPosition="0">
        <references count="5">
          <reference field="0" count="1" selected="0">
            <x v="1"/>
          </reference>
          <reference field="5" count="1" selected="0">
            <x v="5"/>
          </reference>
          <reference field="6" count="1" selected="0">
            <x v="0"/>
          </reference>
          <reference field="9" count="1">
            <x v="3"/>
          </reference>
          <reference field="11" count="1" selected="0">
            <x v="11"/>
          </reference>
        </references>
      </pivotArea>
    </format>
    <format dxfId="241">
      <pivotArea dataOnly="0" labelOnly="1" outline="0" fieldPosition="0">
        <references count="5">
          <reference field="0" count="1" selected="0">
            <x v="4"/>
          </reference>
          <reference field="5" count="1" selected="0">
            <x v="22"/>
          </reference>
          <reference field="6" count="1" selected="0">
            <x v="1"/>
          </reference>
          <reference field="9" count="1">
            <x v="53"/>
          </reference>
          <reference field="11" count="1" selected="0">
            <x v="33"/>
          </reference>
        </references>
      </pivotArea>
    </format>
    <format dxfId="240">
      <pivotArea dataOnly="0" labelOnly="1" outline="0" fieldPosition="0">
        <references count="5">
          <reference field="0" count="1" selected="0">
            <x v="4"/>
          </reference>
          <reference field="5" count="1" selected="0">
            <x v="22"/>
          </reference>
          <reference field="6" count="1" selected="0">
            <x v="1"/>
          </reference>
          <reference field="9" count="1">
            <x v="4"/>
          </reference>
          <reference field="11" count="1" selected="0">
            <x v="34"/>
          </reference>
        </references>
      </pivotArea>
    </format>
    <format dxfId="239">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37"/>
          </reference>
        </references>
      </pivotArea>
    </format>
    <format dxfId="238">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38"/>
          </reference>
        </references>
      </pivotArea>
    </format>
    <format dxfId="237">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40"/>
          </reference>
        </references>
      </pivotArea>
    </format>
    <format dxfId="236">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41"/>
          </reference>
        </references>
      </pivotArea>
    </format>
    <format dxfId="235">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42"/>
          </reference>
        </references>
      </pivotArea>
    </format>
    <format dxfId="234">
      <pivotArea dataOnly="0" labelOnly="1" outline="0" fieldPosition="0">
        <references count="5">
          <reference field="0" count="1" selected="0">
            <x v="4"/>
          </reference>
          <reference field="5" count="1" selected="0">
            <x v="22"/>
          </reference>
          <reference field="6" count="1" selected="0">
            <x v="1"/>
          </reference>
          <reference field="9" count="1">
            <x v="40"/>
          </reference>
          <reference field="11" count="1" selected="0">
            <x v="43"/>
          </reference>
        </references>
      </pivotArea>
    </format>
    <format dxfId="233">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45"/>
          </reference>
        </references>
      </pivotArea>
    </format>
    <format dxfId="232">
      <pivotArea dataOnly="0" labelOnly="1" outline="0" fieldPosition="0">
        <references count="5">
          <reference field="0" count="1" selected="0">
            <x v="4"/>
          </reference>
          <reference field="5" count="1" selected="0">
            <x v="22"/>
          </reference>
          <reference field="6" count="1" selected="0">
            <x v="1"/>
          </reference>
          <reference field="9" count="1">
            <x v="53"/>
          </reference>
          <reference field="11" count="1" selected="0">
            <x v="46"/>
          </reference>
        </references>
      </pivotArea>
    </format>
    <format dxfId="231">
      <pivotArea dataOnly="0" labelOnly="1" outline="0" fieldPosition="0">
        <references count="5">
          <reference field="0" count="1" selected="0">
            <x v="4"/>
          </reference>
          <reference field="5" count="1" selected="0">
            <x v="22"/>
          </reference>
          <reference field="6" count="1" selected="0">
            <x v="1"/>
          </reference>
          <reference field="9" count="1">
            <x v="35"/>
          </reference>
          <reference field="11" count="1" selected="0">
            <x v="47"/>
          </reference>
        </references>
      </pivotArea>
    </format>
    <format dxfId="230">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1"/>
          </reference>
        </references>
      </pivotArea>
    </format>
    <format dxfId="229">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2"/>
          </reference>
        </references>
      </pivotArea>
    </format>
    <format dxfId="228">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53"/>
          </reference>
        </references>
      </pivotArea>
    </format>
    <format dxfId="227">
      <pivotArea dataOnly="0" labelOnly="1" outline="0" fieldPosition="0">
        <references count="5">
          <reference field="0" count="1" selected="0">
            <x v="4"/>
          </reference>
          <reference field="5" count="1" selected="0">
            <x v="22"/>
          </reference>
          <reference field="6" count="1" selected="0">
            <x v="1"/>
          </reference>
          <reference field="9" count="1">
            <x v="34"/>
          </reference>
          <reference field="11" count="1" selected="0">
            <x v="54"/>
          </reference>
        </references>
      </pivotArea>
    </format>
    <format dxfId="226">
      <pivotArea dataOnly="0" labelOnly="1" outline="0" fieldPosition="0">
        <references count="5">
          <reference field="0" count="1" selected="0">
            <x v="4"/>
          </reference>
          <reference field="5" count="1" selected="0">
            <x v="22"/>
          </reference>
          <reference field="6" count="1" selected="0">
            <x v="1"/>
          </reference>
          <reference field="9" count="1">
            <x v="51"/>
          </reference>
          <reference field="11" count="1" selected="0">
            <x v="55"/>
          </reference>
        </references>
      </pivotArea>
    </format>
    <format dxfId="225">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93"/>
          </reference>
        </references>
      </pivotArea>
    </format>
    <format dxfId="224">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94"/>
          </reference>
        </references>
      </pivotArea>
    </format>
    <format dxfId="223">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95"/>
          </reference>
        </references>
      </pivotArea>
    </format>
    <format dxfId="222">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97"/>
          </reference>
        </references>
      </pivotArea>
    </format>
    <format dxfId="221">
      <pivotArea dataOnly="0" labelOnly="1" outline="0" fieldPosition="0">
        <references count="5">
          <reference field="0" count="1" selected="0">
            <x v="8"/>
          </reference>
          <reference field="5" count="1" selected="0">
            <x v="17"/>
          </reference>
          <reference field="6" count="1" selected="0">
            <x v="2"/>
          </reference>
          <reference field="9" count="1">
            <x v="52"/>
          </reference>
          <reference field="11" count="1" selected="0">
            <x v="100"/>
          </reference>
        </references>
      </pivotArea>
    </format>
    <format dxfId="220">
      <pivotArea dataOnly="0" labelOnly="1" outline="0" fieldPosition="0">
        <references count="5">
          <reference field="0" count="1" selected="0">
            <x v="8"/>
          </reference>
          <reference field="5" count="1" selected="0">
            <x v="17"/>
          </reference>
          <reference field="6" count="1" selected="0">
            <x v="2"/>
          </reference>
          <reference field="9" count="1">
            <x v="48"/>
          </reference>
          <reference field="11" count="1" selected="0">
            <x v="101"/>
          </reference>
        </references>
      </pivotArea>
    </format>
    <format dxfId="219">
      <pivotArea dataOnly="0" labelOnly="1" outline="0" fieldPosition="0">
        <references count="5">
          <reference field="0" count="1" selected="0">
            <x v="7"/>
          </reference>
          <reference field="5" count="1" selected="0">
            <x v="21"/>
          </reference>
          <reference field="6" count="1" selected="0">
            <x v="3"/>
          </reference>
          <reference field="9" count="1">
            <x v="9"/>
          </reference>
          <reference field="11" count="1" selected="0">
            <x v="74"/>
          </reference>
        </references>
      </pivotArea>
    </format>
    <format dxfId="218">
      <pivotArea dataOnly="0" labelOnly="1" outline="0" fieldPosition="0">
        <references count="5">
          <reference field="0" count="1" selected="0">
            <x v="7"/>
          </reference>
          <reference field="5" count="1" selected="0">
            <x v="21"/>
          </reference>
          <reference field="6" count="1" selected="0">
            <x v="3"/>
          </reference>
          <reference field="9" count="1">
            <x v="9"/>
          </reference>
          <reference field="11" count="1" selected="0">
            <x v="80"/>
          </reference>
        </references>
      </pivotArea>
    </format>
    <format dxfId="217">
      <pivotArea dataOnly="0" labelOnly="1" outline="0" fieldPosition="0">
        <references count="5">
          <reference field="0" count="1" selected="0">
            <x v="5"/>
          </reference>
          <reference field="5" count="1" selected="0">
            <x v="11"/>
          </reference>
          <reference field="6" count="1" selected="0">
            <x v="4"/>
          </reference>
          <reference field="9" count="1">
            <x v="41"/>
          </reference>
          <reference field="11" count="1" selected="0">
            <x v="61"/>
          </reference>
        </references>
      </pivotArea>
    </format>
    <format dxfId="216">
      <pivotArea dataOnly="0" labelOnly="1" outline="0" fieldPosition="0">
        <references count="5">
          <reference field="0" count="1" selected="0">
            <x v="12"/>
          </reference>
          <reference field="5" count="1" selected="0">
            <x v="11"/>
          </reference>
          <reference field="6" count="1" selected="0">
            <x v="4"/>
          </reference>
          <reference field="9" count="1">
            <x v="44"/>
          </reference>
          <reference field="11" count="1" selected="0">
            <x v="131"/>
          </reference>
        </references>
      </pivotArea>
    </format>
    <format dxfId="215">
      <pivotArea dataOnly="0" labelOnly="1" outline="0" fieldPosition="0">
        <references count="5">
          <reference field="0" count="1" selected="0">
            <x v="12"/>
          </reference>
          <reference field="5" count="1" selected="0">
            <x v="11"/>
          </reference>
          <reference field="6" count="1" selected="0">
            <x v="4"/>
          </reference>
          <reference field="9" count="1">
            <x v="46"/>
          </reference>
          <reference field="11" count="1" selected="0">
            <x v="132"/>
          </reference>
        </references>
      </pivotArea>
    </format>
    <format dxfId="214">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33"/>
          </reference>
        </references>
      </pivotArea>
    </format>
    <format dxfId="213">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34"/>
          </reference>
        </references>
      </pivotArea>
    </format>
    <format dxfId="212">
      <pivotArea dataOnly="0" labelOnly="1" outline="0" fieldPosition="0">
        <references count="5">
          <reference field="0" count="1" selected="0">
            <x v="12"/>
          </reference>
          <reference field="5" count="1" selected="0">
            <x v="11"/>
          </reference>
          <reference field="6" count="1" selected="0">
            <x v="4"/>
          </reference>
          <reference field="9" count="1">
            <x v="15"/>
          </reference>
          <reference field="11" count="1" selected="0">
            <x v="140"/>
          </reference>
        </references>
      </pivotArea>
    </format>
    <format dxfId="211">
      <pivotArea dataOnly="0" labelOnly="1" outline="0" fieldPosition="0">
        <references count="5">
          <reference field="0" count="1" selected="0">
            <x v="12"/>
          </reference>
          <reference field="5" count="1" selected="0">
            <x v="11"/>
          </reference>
          <reference field="6" count="1" selected="0">
            <x v="4"/>
          </reference>
          <reference field="9" count="1">
            <x v="44"/>
          </reference>
          <reference field="11" count="1" selected="0">
            <x v="155"/>
          </reference>
        </references>
      </pivotArea>
    </format>
    <format dxfId="210">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6"/>
          </reference>
        </references>
      </pivotArea>
    </format>
    <format dxfId="209">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57"/>
          </reference>
        </references>
      </pivotArea>
    </format>
    <format dxfId="208">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8"/>
          </reference>
        </references>
      </pivotArea>
    </format>
    <format dxfId="207">
      <pivotArea dataOnly="0" labelOnly="1" outline="0" fieldPosition="0">
        <references count="5">
          <reference field="0" count="1" selected="0">
            <x v="12"/>
          </reference>
          <reference field="5" count="1" selected="0">
            <x v="11"/>
          </reference>
          <reference field="6" count="1" selected="0">
            <x v="4"/>
          </reference>
          <reference field="9" count="1">
            <x v="42"/>
          </reference>
          <reference field="11" count="1" selected="0">
            <x v="159"/>
          </reference>
        </references>
      </pivotArea>
    </format>
    <format dxfId="206">
      <pivotArea dataOnly="0" labelOnly="1" outline="0" fieldPosition="0">
        <references count="5">
          <reference field="0" count="1" selected="0">
            <x v="12"/>
          </reference>
          <reference field="5" count="1" selected="0">
            <x v="11"/>
          </reference>
          <reference field="6" count="1" selected="0">
            <x v="4"/>
          </reference>
          <reference field="9" count="1">
            <x v="39"/>
          </reference>
          <reference field="11" count="1" selected="0">
            <x v="161"/>
          </reference>
        </references>
      </pivotArea>
    </format>
    <format dxfId="205">
      <pivotArea dataOnly="0" labelOnly="1" outline="0" fieldPosition="0">
        <references count="5">
          <reference field="0" count="1" selected="0">
            <x v="12"/>
          </reference>
          <reference field="5" count="1" selected="0">
            <x v="16"/>
          </reference>
          <reference field="6" count="1" selected="0">
            <x v="5"/>
          </reference>
          <reference field="9" count="1">
            <x v="39"/>
          </reference>
          <reference field="11" count="1" selected="0">
            <x v="164"/>
          </reference>
        </references>
      </pivotArea>
    </format>
    <format dxfId="204">
      <pivotArea dataOnly="0" labelOnly="1" outline="0" fieldPosition="0">
        <references count="5">
          <reference field="0" count="1" selected="0">
            <x v="6"/>
          </reference>
          <reference field="5" count="1" selected="0">
            <x v="12"/>
          </reference>
          <reference field="6" count="1" selected="0">
            <x v="6"/>
          </reference>
          <reference field="9" count="1">
            <x v="47"/>
          </reference>
          <reference field="11" count="1" selected="0">
            <x v="68"/>
          </reference>
        </references>
      </pivotArea>
    </format>
    <format dxfId="203">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73"/>
          </reference>
        </references>
      </pivotArea>
    </format>
    <format dxfId="202">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7"/>
          </reference>
        </references>
      </pivotArea>
    </format>
    <format dxfId="201">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8"/>
          </reference>
        </references>
      </pivotArea>
    </format>
    <format dxfId="200">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79"/>
          </reference>
        </references>
      </pivotArea>
    </format>
    <format dxfId="199">
      <pivotArea dataOnly="0" labelOnly="1" outline="0" fieldPosition="0">
        <references count="5">
          <reference field="0" count="1" selected="0">
            <x v="15"/>
          </reference>
          <reference field="5" count="1" selected="0">
            <x v="12"/>
          </reference>
          <reference field="6" count="1" selected="0">
            <x v="6"/>
          </reference>
          <reference field="9" count="1">
            <x v="7"/>
          </reference>
          <reference field="11" count="1" selected="0">
            <x v="180"/>
          </reference>
        </references>
      </pivotArea>
    </format>
    <format dxfId="198">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1"/>
          </reference>
        </references>
      </pivotArea>
    </format>
    <format dxfId="197">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2"/>
          </reference>
        </references>
      </pivotArea>
    </format>
    <format dxfId="196">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3"/>
          </reference>
        </references>
      </pivotArea>
    </format>
    <format dxfId="195">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4"/>
          </reference>
        </references>
      </pivotArea>
    </format>
    <format dxfId="194">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5"/>
          </reference>
        </references>
      </pivotArea>
    </format>
    <format dxfId="193">
      <pivotArea dataOnly="0" labelOnly="1" outline="0" fieldPosition="0">
        <references count="5">
          <reference field="0" count="1" selected="0">
            <x v="14"/>
          </reference>
          <reference field="5" count="1" selected="0">
            <x v="10"/>
          </reference>
          <reference field="6" count="1" selected="0">
            <x v="7"/>
          </reference>
          <reference field="9" count="1">
            <x v="2"/>
          </reference>
          <reference field="11" count="1" selected="0">
            <x v="176"/>
          </reference>
        </references>
      </pivotArea>
    </format>
    <format dxfId="192">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0"/>
          </reference>
        </references>
      </pivotArea>
    </format>
    <format dxfId="191">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1"/>
          </reference>
        </references>
      </pivotArea>
    </format>
    <format dxfId="190">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2"/>
          </reference>
        </references>
      </pivotArea>
    </format>
    <format dxfId="189">
      <pivotArea dataOnly="0" labelOnly="1" outline="0" fieldPosition="0">
        <references count="5">
          <reference field="0" count="1" selected="0">
            <x v="0"/>
          </reference>
          <reference field="5" count="1" selected="0">
            <x v="9"/>
          </reference>
          <reference field="6" count="1" selected="0">
            <x v="8"/>
          </reference>
          <reference field="9" count="1">
            <x v="17"/>
          </reference>
          <reference field="11" count="1" selected="0">
            <x v="4"/>
          </reference>
        </references>
      </pivotArea>
    </format>
    <format dxfId="188">
      <pivotArea dataOnly="0" labelOnly="1" outline="0" fieldPosition="0">
        <references count="5">
          <reference field="0" count="1" selected="0">
            <x v="3"/>
          </reference>
          <reference field="5" count="1" selected="0">
            <x v="9"/>
          </reference>
          <reference field="6" count="1" selected="0">
            <x v="8"/>
          </reference>
          <reference field="9" count="1">
            <x v="11"/>
          </reference>
          <reference field="11" count="1" selected="0">
            <x v="23"/>
          </reference>
        </references>
      </pivotArea>
    </format>
    <format dxfId="187">
      <pivotArea dataOnly="0" labelOnly="1" outline="0" fieldPosition="0">
        <references count="5">
          <reference field="0" count="1" selected="0">
            <x v="3"/>
          </reference>
          <reference field="5" count="1" selected="0">
            <x v="9"/>
          </reference>
          <reference field="6" count="1" selected="0">
            <x v="8"/>
          </reference>
          <reference field="9" count="1">
            <x v="11"/>
          </reference>
          <reference field="11" count="1" selected="0">
            <x v="24"/>
          </reference>
        </references>
      </pivotArea>
    </format>
    <format dxfId="186">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7"/>
          </reference>
        </references>
      </pivotArea>
    </format>
    <format dxfId="185">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8"/>
          </reference>
        </references>
      </pivotArea>
    </format>
    <format dxfId="184">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59"/>
          </reference>
        </references>
      </pivotArea>
    </format>
    <format dxfId="183">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60"/>
          </reference>
        </references>
      </pivotArea>
    </format>
    <format dxfId="182">
      <pivotArea dataOnly="0" labelOnly="1" outline="0" fieldPosition="0">
        <references count="5">
          <reference field="0" count="1" selected="0">
            <x v="5"/>
          </reference>
          <reference field="5" count="1" selected="0">
            <x v="9"/>
          </reference>
          <reference field="6" count="1" selected="0">
            <x v="8"/>
          </reference>
          <reference field="9" count="1">
            <x v="36"/>
          </reference>
          <reference field="11" count="1" selected="0">
            <x v="65"/>
          </reference>
        </references>
      </pivotArea>
    </format>
    <format dxfId="181">
      <pivotArea dataOnly="0" labelOnly="1" outline="0" fieldPosition="0">
        <references count="5">
          <reference field="0" count="1" selected="0">
            <x v="6"/>
          </reference>
          <reference field="5" count="1" selected="0">
            <x v="9"/>
          </reference>
          <reference field="6" count="1" selected="0">
            <x v="8"/>
          </reference>
          <reference field="9" count="1">
            <x v="6"/>
          </reference>
          <reference field="11" count="1" selected="0">
            <x v="70"/>
          </reference>
        </references>
      </pivotArea>
    </format>
    <format dxfId="180">
      <pivotArea dataOnly="0" labelOnly="1" outline="0" fieldPosition="0">
        <references count="5">
          <reference field="0" count="1" selected="0">
            <x v="6"/>
          </reference>
          <reference field="5" count="1" selected="0">
            <x v="9"/>
          </reference>
          <reference field="6" count="1" selected="0">
            <x v="8"/>
          </reference>
          <reference field="9" count="1">
            <x v="23"/>
          </reference>
          <reference field="11" count="1" selected="0">
            <x v="71"/>
          </reference>
        </references>
      </pivotArea>
    </format>
    <format dxfId="179">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1"/>
          </reference>
        </references>
      </pivotArea>
    </format>
    <format dxfId="178">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2"/>
          </reference>
        </references>
      </pivotArea>
    </format>
    <format dxfId="177">
      <pivotArea dataOnly="0" labelOnly="1" outline="0" fieldPosition="0">
        <references count="5">
          <reference field="0" count="1" selected="0">
            <x v="10"/>
          </reference>
          <reference field="5" count="1" selected="0">
            <x v="9"/>
          </reference>
          <reference field="6" count="1" selected="0">
            <x v="8"/>
          </reference>
          <reference field="9" count="1">
            <x v="13"/>
          </reference>
          <reference field="11" count="1" selected="0">
            <x v="123"/>
          </reference>
        </references>
      </pivotArea>
    </format>
    <format dxfId="176">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4"/>
          </reference>
        </references>
      </pivotArea>
    </format>
    <format dxfId="175">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5"/>
          </reference>
        </references>
      </pivotArea>
    </format>
    <format dxfId="174">
      <pivotArea dataOnly="0" labelOnly="1" outline="0" fieldPosition="0">
        <references count="5">
          <reference field="0" count="1" selected="0">
            <x v="11"/>
          </reference>
          <reference field="5" count="1" selected="0">
            <x v="9"/>
          </reference>
          <reference field="6" count="1" selected="0">
            <x v="8"/>
          </reference>
          <reference field="9" count="1">
            <x v="32"/>
          </reference>
          <reference field="11" count="1" selected="0">
            <x v="126"/>
          </reference>
        </references>
      </pivotArea>
    </format>
    <format dxfId="173">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35"/>
          </reference>
        </references>
      </pivotArea>
    </format>
    <format dxfId="172">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36"/>
          </reference>
        </references>
      </pivotArea>
    </format>
    <format dxfId="171">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37"/>
          </reference>
        </references>
      </pivotArea>
    </format>
    <format dxfId="170">
      <pivotArea dataOnly="0" labelOnly="1" outline="0" fieldPosition="0">
        <references count="5">
          <reference field="0" count="1" selected="0">
            <x v="12"/>
          </reference>
          <reference field="5" count="1" selected="0">
            <x v="9"/>
          </reference>
          <reference field="6" count="1" selected="0">
            <x v="8"/>
          </reference>
          <reference field="9" count="1">
            <x v="25"/>
          </reference>
          <reference field="11" count="1" selected="0">
            <x v="138"/>
          </reference>
        </references>
      </pivotArea>
    </format>
    <format dxfId="169">
      <pivotArea dataOnly="0" labelOnly="1" outline="0" fieldPosition="0">
        <references count="5">
          <reference field="0" count="1" selected="0">
            <x v="12"/>
          </reference>
          <reference field="5" count="1" selected="0">
            <x v="9"/>
          </reference>
          <reference field="6" count="1" selected="0">
            <x v="8"/>
          </reference>
          <reference field="9" count="1">
            <x v="19"/>
          </reference>
          <reference field="11" count="1" selected="0">
            <x v="144"/>
          </reference>
        </references>
      </pivotArea>
    </format>
    <format dxfId="168">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45"/>
          </reference>
        </references>
      </pivotArea>
    </format>
    <format dxfId="167">
      <pivotArea dataOnly="0" labelOnly="1" outline="0" fieldPosition="0">
        <references count="5">
          <reference field="0" count="1" selected="0">
            <x v="12"/>
          </reference>
          <reference field="5" count="1" selected="0">
            <x v="9"/>
          </reference>
          <reference field="6" count="1" selected="0">
            <x v="8"/>
          </reference>
          <reference field="9" count="1">
            <x v="20"/>
          </reference>
          <reference field="11" count="1" selected="0">
            <x v="146"/>
          </reference>
        </references>
      </pivotArea>
    </format>
    <format dxfId="166">
      <pivotArea dataOnly="0" labelOnly="1" outline="0" fieldPosition="0">
        <references count="5">
          <reference field="0" count="1" selected="0">
            <x v="12"/>
          </reference>
          <reference field="5" count="1" selected="0">
            <x v="9"/>
          </reference>
          <reference field="6" count="1" selected="0">
            <x v="8"/>
          </reference>
          <reference field="9" count="1">
            <x v="30"/>
          </reference>
          <reference field="11" count="1" selected="0">
            <x v="147"/>
          </reference>
        </references>
      </pivotArea>
    </format>
    <format dxfId="165">
      <pivotArea dataOnly="0" labelOnly="1" outline="0" fieldPosition="0">
        <references count="5">
          <reference field="0" count="1" selected="0">
            <x v="12"/>
          </reference>
          <reference field="5" count="1" selected="0">
            <x v="9"/>
          </reference>
          <reference field="6" count="1" selected="0">
            <x v="8"/>
          </reference>
          <reference field="9" count="1">
            <x v="18"/>
          </reference>
          <reference field="11" count="1" selected="0">
            <x v="148"/>
          </reference>
        </references>
      </pivotArea>
    </format>
    <format dxfId="164">
      <pivotArea dataOnly="0" labelOnly="1" outline="0" fieldPosition="0">
        <references count="5">
          <reference field="0" count="1" selected="0">
            <x v="12"/>
          </reference>
          <reference field="5" count="1" selected="0">
            <x v="9"/>
          </reference>
          <reference field="6" count="1" selected="0">
            <x v="8"/>
          </reference>
          <reference field="9" count="1">
            <x v="19"/>
          </reference>
          <reference field="11" count="1" selected="0">
            <x v="149"/>
          </reference>
        </references>
      </pivotArea>
    </format>
    <format dxfId="163">
      <pivotArea dataOnly="0" labelOnly="1" outline="0" fieldPosition="0">
        <references count="5">
          <reference field="0" count="1" selected="0">
            <x v="12"/>
          </reference>
          <reference field="5" count="1" selected="0">
            <x v="9"/>
          </reference>
          <reference field="6" count="1" selected="0">
            <x v="8"/>
          </reference>
          <reference field="9" count="1">
            <x v="15"/>
          </reference>
          <reference field="11" count="1" selected="0">
            <x v="150"/>
          </reference>
        </references>
      </pivotArea>
    </format>
    <format dxfId="162">
      <pivotArea dataOnly="0" labelOnly="1" outline="0" fieldPosition="0">
        <references count="5">
          <reference field="0" count="1" selected="0">
            <x v="12"/>
          </reference>
          <reference field="5" count="1" selected="0">
            <x v="9"/>
          </reference>
          <reference field="6" count="1" selected="0">
            <x v="8"/>
          </reference>
          <reference field="9" count="1">
            <x v="20"/>
          </reference>
          <reference field="11" count="1" selected="0">
            <x v="151"/>
          </reference>
        </references>
      </pivotArea>
    </format>
    <format dxfId="161">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52"/>
          </reference>
        </references>
      </pivotArea>
    </format>
    <format dxfId="160">
      <pivotArea dataOnly="0" labelOnly="1" outline="0" fieldPosition="0">
        <references count="5">
          <reference field="0" count="1" selected="0">
            <x v="12"/>
          </reference>
          <reference field="5" count="1" selected="0">
            <x v="9"/>
          </reference>
          <reference field="6" count="1" selected="0">
            <x v="8"/>
          </reference>
          <reference field="9" count="1">
            <x v="29"/>
          </reference>
          <reference field="11" count="1" selected="0">
            <x v="162"/>
          </reference>
        </references>
      </pivotArea>
    </format>
    <format dxfId="159">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2"/>
          </reference>
        </references>
      </pivotArea>
    </format>
    <format dxfId="158">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3"/>
          </reference>
        </references>
      </pivotArea>
    </format>
    <format dxfId="157">
      <pivotArea dataOnly="0" labelOnly="1" outline="0" fieldPosition="0">
        <references count="5">
          <reference field="0" count="1" selected="0">
            <x v="5"/>
          </reference>
          <reference field="5" count="1" selected="0">
            <x v="9"/>
          </reference>
          <reference field="6" count="1" selected="0">
            <x v="9"/>
          </reference>
          <reference field="9" count="1">
            <x v="36"/>
          </reference>
          <reference field="11" count="1" selected="0">
            <x v="64"/>
          </reference>
        </references>
      </pivotArea>
    </format>
    <format dxfId="156">
      <pivotArea dataOnly="0" labelOnly="1" outline="0" fieldPosition="0">
        <references count="5">
          <reference field="0" count="1" selected="0">
            <x v="6"/>
          </reference>
          <reference field="5" count="1" selected="0">
            <x v="14"/>
          </reference>
          <reference field="6" count="1" selected="0">
            <x v="10"/>
          </reference>
          <reference field="9" count="1">
            <x v="47"/>
          </reference>
          <reference field="11" count="1" selected="0">
            <x v="66"/>
          </reference>
        </references>
      </pivotArea>
    </format>
    <format dxfId="155">
      <pivotArea dataOnly="0" labelOnly="1" outline="0" fieldPosition="0">
        <references count="5">
          <reference field="0" count="1" selected="0">
            <x v="6"/>
          </reference>
          <reference field="5" count="1" selected="0">
            <x v="14"/>
          </reference>
          <reference field="6" count="1" selected="0">
            <x v="10"/>
          </reference>
          <reference field="9" count="1">
            <x v="47"/>
          </reference>
          <reference field="11" count="1" selected="0">
            <x v="67"/>
          </reference>
        </references>
      </pivotArea>
    </format>
    <format dxfId="154">
      <pivotArea dataOnly="0" labelOnly="1" outline="0" fieldPosition="0">
        <references count="5">
          <reference field="0" count="1" selected="0">
            <x v="6"/>
          </reference>
          <reference field="5" count="1" selected="0">
            <x v="14"/>
          </reference>
          <reference field="6" count="1" selected="0">
            <x v="11"/>
          </reference>
          <reference field="9" count="1">
            <x v="47"/>
          </reference>
          <reference field="11" count="1" selected="0">
            <x v="72"/>
          </reference>
        </references>
      </pivotArea>
    </format>
    <format dxfId="153">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5"/>
          </reference>
        </references>
      </pivotArea>
    </format>
    <format dxfId="152">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6"/>
          </reference>
        </references>
      </pivotArea>
    </format>
    <format dxfId="151">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19"/>
          </reference>
        </references>
      </pivotArea>
    </format>
    <format dxfId="150">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0"/>
          </reference>
        </references>
      </pivotArea>
    </format>
    <format dxfId="149">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1"/>
          </reference>
        </references>
      </pivotArea>
    </format>
    <format dxfId="148">
      <pivotArea dataOnly="0" labelOnly="1" outline="0" fieldPosition="0">
        <references count="5">
          <reference field="0" count="1" selected="0">
            <x v="2"/>
          </reference>
          <reference field="5" count="1" selected="0">
            <x v="7"/>
          </reference>
          <reference field="6" count="1" selected="0">
            <x v="12"/>
          </reference>
          <reference field="9" count="1">
            <x v="10"/>
          </reference>
          <reference field="11" count="1" selected="0">
            <x v="22"/>
          </reference>
        </references>
      </pivotArea>
    </format>
    <format dxfId="147">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25"/>
          </reference>
        </references>
      </pivotArea>
    </format>
    <format dxfId="146">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27"/>
          </reference>
        </references>
      </pivotArea>
    </format>
    <format dxfId="145">
      <pivotArea dataOnly="0" labelOnly="1" outline="0" fieldPosition="0">
        <references count="5">
          <reference field="0" count="1" selected="0">
            <x v="3"/>
          </reference>
          <reference field="5" count="1" selected="0">
            <x v="7"/>
          </reference>
          <reference field="6" count="1" selected="0">
            <x v="12"/>
          </reference>
          <reference field="9" count="1">
            <x v="27"/>
          </reference>
          <reference field="11" count="1" selected="0">
            <x v="32"/>
          </reference>
        </references>
      </pivotArea>
    </format>
    <format dxfId="144">
      <pivotArea dataOnly="0" labelOnly="1" outline="0" fieldPosition="0">
        <references count="5">
          <reference field="0" count="1" selected="0">
            <x v="1"/>
          </reference>
          <reference field="5" count="1" selected="0">
            <x v="13"/>
          </reference>
          <reference field="6" count="1" selected="0">
            <x v="13"/>
          </reference>
          <reference field="9" count="1">
            <x v="49"/>
          </reference>
          <reference field="11" count="1" selected="0">
            <x v="10"/>
          </reference>
        </references>
      </pivotArea>
    </format>
    <format dxfId="143">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26"/>
          </reference>
        </references>
      </pivotArea>
    </format>
    <format dxfId="142">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30"/>
          </reference>
        </references>
      </pivotArea>
    </format>
    <format dxfId="141">
      <pivotArea dataOnly="0" labelOnly="1" outline="0" fieldPosition="0">
        <references count="5">
          <reference field="0" count="1" selected="0">
            <x v="3"/>
          </reference>
          <reference field="5" count="1" selected="0">
            <x v="13"/>
          </reference>
          <reference field="6" count="1" selected="0">
            <x v="13"/>
          </reference>
          <reference field="9" count="1">
            <x v="22"/>
          </reference>
          <reference field="11" count="1" selected="0">
            <x v="31"/>
          </reference>
        </references>
      </pivotArea>
    </format>
    <format dxfId="140">
      <pivotArea dataOnly="0" labelOnly="1" outline="0" fieldPosition="0">
        <references count="5">
          <reference field="0" count="1" selected="0">
            <x v="6"/>
          </reference>
          <reference field="5" count="1" selected="0">
            <x v="13"/>
          </reference>
          <reference field="6" count="1" selected="0">
            <x v="13"/>
          </reference>
          <reference field="9" count="1">
            <x v="14"/>
          </reference>
          <reference field="11" count="1" selected="0">
            <x v="69"/>
          </reference>
        </references>
      </pivotArea>
    </format>
    <format dxfId="139">
      <pivotArea dataOnly="0" labelOnly="1" outline="0" fieldPosition="0">
        <references count="5">
          <reference field="0" count="1" selected="0">
            <x v="0"/>
          </reference>
          <reference field="5" count="1" selected="0">
            <x v="13"/>
          </reference>
          <reference field="6" count="1" selected="0">
            <x v="14"/>
          </reference>
          <reference field="9" count="1">
            <x v="17"/>
          </reference>
          <reference field="11" count="1" selected="0">
            <x v="3"/>
          </reference>
        </references>
      </pivotArea>
    </format>
    <format dxfId="138">
      <pivotArea dataOnly="0" labelOnly="1" outline="0" fieldPosition="0">
        <references count="5">
          <reference field="0" count="1" selected="0">
            <x v="0"/>
          </reference>
          <reference field="5" count="1" selected="0">
            <x v="13"/>
          </reference>
          <reference field="6" count="1" selected="0">
            <x v="14"/>
          </reference>
          <reference field="9" count="1">
            <x v="17"/>
          </reference>
          <reference field="11" count="1" selected="0">
            <x v="5"/>
          </reference>
        </references>
      </pivotArea>
    </format>
    <format dxfId="137">
      <pivotArea dataOnly="0" labelOnly="1" outline="0" fieldPosition="0">
        <references count="5">
          <reference field="0" count="1" selected="0">
            <x v="1"/>
          </reference>
          <reference field="5" count="1" selected="0">
            <x v="13"/>
          </reference>
          <reference field="6" count="1" selected="0">
            <x v="14"/>
          </reference>
          <reference field="9" count="1">
            <x v="1"/>
          </reference>
          <reference field="11" count="1" selected="0">
            <x v="12"/>
          </reference>
        </references>
      </pivotArea>
    </format>
    <format dxfId="136">
      <pivotArea dataOnly="0" labelOnly="1" outline="0" fieldPosition="0">
        <references count="5">
          <reference field="0" count="1" selected="0">
            <x v="1"/>
          </reference>
          <reference field="5" count="1" selected="0">
            <x v="13"/>
          </reference>
          <reference field="6" count="1" selected="0">
            <x v="14"/>
          </reference>
          <reference field="9" count="1">
            <x v="45"/>
          </reference>
          <reference field="11" count="1" selected="0">
            <x v="13"/>
          </reference>
        </references>
      </pivotArea>
    </format>
    <format dxfId="135">
      <pivotArea dataOnly="0" labelOnly="1" outline="0" fieldPosition="0">
        <references count="5">
          <reference field="0" count="1" selected="0">
            <x v="3"/>
          </reference>
          <reference field="5" count="1" selected="0">
            <x v="13"/>
          </reference>
          <reference field="6" count="1" selected="0">
            <x v="14"/>
          </reference>
          <reference field="9" count="1">
            <x v="22"/>
          </reference>
          <reference field="11" count="1" selected="0">
            <x v="29"/>
          </reference>
        </references>
      </pivotArea>
    </format>
    <format dxfId="134">
      <pivotArea dataOnly="0" labelOnly="1" outline="0" fieldPosition="0">
        <references count="5">
          <reference field="0" count="1" selected="0">
            <x v="2"/>
          </reference>
          <reference field="5" count="1" selected="0">
            <x v="3"/>
          </reference>
          <reference field="6" count="1" selected="0">
            <x v="15"/>
          </reference>
          <reference field="9" count="1">
            <x v="10"/>
          </reference>
          <reference field="11" count="1" selected="0">
            <x v="17"/>
          </reference>
        </references>
      </pivotArea>
    </format>
    <format dxfId="133">
      <pivotArea dataOnly="0" labelOnly="1" outline="0" fieldPosition="0">
        <references count="5">
          <reference field="0" count="1" selected="0">
            <x v="2"/>
          </reference>
          <reference field="5" count="1" selected="0">
            <x v="3"/>
          </reference>
          <reference field="6" count="1" selected="0">
            <x v="15"/>
          </reference>
          <reference field="9" count="1">
            <x v="10"/>
          </reference>
          <reference field="11" count="1" selected="0">
            <x v="18"/>
          </reference>
        </references>
      </pivotArea>
    </format>
    <format dxfId="132">
      <pivotArea dataOnly="0" labelOnly="1" outline="0" fieldPosition="0">
        <references count="5">
          <reference field="0" count="1" selected="0">
            <x v="3"/>
          </reference>
          <reference field="5" count="1" selected="0">
            <x v="4"/>
          </reference>
          <reference field="6" count="1" selected="0">
            <x v="16"/>
          </reference>
          <reference field="9" count="1">
            <x v="22"/>
          </reference>
          <reference field="11" count="1" selected="0">
            <x v="28"/>
          </reference>
        </references>
      </pivotArea>
    </format>
    <format dxfId="131">
      <pivotArea dataOnly="0" labelOnly="1" outline="0" fieldPosition="0">
        <references count="5">
          <reference field="0" count="1" selected="0">
            <x v="8"/>
          </reference>
          <reference field="5" count="1" selected="0">
            <x v="4"/>
          </reference>
          <reference field="6" count="1" selected="0">
            <x v="16"/>
          </reference>
          <reference field="9" count="1">
            <x v="0"/>
          </reference>
          <reference field="11" count="1" selected="0">
            <x v="98"/>
          </reference>
        </references>
      </pivotArea>
    </format>
    <format dxfId="130">
      <pivotArea dataOnly="0" labelOnly="1" outline="0" fieldPosition="0">
        <references count="5">
          <reference field="0" count="1" selected="0">
            <x v="8"/>
          </reference>
          <reference field="5" count="1" selected="0">
            <x v="4"/>
          </reference>
          <reference field="6" count="1" selected="0">
            <x v="16"/>
          </reference>
          <reference field="9" count="1">
            <x v="48"/>
          </reference>
          <reference field="11" count="1" selected="0">
            <x v="102"/>
          </reference>
        </references>
      </pivotArea>
    </format>
    <format dxfId="129">
      <pivotArea dataOnly="0" labelOnly="1" outline="0" fieldPosition="0">
        <references count="5">
          <reference field="0" count="1" selected="0">
            <x v="8"/>
          </reference>
          <reference field="5" count="1" selected="0">
            <x v="4"/>
          </reference>
          <reference field="6" count="1" selected="0">
            <x v="16"/>
          </reference>
          <reference field="9" count="1">
            <x v="48"/>
          </reference>
          <reference field="11" count="1" selected="0">
            <x v="103"/>
          </reference>
        </references>
      </pivotArea>
    </format>
    <format dxfId="128">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7"/>
          </reference>
        </references>
      </pivotArea>
    </format>
    <format dxfId="127">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8"/>
          </reference>
        </references>
      </pivotArea>
    </format>
    <format dxfId="126">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09"/>
          </reference>
        </references>
      </pivotArea>
    </format>
    <format dxfId="125">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0"/>
          </reference>
        </references>
      </pivotArea>
    </format>
    <format dxfId="124">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4"/>
          </reference>
        </references>
      </pivotArea>
    </format>
    <format dxfId="123">
      <pivotArea dataOnly="0" labelOnly="1" outline="0" fieldPosition="0">
        <references count="5">
          <reference field="0" count="1" selected="0">
            <x v="9"/>
          </reference>
          <reference field="5" count="1" selected="0">
            <x v="4"/>
          </reference>
          <reference field="6" count="1" selected="0">
            <x v="16"/>
          </reference>
          <reference field="9" count="1">
            <x v="5"/>
          </reference>
          <reference field="11" count="1" selected="0">
            <x v="115"/>
          </reference>
        </references>
      </pivotArea>
    </format>
    <format dxfId="122">
      <pivotArea dataOnly="0" labelOnly="1" outline="0" fieldPosition="0">
        <references count="5">
          <reference field="0" count="1" selected="0">
            <x v="9"/>
          </reference>
          <reference field="5" count="1" selected="0">
            <x v="4"/>
          </reference>
          <reference field="6" count="1" selected="0">
            <x v="16"/>
          </reference>
          <reference field="9" count="1">
            <x v="26"/>
          </reference>
          <reference field="11" count="1" selected="0">
            <x v="116"/>
          </reference>
        </references>
      </pivotArea>
    </format>
    <format dxfId="121">
      <pivotArea dataOnly="0" labelOnly="1" outline="0" fieldPosition="0">
        <references count="5">
          <reference field="0" count="1" selected="0">
            <x v="9"/>
          </reference>
          <reference field="5" count="1" selected="0">
            <x v="4"/>
          </reference>
          <reference field="6" count="1" selected="0">
            <x v="16"/>
          </reference>
          <reference field="9" count="1">
            <x v="31"/>
          </reference>
          <reference field="11" count="1" selected="0">
            <x v="119"/>
          </reference>
        </references>
      </pivotArea>
    </format>
    <format dxfId="120">
      <pivotArea dataOnly="0" labelOnly="1" outline="0" fieldPosition="0">
        <references count="5">
          <reference field="0" count="1" selected="0">
            <x v="12"/>
          </reference>
          <reference field="5" count="1" selected="0">
            <x v="4"/>
          </reference>
          <reference field="6" count="1" selected="0">
            <x v="16"/>
          </reference>
          <reference field="9" count="1">
            <x v="44"/>
          </reference>
          <reference field="11" count="1" selected="0">
            <x v="153"/>
          </reference>
        </references>
      </pivotArea>
    </format>
    <format dxfId="119">
      <pivotArea dataOnly="0" labelOnly="1" outline="0" fieldPosition="0">
        <references count="5">
          <reference field="0" count="1" selected="0">
            <x v="12"/>
          </reference>
          <reference field="5" count="1" selected="0">
            <x v="4"/>
          </reference>
          <reference field="6" count="1" selected="0">
            <x v="16"/>
          </reference>
          <reference field="9" count="1">
            <x v="44"/>
          </reference>
          <reference field="11" count="1" selected="0">
            <x v="154"/>
          </reference>
        </references>
      </pivotArea>
    </format>
    <format dxfId="118">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6"/>
          </reference>
        </references>
      </pivotArea>
    </format>
    <format dxfId="117">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7"/>
          </reference>
        </references>
      </pivotArea>
    </format>
    <format dxfId="116">
      <pivotArea dataOnly="0" labelOnly="1" outline="0" fieldPosition="0">
        <references count="5">
          <reference field="0" count="1" selected="0">
            <x v="13"/>
          </reference>
          <reference field="5" count="1" selected="0">
            <x v="4"/>
          </reference>
          <reference field="6" count="1" selected="0">
            <x v="16"/>
          </reference>
          <reference field="9" count="1">
            <x v="50"/>
          </reference>
          <reference field="11" count="1" selected="0">
            <x v="169"/>
          </reference>
        </references>
      </pivotArea>
    </format>
    <format dxfId="115">
      <pivotArea dataOnly="0" labelOnly="1" outline="0" fieldPosition="0">
        <references count="5">
          <reference field="0" count="1" selected="0">
            <x v="1"/>
          </reference>
          <reference field="5" count="1" selected="0">
            <x v="2"/>
          </reference>
          <reference field="6" count="1" selected="0">
            <x v="17"/>
          </reference>
          <reference field="9" count="1">
            <x v="1"/>
          </reference>
          <reference field="11" count="1" selected="0">
            <x v="14"/>
          </reference>
        </references>
      </pivotArea>
    </format>
    <format dxfId="114">
      <pivotArea dataOnly="0" labelOnly="1" outline="0" fieldPosition="0">
        <references count="5">
          <reference field="0" count="1" selected="0">
            <x v="8"/>
          </reference>
          <reference field="5" count="1" selected="0">
            <x v="2"/>
          </reference>
          <reference field="6" count="1" selected="0">
            <x v="17"/>
          </reference>
          <reference field="9" count="1">
            <x v="0"/>
          </reference>
          <reference field="11" count="1" selected="0">
            <x v="105"/>
          </reference>
        </references>
      </pivotArea>
    </format>
    <format dxfId="113">
      <pivotArea dataOnly="0" labelOnly="1" outline="0" fieldPosition="0">
        <references count="5">
          <reference field="0" count="1" selected="0">
            <x v="8"/>
          </reference>
          <reference field="5" count="1" selected="0">
            <x v="2"/>
          </reference>
          <reference field="6" count="1" selected="0">
            <x v="17"/>
          </reference>
          <reference field="9" count="1">
            <x v="8"/>
          </reference>
          <reference field="11" count="1" selected="0">
            <x v="106"/>
          </reference>
        </references>
      </pivotArea>
    </format>
    <format dxfId="112">
      <pivotArea dataOnly="0" labelOnly="1" outline="0" fieldPosition="0">
        <references count="5">
          <reference field="0" count="1" selected="0">
            <x v="9"/>
          </reference>
          <reference field="5" count="1" selected="0">
            <x v="2"/>
          </reference>
          <reference field="6" count="1" selected="0">
            <x v="17"/>
          </reference>
          <reference field="9" count="1">
            <x v="31"/>
          </reference>
          <reference field="11" count="1" selected="0">
            <x v="118"/>
          </reference>
        </references>
      </pivotArea>
    </format>
    <format dxfId="111">
      <pivotArea dataOnly="0" labelOnly="1" outline="0" fieldPosition="0">
        <references count="5">
          <reference field="0" count="1" selected="0">
            <x v="7"/>
          </reference>
          <reference field="5" count="1" selected="0">
            <x v="8"/>
          </reference>
          <reference field="6" count="1" selected="0">
            <x v="18"/>
          </reference>
          <reference field="9" count="1">
            <x v="43"/>
          </reference>
          <reference field="11" count="1" selected="0">
            <x v="75"/>
          </reference>
        </references>
      </pivotArea>
    </format>
    <format dxfId="110">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1"/>
          </reference>
        </references>
      </pivotArea>
    </format>
    <format dxfId="109">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2"/>
          </reference>
        </references>
      </pivotArea>
    </format>
    <format dxfId="108">
      <pivotArea dataOnly="0" labelOnly="1" outline="0" fieldPosition="0">
        <references count="5">
          <reference field="0" count="1" selected="0">
            <x v="12"/>
          </reference>
          <reference field="5" count="1" selected="0">
            <x v="8"/>
          </reference>
          <reference field="6" count="1" selected="0">
            <x v="18"/>
          </reference>
          <reference field="9" count="1">
            <x v="16"/>
          </reference>
          <reference field="11" count="1" selected="0">
            <x v="143"/>
          </reference>
        </references>
      </pivotArea>
    </format>
    <format dxfId="107">
      <pivotArea dataOnly="0" labelOnly="1" outline="0" fieldPosition="0">
        <references count="5">
          <reference field="0" count="1" selected="0">
            <x v="12"/>
          </reference>
          <reference field="5" count="1" selected="0">
            <x v="8"/>
          </reference>
          <reference field="6" count="1" selected="0">
            <x v="18"/>
          </reference>
          <reference field="9" count="1">
            <x v="37"/>
          </reference>
          <reference field="11" count="1" selected="0">
            <x v="163"/>
          </reference>
        </references>
      </pivotArea>
    </format>
    <format dxfId="106">
      <pivotArea dataOnly="0" labelOnly="1" outline="0" fieldPosition="0">
        <references count="5">
          <reference field="0" count="1" selected="0">
            <x v="12"/>
          </reference>
          <reference field="5" count="1" selected="0">
            <x v="1"/>
          </reference>
          <reference field="6" count="1" selected="0">
            <x v="19"/>
          </reference>
          <reference field="9" count="1">
            <x v="28"/>
          </reference>
          <reference field="11" count="1" selected="0">
            <x v="127"/>
          </reference>
        </references>
      </pivotArea>
    </format>
    <format dxfId="105">
      <pivotArea dataOnly="0" labelOnly="1" outline="0" fieldPosition="0">
        <references count="5">
          <reference field="0" count="1" selected="0">
            <x v="12"/>
          </reference>
          <reference field="5" count="1" selected="0">
            <x v="1"/>
          </reference>
          <reference field="6" count="1" selected="0">
            <x v="19"/>
          </reference>
          <reference field="9" count="1">
            <x v="28"/>
          </reference>
          <reference field="11" count="1" selected="0">
            <x v="128"/>
          </reference>
        </references>
      </pivotArea>
    </format>
    <format dxfId="104">
      <pivotArea dataOnly="0" labelOnly="1" outline="0" fieldPosition="0">
        <references count="5">
          <reference field="0" count="1" selected="0">
            <x v="12"/>
          </reference>
          <reference field="5" count="1" selected="0">
            <x v="23"/>
          </reference>
          <reference field="6" count="1" selected="0">
            <x v="20"/>
          </reference>
          <reference field="9" count="1">
            <x v="33"/>
          </reference>
          <reference field="11" count="1" selected="0">
            <x v="129"/>
          </reference>
        </references>
      </pivotArea>
    </format>
    <format dxfId="103">
      <pivotArea dataOnly="0" labelOnly="1" outline="0" fieldPosition="0">
        <references count="5">
          <reference field="0" count="1" selected="0">
            <x v="12"/>
          </reference>
          <reference field="5" count="1" selected="0">
            <x v="23"/>
          </reference>
          <reference field="6" count="1" selected="0">
            <x v="20"/>
          </reference>
          <reference field="9" count="1">
            <x v="33"/>
          </reference>
          <reference field="11" count="1" selected="0">
            <x v="130"/>
          </reference>
        </references>
      </pivotArea>
    </format>
    <format dxfId="102">
      <pivotArea dataOnly="0" labelOnly="1" outline="0" fieldPosition="0">
        <references count="5">
          <reference field="0" count="1" selected="0">
            <x v="7"/>
          </reference>
          <reference field="5" count="1" selected="0">
            <x v="0"/>
          </reference>
          <reference field="6" count="1" selected="0">
            <x v="21"/>
          </reference>
          <reference field="9" count="1">
            <x v="9"/>
          </reference>
          <reference field="11" count="1" selected="0">
            <x v="77"/>
          </reference>
        </references>
      </pivotArea>
    </format>
    <format dxfId="101">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6"/>
          </reference>
        </references>
      </pivotArea>
    </format>
    <format dxfId="100">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7"/>
          </reference>
        </references>
      </pivotArea>
    </format>
    <format dxfId="99">
      <pivotArea dataOnly="0" labelOnly="1" outline="0" fieldPosition="0">
        <references count="5">
          <reference field="0" count="1" selected="0">
            <x v="1"/>
          </reference>
          <reference field="5" count="1" selected="0">
            <x v="18"/>
          </reference>
          <reference field="6" count="1" selected="0">
            <x v="22"/>
          </reference>
          <reference field="9" count="1">
            <x v="1"/>
          </reference>
          <reference field="11" count="1" selected="0">
            <x v="8"/>
          </reference>
        </references>
      </pivotArea>
    </format>
    <format dxfId="98">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4"/>
          </reference>
        </references>
      </pivotArea>
    </format>
    <format dxfId="97">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8"/>
          </reference>
        </references>
      </pivotArea>
    </format>
    <format dxfId="96">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49"/>
          </reference>
        </references>
      </pivotArea>
    </format>
    <format dxfId="95">
      <pivotArea dataOnly="0" labelOnly="1" outline="0" fieldPosition="0">
        <references count="5">
          <reference field="0" count="1" selected="0">
            <x v="4"/>
          </reference>
          <reference field="5" count="1" selected="0">
            <x v="18"/>
          </reference>
          <reference field="6" count="1" selected="0">
            <x v="22"/>
          </reference>
          <reference field="9" count="1">
            <x v="53"/>
          </reference>
          <reference field="11" count="1" selected="0">
            <x v="56"/>
          </reference>
        </references>
      </pivotArea>
    </format>
    <format dxfId="94">
      <pivotArea dataOnly="0" labelOnly="1" outline="0" fieldPosition="0">
        <references count="5">
          <reference field="0" count="1" selected="0">
            <x v="7"/>
          </reference>
          <reference field="5" count="1" selected="0">
            <x v="18"/>
          </reference>
          <reference field="6" count="1" selected="0">
            <x v="22"/>
          </reference>
          <reference field="9" count="1">
            <x v="12"/>
          </reference>
          <reference field="11" count="1" selected="0">
            <x v="82"/>
          </reference>
        </references>
      </pivotArea>
    </format>
    <format dxfId="93">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83"/>
          </reference>
        </references>
      </pivotArea>
    </format>
    <format dxfId="92">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88"/>
          </reference>
        </references>
      </pivotArea>
    </format>
    <format dxfId="91">
      <pivotArea dataOnly="0" labelOnly="1" outline="0" fieldPosition="0">
        <references count="5">
          <reference field="0" count="1" selected="0">
            <x v="7"/>
          </reference>
          <reference field="5" count="1" selected="0">
            <x v="18"/>
          </reference>
          <reference field="6" count="1" selected="0">
            <x v="22"/>
          </reference>
          <reference field="9" count="1">
            <x v="9"/>
          </reference>
          <reference field="11" count="1" selected="0">
            <x v="90"/>
          </reference>
        </references>
      </pivotArea>
    </format>
    <format dxfId="90">
      <pivotArea dataOnly="0" labelOnly="1" outline="0" fieldPosition="0">
        <references count="5">
          <reference field="0" count="1" selected="0">
            <x v="7"/>
          </reference>
          <reference field="5" count="1" selected="0">
            <x v="18"/>
          </reference>
          <reference field="6" count="1" selected="0">
            <x v="22"/>
          </reference>
          <reference field="9" count="1">
            <x v="12"/>
          </reference>
          <reference field="11" count="1" selected="0">
            <x v="91"/>
          </reference>
        </references>
      </pivotArea>
    </format>
    <format dxfId="89">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96"/>
          </reference>
        </references>
      </pivotArea>
    </format>
    <format dxfId="88">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99"/>
          </reference>
        </references>
      </pivotArea>
    </format>
    <format dxfId="87">
      <pivotArea dataOnly="0" labelOnly="1" outline="0" fieldPosition="0">
        <references count="5">
          <reference field="0" count="1" selected="0">
            <x v="8"/>
          </reference>
          <reference field="5" count="1" selected="0">
            <x v="18"/>
          </reference>
          <reference field="6" count="1" selected="0">
            <x v="22"/>
          </reference>
          <reference field="9" count="1">
            <x v="48"/>
          </reference>
          <reference field="11" count="1" selected="0">
            <x v="104"/>
          </reference>
        </references>
      </pivotArea>
    </format>
    <format dxfId="86">
      <pivotArea dataOnly="0" labelOnly="1" outline="0" fieldPosition="0">
        <references count="5">
          <reference field="0" count="1" selected="0">
            <x v="9"/>
          </reference>
          <reference field="5" count="1" selected="0">
            <x v="18"/>
          </reference>
          <reference field="6" count="1" selected="0">
            <x v="22"/>
          </reference>
          <reference field="9" count="1">
            <x v="31"/>
          </reference>
          <reference field="11" count="1" selected="0">
            <x v="117"/>
          </reference>
        </references>
      </pivotArea>
    </format>
    <format dxfId="85">
      <pivotArea dataOnly="0" labelOnly="1" outline="0" fieldPosition="0">
        <references count="5">
          <reference field="0" count="1" selected="0">
            <x v="12"/>
          </reference>
          <reference field="5" count="1" selected="0">
            <x v="18"/>
          </reference>
          <reference field="6" count="1" selected="0">
            <x v="22"/>
          </reference>
          <reference field="9" count="1">
            <x v="21"/>
          </reference>
          <reference field="11" count="1" selected="0">
            <x v="139"/>
          </reference>
        </references>
      </pivotArea>
    </format>
    <format dxfId="84">
      <pivotArea dataOnly="0" labelOnly="1" outline="0" fieldPosition="0">
        <references count="5">
          <reference field="0" count="1" selected="0">
            <x v="12"/>
          </reference>
          <reference field="5" count="1" selected="0">
            <x v="18"/>
          </reference>
          <reference field="6" count="1" selected="0">
            <x v="22"/>
          </reference>
          <reference field="9" count="1">
            <x v="18"/>
          </reference>
          <reference field="11" count="1" selected="0">
            <x v="160"/>
          </reference>
        </references>
      </pivotArea>
    </format>
    <format dxfId="83">
      <pivotArea dataOnly="0" labelOnly="1" outline="0" fieldPosition="0">
        <references count="5">
          <reference field="0" count="1" selected="0">
            <x v="12"/>
          </reference>
          <reference field="5" count="1" selected="0">
            <x v="18"/>
          </reference>
          <reference field="6" count="1" selected="0">
            <x v="22"/>
          </reference>
          <reference field="9" count="1">
            <x v="42"/>
          </reference>
          <reference field="11" count="1" selected="0">
            <x v="165"/>
          </reference>
        </references>
      </pivotArea>
    </format>
    <format dxfId="82">
      <pivotArea dataOnly="0" labelOnly="1" outline="0" fieldPosition="0">
        <references count="5">
          <reference field="0" count="1" selected="0">
            <x v="13"/>
          </reference>
          <reference field="5" count="1" selected="0">
            <x v="18"/>
          </reference>
          <reference field="6" count="1" selected="0">
            <x v="22"/>
          </reference>
          <reference field="9" count="1">
            <x v="50"/>
          </reference>
          <reference field="11" count="1" selected="0">
            <x v="168"/>
          </reference>
        </references>
      </pivotArea>
    </format>
    <format dxfId="81">
      <pivotArea dataOnly="0" labelOnly="1" outline="0" fieldPosition="0">
        <references count="5">
          <reference field="0" count="1" selected="0">
            <x v="13"/>
          </reference>
          <reference field="5" count="1" selected="0">
            <x v="18"/>
          </reference>
          <reference field="6" count="1" selected="0">
            <x v="22"/>
          </reference>
          <reference field="9" count="1">
            <x v="50"/>
          </reference>
          <reference field="11" count="1" selected="0">
            <x v="170"/>
          </reference>
        </references>
      </pivotArea>
    </format>
    <format dxfId="80">
      <pivotArea dataOnly="0" labelOnly="1" outline="0" fieldPosition="0">
        <references count="5">
          <reference field="0" count="1" selected="0">
            <x v="7"/>
          </reference>
          <reference field="5" count="1" selected="0">
            <x v="6"/>
          </reference>
          <reference field="6" count="1" selected="0">
            <x v="23"/>
          </reference>
          <reference field="9" count="1">
            <x v="9"/>
          </reference>
          <reference field="11" count="1" selected="0">
            <x v="78"/>
          </reference>
        </references>
      </pivotArea>
    </format>
    <format dxfId="79">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79"/>
          </reference>
        </references>
      </pivotArea>
    </format>
    <format dxfId="78">
      <pivotArea dataOnly="0" labelOnly="1" outline="0" fieldPosition="0">
        <references count="5">
          <reference field="0" count="1" selected="0">
            <x v="15"/>
          </reference>
          <reference field="5" count="1" selected="0">
            <x v="6"/>
          </reference>
          <reference field="6" count="1" selected="0">
            <x v="23"/>
          </reference>
          <reference field="9" count="1">
            <x v="7"/>
          </reference>
          <reference field="11" count="1" selected="0">
            <x v="81"/>
          </reference>
        </references>
      </pivotArea>
    </format>
    <format dxfId="77">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4"/>
          </reference>
        </references>
      </pivotArea>
    </format>
    <format dxfId="76">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5"/>
          </reference>
        </references>
      </pivotArea>
    </format>
    <format dxfId="75">
      <pivotArea dataOnly="0" labelOnly="1" outline="0" fieldPosition="0">
        <references count="5">
          <reference field="0" count="1" selected="0">
            <x v="7"/>
          </reference>
          <reference field="5" count="1" selected="0">
            <x v="6"/>
          </reference>
          <reference field="6" count="1" selected="0">
            <x v="23"/>
          </reference>
          <reference field="9" count="1">
            <x v="12"/>
          </reference>
          <reference field="11" count="1" selected="0">
            <x v="86"/>
          </reference>
        </references>
      </pivotArea>
    </format>
    <format dxfId="74">
      <pivotArea dataOnly="0" labelOnly="1" outline="0" fieldPosition="0">
        <references count="5">
          <reference field="0" count="1" selected="0">
            <x v="7"/>
          </reference>
          <reference field="5" count="1" selected="0">
            <x v="6"/>
          </reference>
          <reference field="6" count="1" selected="0">
            <x v="23"/>
          </reference>
          <reference field="9" count="1">
            <x v="24"/>
          </reference>
          <reference field="11" count="1" selected="0">
            <x v="87"/>
          </reference>
        </references>
      </pivotArea>
    </format>
    <format dxfId="73">
      <pivotArea dataOnly="0" labelOnly="1" outline="0" fieldPosition="0">
        <references count="5">
          <reference field="0" count="1" selected="0">
            <x v="7"/>
          </reference>
          <reference field="5" count="1" selected="0">
            <x v="6"/>
          </reference>
          <reference field="6" count="1" selected="0">
            <x v="23"/>
          </reference>
          <reference field="9" count="1">
            <x v="43"/>
          </reference>
          <reference field="11" count="1" selected="0">
            <x v="89"/>
          </reference>
        </references>
      </pivotArea>
    </format>
    <format dxfId="72">
      <pivotArea dataOnly="0" labelOnly="1" outline="0" fieldPosition="0">
        <references count="5">
          <reference field="0" count="1" selected="0">
            <x v="7"/>
          </reference>
          <reference field="5" count="1" selected="0">
            <x v="6"/>
          </reference>
          <reference field="6" count="1" selected="0">
            <x v="23"/>
          </reference>
          <reference field="9" count="1">
            <x v="24"/>
          </reference>
          <reference field="11" count="1" selected="0">
            <x v="92"/>
          </reference>
        </references>
      </pivotArea>
    </format>
    <format dxfId="71">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5"/>
          </reference>
        </references>
      </pivotArea>
    </format>
    <format dxfId="70">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6"/>
          </reference>
        </references>
      </pivotArea>
    </format>
    <format dxfId="69">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39"/>
          </reference>
        </references>
      </pivotArea>
    </format>
    <format dxfId="68">
      <pivotArea dataOnly="0" labelOnly="1" outline="0" fieldPosition="0">
        <references count="5">
          <reference field="0" count="1" selected="0">
            <x v="4"/>
          </reference>
          <reference field="5" count="1" selected="0">
            <x v="15"/>
          </reference>
          <reference field="6" count="1" selected="0">
            <x v="24"/>
          </reference>
          <reference field="9" count="1">
            <x v="38"/>
          </reference>
          <reference field="11" count="1" selected="0">
            <x v="50"/>
          </reference>
        </references>
      </pivotArea>
    </format>
    <format dxfId="67">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1"/>
          </reference>
        </references>
      </pivotArea>
    </format>
    <format dxfId="66">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2"/>
          </reference>
        </references>
      </pivotArea>
    </format>
    <format dxfId="65">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13"/>
          </reference>
        </references>
      </pivotArea>
    </format>
    <format dxfId="64">
      <pivotArea dataOnly="0" labelOnly="1" outline="0" fieldPosition="0">
        <references count="5">
          <reference field="0" count="1" selected="0">
            <x v="9"/>
          </reference>
          <reference field="5" count="1" selected="0">
            <x v="19"/>
          </reference>
          <reference field="6" count="1" selected="0">
            <x v="25"/>
          </reference>
          <reference field="9" count="1">
            <x v="5"/>
          </reference>
          <reference field="11" count="1" selected="0">
            <x v="120"/>
          </reference>
        </references>
      </pivotArea>
    </format>
    <format dxfId="63">
      <pivotArea dataOnly="0" labelOnly="1" outline="0" fieldPosition="0">
        <references count="5">
          <reference field="0" count="1" selected="0">
            <x v="7"/>
          </reference>
          <reference field="5" count="1" selected="0">
            <x v="20"/>
          </reference>
          <reference field="6" count="1" selected="0">
            <x v="26"/>
          </reference>
          <reference field="9" count="1">
            <x v="12"/>
          </reference>
          <reference field="11" count="1" selected="0">
            <x v="76"/>
          </reference>
        </references>
      </pivotArea>
    </format>
    <format dxfId="6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1" name="Tabla3" displayName="Tabla3" ref="A1:AC182" totalsRowShown="0" headerRowDxfId="61" dataDxfId="59" headerRowBorderDxfId="60" tableBorderDxfId="58" headerRowCellStyle="Millares [0]" dataCellStyle="Millares [0]">
  <autoFilter ref="A1:AC182"/>
  <tableColumns count="29">
    <tableColumn id="1" name="REG" dataDxfId="57" totalsRowDxfId="56"/>
    <tableColumn id="2" name="DEPTO." dataDxfId="55" totalsRowDxfId="54"/>
    <tableColumn id="3" name="LEY" dataDxfId="53" totalsRowDxfId="52"/>
    <tableColumn id="4" name="LINEA DE ACCION" dataDxfId="51" totalsRowDxfId="50"/>
    <tableColumn id="5" name="MOD" dataDxfId="49" totalsRowDxfId="48"/>
    <tableColumn id="6" name="RUT" dataDxfId="47" totalsRowDxfId="46"/>
    <tableColumn id="7" name="NOMBRE INSTITUCION" dataDxfId="45" totalsRowDxfId="44"/>
    <tableColumn id="8" name="COD INST" dataDxfId="43" totalsRowDxfId="42"/>
    <tableColumn id="9" name="PPTO" dataDxfId="41" totalsRowDxfId="40" dataCellStyle="Normal_Hoja7 2"/>
    <tableColumn id="10" name="COMUNA" dataDxfId="39" totalsRowDxfId="38"/>
    <tableColumn id="11" name="PLAZAS" dataDxfId="37" totalsRowDxfId="36"/>
    <tableColumn id="12" name="CODIGO" dataDxfId="35" totalsRowDxfId="34"/>
    <tableColumn id="13" name="CODIGO SIGFE" dataDxfId="33" totalsRowDxfId="32"/>
    <tableColumn id="15" name="ESTABLECIMIENTO" dataDxfId="31" totalsRowDxfId="30"/>
    <tableColumn id="16" name="BANCO" dataDxfId="29" totalsRowDxfId="28"/>
    <tableColumn id="17" name="CTA CTE" dataDxfId="27" totalsRowDxfId="26" dataCellStyle="Millares"/>
    <tableColumn id="18" name="ENERO" dataDxfId="25" totalsRowDxfId="24" dataCellStyle="Millares [0]"/>
    <tableColumn id="19" name="FEBRERO" dataDxfId="23" totalsRowDxfId="22" dataCellStyle="Millares [0]"/>
    <tableColumn id="20" name="MARZO" dataDxfId="21" totalsRowDxfId="20" dataCellStyle="Millares [0]"/>
    <tableColumn id="21" name="ABRIL" dataDxfId="19" totalsRowDxfId="18" dataCellStyle="Millares [0]"/>
    <tableColumn id="22" name="MAYO" dataDxfId="17" totalsRowDxfId="16" dataCellStyle="Millares [0]"/>
    <tableColumn id="23" name="JUNIO" dataDxfId="15" totalsRowDxfId="14" dataCellStyle="Millares [0]"/>
    <tableColumn id="24" name="JULIO" dataDxfId="13" totalsRowDxfId="12" dataCellStyle="Millares [0]"/>
    <tableColumn id="25" name="AGOSTO" dataDxfId="11" totalsRowDxfId="10" dataCellStyle="Millares [0]"/>
    <tableColumn id="26" name="SEPTIEMBRE" dataDxfId="9" totalsRowDxfId="8" dataCellStyle="Millares [0]"/>
    <tableColumn id="27" name="OCTUBRE" dataDxfId="7" totalsRowDxfId="6" dataCellStyle="Millares [0]"/>
    <tableColumn id="30" name="NOVIEMBRE" dataDxfId="5" totalsRowDxfId="4" dataCellStyle="Millares [0]"/>
    <tableColumn id="28" name="DICIEMBRE" dataDxfId="3" totalsRowDxfId="2" dataCellStyle="Millares [0]"/>
    <tableColumn id="29" name="ACUMULADO" dataDxfId="1" totalsRowDxfId="0" dataCellStyle="Millares [0]">
      <calculatedColumnFormula>SUM(Tabla3[[#This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jpiraino@lacalera.cl"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fundacionhorizonteiquique@gmail.com"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14" Type="http://schemas.openxmlformats.org/officeDocument/2006/relationships/hyperlink" Target="mailto:rectoria@usach.cl"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56" Type="http://schemas.openxmlformats.org/officeDocument/2006/relationships/hyperlink" Target="mailto:directorio@vides.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26" Type="http://schemas.openxmlformats.org/officeDocument/2006/relationships/hyperlink" Target="mailto:oficinapartes@munitucapel.cl" TargetMode="External"/><Relationship Id="rId134" Type="http://schemas.openxmlformats.org/officeDocument/2006/relationships/hyperlink" Target="mailto:contacto@salesianas.cl" TargetMode="External"/><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inrid.soto@cmcerronavia.cl" TargetMode="External"/><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sinfronteraschile@yahoo.es"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corpluzdecristo@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aspautquintaregion@gmail.com" TargetMode="External"/><Relationship Id="rId135" Type="http://schemas.openxmlformats.org/officeDocument/2006/relationships/printerSettings" Target="../printerSettings/printerSettings2.bin"/><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marcoslopez@copiap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88"/>
  <sheetViews>
    <sheetView tabSelected="1" topLeftCell="P187" workbookViewId="0">
      <selection activeCell="AA8" sqref="AA8:AA188"/>
    </sheetView>
  </sheetViews>
  <sheetFormatPr baseColWidth="10" defaultRowHeight="11.25" x14ac:dyDescent="0.2"/>
  <cols>
    <col min="1" max="1" width="11.42578125" style="48"/>
    <col min="2" max="2" width="64.28515625" style="48" bestFit="1" customWidth="1"/>
    <col min="3" max="3" width="11.42578125" style="48"/>
    <col min="4" max="5" width="0" style="48" hidden="1" customWidth="1"/>
    <col min="6" max="23" width="11.42578125" style="48"/>
    <col min="24" max="25" width="11.42578125" style="69"/>
    <col min="26" max="16384" width="11.42578125" style="48"/>
  </cols>
  <sheetData>
    <row r="1" spans="2:29" s="234" customFormat="1" ht="32.25" customHeight="1" x14ac:dyDescent="0.2">
      <c r="B1" s="244" t="s">
        <v>1</v>
      </c>
      <c r="C1" s="245"/>
      <c r="D1" s="245"/>
      <c r="E1" s="244"/>
      <c r="F1" s="244"/>
      <c r="G1" s="244"/>
      <c r="H1" s="244"/>
      <c r="I1" s="244"/>
      <c r="J1" s="244"/>
      <c r="K1" s="244"/>
      <c r="L1" s="244"/>
      <c r="M1" s="244"/>
      <c r="N1" s="244"/>
      <c r="O1" s="244"/>
      <c r="P1" s="235"/>
      <c r="S1" s="236"/>
      <c r="U1" s="237"/>
      <c r="V1" s="238"/>
      <c r="W1" s="239"/>
      <c r="X1" s="240"/>
      <c r="Y1" s="240"/>
      <c r="Z1" s="235"/>
    </row>
    <row r="2" spans="2:29" s="234" customFormat="1" ht="32.25" customHeight="1" x14ac:dyDescent="0.2">
      <c r="B2" s="246" t="s">
        <v>5801</v>
      </c>
      <c r="C2" s="247"/>
      <c r="D2" s="247"/>
      <c r="E2" s="246"/>
      <c r="F2" s="246"/>
      <c r="G2" s="246"/>
      <c r="H2" s="246"/>
      <c r="I2" s="246"/>
      <c r="J2" s="246"/>
      <c r="K2" s="246"/>
      <c r="L2" s="246"/>
      <c r="M2" s="246"/>
      <c r="N2" s="246"/>
      <c r="O2" s="246"/>
      <c r="P2" s="235"/>
      <c r="S2" s="236"/>
      <c r="U2" s="237"/>
      <c r="V2" s="238"/>
      <c r="W2" s="239"/>
      <c r="X2" s="240"/>
      <c r="Y2" s="240"/>
      <c r="Z2" s="235"/>
    </row>
    <row r="3" spans="2:29" s="234" customFormat="1" ht="32.25" customHeight="1" x14ac:dyDescent="0.2">
      <c r="B3" s="246" t="s">
        <v>8543</v>
      </c>
      <c r="C3" s="247"/>
      <c r="D3" s="247"/>
      <c r="E3" s="246"/>
      <c r="F3" s="246"/>
      <c r="G3" s="246"/>
      <c r="H3" s="246"/>
      <c r="I3" s="246"/>
      <c r="J3" s="246"/>
      <c r="K3" s="246"/>
      <c r="L3" s="246"/>
      <c r="M3" s="246"/>
      <c r="N3" s="246"/>
      <c r="O3" s="246"/>
      <c r="P3" s="235"/>
      <c r="S3" s="236"/>
      <c r="U3" s="237"/>
      <c r="V3" s="238"/>
      <c r="W3" s="239"/>
      <c r="X3" s="240"/>
      <c r="Y3" s="240"/>
      <c r="Z3" s="235"/>
    </row>
    <row r="4" spans="2:29" s="234" customFormat="1" ht="32.25" customHeight="1" x14ac:dyDescent="0.2">
      <c r="B4" s="248" t="s">
        <v>6403</v>
      </c>
      <c r="C4" s="249"/>
      <c r="D4" s="249"/>
      <c r="E4" s="248"/>
      <c r="F4" s="248"/>
      <c r="G4" s="248"/>
      <c r="H4" s="248"/>
      <c r="I4" s="248"/>
      <c r="J4" s="248"/>
      <c r="K4" s="248"/>
      <c r="L4" s="248"/>
      <c r="M4" s="248"/>
      <c r="N4" s="248"/>
      <c r="O4" s="248"/>
      <c r="P4" s="235"/>
      <c r="S4" s="236"/>
      <c r="U4" s="237"/>
      <c r="V4" s="238"/>
      <c r="W4" s="239"/>
      <c r="X4" s="240"/>
      <c r="Y4" s="240"/>
      <c r="Z4" s="235"/>
    </row>
    <row r="5" spans="2:29" s="234" customFormat="1" ht="15.75" customHeight="1" x14ac:dyDescent="0.2">
      <c r="B5" s="241"/>
      <c r="C5" s="242"/>
      <c r="D5" s="241"/>
      <c r="E5" s="242"/>
      <c r="F5" s="242"/>
      <c r="G5" s="241"/>
      <c r="H5" s="242"/>
      <c r="I5" s="242"/>
      <c r="J5" s="242"/>
      <c r="K5" s="241"/>
      <c r="L5" s="242"/>
      <c r="M5" s="241"/>
      <c r="N5" s="242"/>
      <c r="O5" s="241"/>
      <c r="P5" s="239"/>
      <c r="Q5" s="241"/>
      <c r="R5" s="242"/>
      <c r="S5" s="242"/>
      <c r="U5" s="237"/>
      <c r="V5" s="238"/>
      <c r="W5" s="239"/>
      <c r="X5" s="240"/>
      <c r="Y5" s="240"/>
      <c r="Z5" s="235"/>
    </row>
    <row r="6" spans="2:29" x14ac:dyDescent="0.2">
      <c r="V6" s="70"/>
      <c r="W6" s="71"/>
    </row>
    <row r="7" spans="2:29" ht="15.75" customHeight="1" x14ac:dyDescent="0.2">
      <c r="B7" s="104" t="s">
        <v>2</v>
      </c>
      <c r="C7" s="105" t="s">
        <v>3</v>
      </c>
      <c r="D7" s="72" t="s">
        <v>8405</v>
      </c>
      <c r="E7" s="72" t="s">
        <v>8203</v>
      </c>
      <c r="F7" s="106" t="s">
        <v>4</v>
      </c>
      <c r="G7" s="104" t="s">
        <v>5</v>
      </c>
      <c r="H7" s="104" t="s">
        <v>6</v>
      </c>
      <c r="I7" s="104" t="s">
        <v>7</v>
      </c>
      <c r="J7" s="104" t="s">
        <v>8</v>
      </c>
      <c r="K7" s="104" t="s">
        <v>10</v>
      </c>
      <c r="L7" s="107" t="s">
        <v>22</v>
      </c>
      <c r="M7" s="104" t="s">
        <v>9</v>
      </c>
      <c r="N7" s="104" t="s">
        <v>11</v>
      </c>
      <c r="O7" s="104" t="s">
        <v>12</v>
      </c>
      <c r="P7" s="104" t="s">
        <v>13</v>
      </c>
      <c r="Q7" s="104" t="s">
        <v>23</v>
      </c>
      <c r="R7" s="104" t="s">
        <v>14</v>
      </c>
      <c r="S7" s="104" t="s">
        <v>0</v>
      </c>
      <c r="T7" s="104" t="s">
        <v>15</v>
      </c>
      <c r="U7" s="104" t="s">
        <v>16</v>
      </c>
      <c r="V7" s="107" t="s">
        <v>17</v>
      </c>
      <c r="W7" s="108" t="s">
        <v>18</v>
      </c>
      <c r="X7" s="109" t="s">
        <v>8520</v>
      </c>
      <c r="Y7" s="109" t="s">
        <v>6404</v>
      </c>
      <c r="Z7" s="110" t="s">
        <v>19</v>
      </c>
      <c r="AA7" s="111" t="s">
        <v>20</v>
      </c>
      <c r="AB7" s="111" t="s">
        <v>21</v>
      </c>
      <c r="AC7" s="111" t="s">
        <v>6405</v>
      </c>
    </row>
    <row r="8" spans="2:29" x14ac:dyDescent="0.2">
      <c r="B8" s="243" t="s">
        <v>6543</v>
      </c>
      <c r="C8" s="243">
        <v>704164009</v>
      </c>
      <c r="D8" s="72">
        <v>1020313</v>
      </c>
      <c r="E8" s="243">
        <v>2</v>
      </c>
      <c r="F8" s="72" t="str">
        <f>VLOOKUP(C8,'AUD ENE'!B:T,2,0)</f>
        <v>Corporación de Derecho Privado</v>
      </c>
      <c r="G8" s="72" t="str">
        <f>VLOOKUP(C8,'AUD ENE'!B:T,3,0)</f>
        <v>Otorgado por Decreto Supremo Nº 1577, de 21 de agosto 1969, del Ministerio de Justicia.</v>
      </c>
      <c r="H8" s="72" t="str">
        <f>VLOOKUP(C8,'AUD ENE'!B:T,4,0)</f>
        <v xml:space="preserve">Certificado de Vigencia de Persona Jurídica Sin Fines de Lucro Folio N° 500396386348, emitido con fecha 01 de julio de 2021, por el Servicio de Registro Civil e Identificación.
</v>
      </c>
      <c r="I8" s="72" t="str">
        <f>VLOOKUP(C8,'AUD ENE'!B:T,5,0)</f>
        <v>Otorgado por Decreto Supremo Nº 1577, de 21 de agosto 1969, del Ministerio de Justicia.</v>
      </c>
      <c r="J8" s="72" t="str">
        <f>VLOOKUP(C8,'AUD ENE'!B:T,6,0)</f>
        <v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72" t="str">
        <f>VLOOKUP(C8,'AUD ENE'!B:T,7,0)</f>
        <v>: Durarán 2 años en sus cargos, renovándose por mitades cada año.</v>
      </c>
      <c r="L8" s="72" t="str">
        <f>VLOOKUP(C8,'AUD ENE'!B:T,8,0)</f>
        <v>Del 04.04.2019. Acompaña Ley N° 21.239, que prorroga mandatos a directores por COVI 19.</v>
      </c>
      <c r="M8" s="72" t="str">
        <f>VLOOKUP(C8,'AUD ENE'!B:T,9,0)</f>
        <v xml:space="preserve">Presidente: Karen Gallardo Barraza, 
En su ausencia, Roberto Rondon Villegas,  (Vice Presidente Primero)
Director Ejecutivo: 
Osvaldo Jesús Gallardo Gallardo, </v>
      </c>
      <c r="N8" s="72" t="str">
        <f>VLOOKUP(C8,'AUD ENE'!B:T,10,0)</f>
        <v xml:space="preserve">Copiapó Nº595, Antofagasta.
</v>
      </c>
      <c r="O8" s="72" t="str">
        <f>VLOOKUP(C8,'AUD ENE'!B:T,11,0)</f>
        <v>II</v>
      </c>
      <c r="P8" s="72" t="str">
        <f>VLOOKUP(C8,'AUD ENE'!B:T,12,0)</f>
        <v>Copiapó</v>
      </c>
      <c r="Q8" s="72" t="str">
        <f>VLOOKUP(C8,'AUD ENE'!B:T,13,0)</f>
        <v xml:space="preserve">(55) 263040 </v>
      </c>
      <c r="R8" s="72">
        <f>VLOOKUP(C8,'AUD ENE'!B:T,14,0)</f>
        <v>0</v>
      </c>
      <c r="S8" s="72">
        <f>VLOOKUP(C8,'AUD ENE'!B:T,15,0)</f>
        <v>0</v>
      </c>
      <c r="T8" s="72" t="str">
        <f>VLOOKUP(C8,'AUD ENE'!B:T,16,0)</f>
        <v>93509: Otras asociaciones.</v>
      </c>
      <c r="U8" s="72" t="str">
        <f>VLOOKUP(C8,'AUD ENE'!B:T,17,0)</f>
        <v>Antecedentes financieros correspondientes al año 2020, aprobados por el Subdepartamento de Supervisión Financiera.</v>
      </c>
      <c r="V8" s="73">
        <f>VLOOKUP(C8,'AUD ENE'!B:T,18,0)</f>
        <v>37970</v>
      </c>
      <c r="W8" s="74">
        <f>VLOOKUP(C8,'AUD ENE'!B:T,19,0)</f>
        <v>225</v>
      </c>
      <c r="X8" s="75">
        <v>6280244</v>
      </c>
      <c r="Y8" s="75">
        <v>6280244</v>
      </c>
      <c r="Z8" s="73">
        <v>44592</v>
      </c>
      <c r="AA8" s="72" t="s">
        <v>6406</v>
      </c>
      <c r="AB8" s="72" t="s">
        <v>6407</v>
      </c>
      <c r="AC8" s="72" t="s">
        <v>6409</v>
      </c>
    </row>
    <row r="9" spans="2:29" x14ac:dyDescent="0.2">
      <c r="B9" s="243" t="s">
        <v>6543</v>
      </c>
      <c r="C9" s="243">
        <v>704164009</v>
      </c>
      <c r="D9" s="72">
        <v>1020367</v>
      </c>
      <c r="E9" s="243">
        <v>2</v>
      </c>
      <c r="F9" s="72" t="str">
        <f>VLOOKUP(C9,'AUD ENE'!B:T,2,0)</f>
        <v>Corporación de Derecho Privado</v>
      </c>
      <c r="G9" s="72" t="str">
        <f>VLOOKUP(C9,'AUD ENE'!B:T,3,0)</f>
        <v>Otorgado por Decreto Supremo Nº 1577, de 21 de agosto 1969, del Ministerio de Justicia.</v>
      </c>
      <c r="H9" s="72" t="str">
        <f>VLOOKUP(C9,'AUD ENE'!B:T,4,0)</f>
        <v xml:space="preserve">Certificado de Vigencia de Persona Jurídica Sin Fines de Lucro Folio N° 500396386348, emitido con fecha 01 de julio de 2021, por el Servicio de Registro Civil e Identificación.
</v>
      </c>
      <c r="I9" s="72" t="str">
        <f>VLOOKUP(C9,'AUD ENE'!B:T,5,0)</f>
        <v>Otorgado por Decreto Supremo Nº 1577, de 21 de agosto 1969, del Ministerio de Justicia.</v>
      </c>
      <c r="J9" s="72" t="str">
        <f>VLOOKUP(C9,'AUD ENE'!B:T,6,0)</f>
        <v xml:space="preserve">Presidente: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72" t="str">
        <f>VLOOKUP(C9,'AUD ENE'!B:T,7,0)</f>
        <v>: Durarán 2 años en sus cargos, renovándose por mitades cada año.</v>
      </c>
      <c r="L9" s="72" t="str">
        <f>VLOOKUP(C9,'AUD ENE'!B:T,8,0)</f>
        <v>Del 04.04.2019. Acompaña Ley N° 21.239, que prorroga mandatos a directores por COVI 19.</v>
      </c>
      <c r="M9" s="72" t="str">
        <f>VLOOKUP(C9,'AUD ENE'!B:T,9,0)</f>
        <v xml:space="preserve">Presidente: Karen Gallardo Barraza, 
En su ausencia, Roberto Rondon Villegas,  (Vice Presidente Primero)
Director Ejecutivo: 
Osvaldo Jesús Gallardo Gallardo, </v>
      </c>
      <c r="N9" s="72" t="str">
        <f>VLOOKUP(C9,'AUD ENE'!B:T,10,0)</f>
        <v xml:space="preserve">Copiapó Nº595, Antofagasta.
</v>
      </c>
      <c r="O9" s="72" t="str">
        <f>VLOOKUP(C9,'AUD ENE'!B:T,11,0)</f>
        <v>II</v>
      </c>
      <c r="P9" s="72" t="str">
        <f>VLOOKUP(C9,'AUD ENE'!B:T,12,0)</f>
        <v>Copiapó</v>
      </c>
      <c r="Q9" s="72" t="str">
        <f>VLOOKUP(C9,'AUD ENE'!B:T,13,0)</f>
        <v xml:space="preserve">(55) 263040 </v>
      </c>
      <c r="R9" s="72">
        <f>VLOOKUP(C9,'AUD ENE'!B:T,14,0)</f>
        <v>0</v>
      </c>
      <c r="S9" s="72">
        <f>VLOOKUP(C9,'AUD ENE'!B:T,15,0)</f>
        <v>0</v>
      </c>
      <c r="T9" s="72" t="str">
        <f>VLOOKUP(C9,'AUD ENE'!B:T,16,0)</f>
        <v>93509: Otras asociaciones.</v>
      </c>
      <c r="U9" s="72" t="str">
        <f>VLOOKUP(C9,'AUD ENE'!B:T,17,0)</f>
        <v>Antecedentes financieros correspondientes al año 2020, aprobados por el Subdepartamento de Supervisión Financiera.</v>
      </c>
      <c r="V9" s="73">
        <f>VLOOKUP(C9,'AUD ENE'!B:T,18,0)</f>
        <v>37970</v>
      </c>
      <c r="W9" s="74">
        <f>VLOOKUP(C9,'AUD ENE'!B:T,19,0)</f>
        <v>225</v>
      </c>
      <c r="X9" s="75">
        <v>6800754</v>
      </c>
      <c r="Y9" s="75">
        <v>6800754</v>
      </c>
      <c r="Z9" s="73">
        <v>44592</v>
      </c>
      <c r="AA9" s="72" t="s">
        <v>6406</v>
      </c>
      <c r="AB9" s="72" t="s">
        <v>6407</v>
      </c>
      <c r="AC9" s="72" t="s">
        <v>6410</v>
      </c>
    </row>
    <row r="10" spans="2:29" x14ac:dyDescent="0.2">
      <c r="B10" s="243" t="s">
        <v>6544</v>
      </c>
      <c r="C10" s="243">
        <v>818329008</v>
      </c>
      <c r="D10" s="72">
        <v>1050722</v>
      </c>
      <c r="E10" s="243">
        <v>5</v>
      </c>
      <c r="F10" s="72" t="str">
        <f>VLOOKUP(C10,'AUD ENE'!B:T,2,0)</f>
        <v>Corporación de Derecho Privado.</v>
      </c>
      <c r="G10" s="72" t="str">
        <f>VLOOKUP(C10,'AUD ENE'!B:T,3,0)</f>
        <v xml:space="preserve">Otorgado por Decreto Supremo Nº 17755, de fecha 18 de octubre de 1915, por el Ministerio de Justicia.  </v>
      </c>
      <c r="H10" s="72" t="str">
        <f>VLOOKUP(C10,'AUD ENE'!B:T,4,0)</f>
        <v>Certificado de vigencia de persona jurídica sin fines de lucro, folio N° 500400647593, emitido por el Servicio de Registro Civil e Identificación, con fecha 28 de julio de 2021.</v>
      </c>
      <c r="I10" s="72" t="str">
        <f>VLOOKUP(C10,'AUD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72" t="str">
        <f>VLOOKUP(C10,'AUD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0" s="72" t="str">
        <f>VLOOKUP(C10,'AUD ENE'!B:T,7,0)</f>
        <v xml:space="preserve">Los directores duran tres años en sus cargos, pudiendo ser reelegidos por una sola vez y se renuevan anualmente por terceras partes.
</v>
      </c>
      <c r="L10" s="72" t="str">
        <f>VLOOKUP(C10,'AUD ENE'!B:T,8,0)</f>
        <v xml:space="preserve">Ultimo Directorio que consta escritura pública: Del período 2019-2020. Vigencia Mandato General de Administración y Facultades otorgado a don Rodrigo Cárcamo Morales y don Diego Trincado Araya: 30 de julio de 2021.
</v>
      </c>
      <c r="M10" s="72" t="str">
        <f>VLOOKUP(C10,'AUD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72" t="str">
        <f>VLOOKUP(C10,'AUD ENE'!B:T,10,0)</f>
        <v xml:space="preserve">Blanco Nº1117, Valparaíso.Blanco N° 1117, Valparaíso, Región de Valparaíso. 
</v>
      </c>
      <c r="O10" s="72" t="str">
        <f>VLOOKUP(C10,'AUD ENE'!B:T,11,0)</f>
        <v>V</v>
      </c>
      <c r="P10" s="72" t="str">
        <f>VLOOKUP(C10,'AUD ENE'!B:T,12,0)</f>
        <v>Valparaíso</v>
      </c>
      <c r="Q10" s="72" t="str">
        <f>VLOOKUP(C10,'AUD ENE'!B:T,13,0)</f>
        <v>(32) 2156900</v>
      </c>
      <c r="R10" s="72" t="str">
        <f>VLOOKUP(C10,'AUD ENE'!B:T,14,0)</f>
        <v xml:space="preserve">acjvalpo@gmail.com
</v>
      </c>
      <c r="S10" s="72">
        <f>VLOOKUP(C10,'AUD ENE'!B:T,15,0)</f>
        <v>0</v>
      </c>
      <c r="T10" s="72">
        <f>VLOOKUP(C10,'AUD ENE'!B:T,16,0)</f>
        <v>93401</v>
      </c>
      <c r="U10" s="72" t="str">
        <f>VLOOKUP(C10,'AUD ENE'!B:T,17,0)</f>
        <v xml:space="preserve">Certificado de Antecedentes Financieros, correspondientes al año 2020, aprobados por el Subdepartamento de Supervisión Financiera Nacional.                                                                                                                                                                                                                                                                                                                                                                                                                                                                                                                                                                                                                                                                                                                                                                                                                                                                                                                                                                                                                                                                                      
</v>
      </c>
      <c r="V10" s="73">
        <f>VLOOKUP(C10,'AUD ENE'!B:T,18,0)</f>
        <v>37970</v>
      </c>
      <c r="W10" s="74">
        <f>VLOOKUP(C10,'AUD ENE'!B:T,19,0)</f>
        <v>250</v>
      </c>
      <c r="X10" s="75">
        <v>4393066</v>
      </c>
      <c r="Y10" s="75">
        <v>4393066</v>
      </c>
      <c r="Z10" s="73">
        <v>44592</v>
      </c>
      <c r="AA10" s="72" t="s">
        <v>6406</v>
      </c>
      <c r="AB10" s="72" t="s">
        <v>6407</v>
      </c>
      <c r="AC10" s="72" t="s">
        <v>6765</v>
      </c>
    </row>
    <row r="11" spans="2:29" x14ac:dyDescent="0.2">
      <c r="B11" s="243" t="s">
        <v>6544</v>
      </c>
      <c r="C11" s="243">
        <v>818329008</v>
      </c>
      <c r="D11" s="72">
        <v>1050894</v>
      </c>
      <c r="E11" s="243">
        <v>5</v>
      </c>
      <c r="F11" s="72" t="str">
        <f>VLOOKUP(C11,'AUD ENE'!B:T,2,0)</f>
        <v>Corporación de Derecho Privado.</v>
      </c>
      <c r="G11" s="72" t="str">
        <f>VLOOKUP(C11,'AUD ENE'!B:T,3,0)</f>
        <v xml:space="preserve">Otorgado por Decreto Supremo Nº 17755, de fecha 18 de octubre de 1915, por el Ministerio de Justicia.  </v>
      </c>
      <c r="H11" s="72" t="str">
        <f>VLOOKUP(C11,'AUD ENE'!B:T,4,0)</f>
        <v>Certificado de vigencia de persona jurídica sin fines de lucro, folio N° 500400647593, emitido por el Servicio de Registro Civil e Identificación, con fecha 28 de julio de 2021.</v>
      </c>
      <c r="I11" s="72" t="str">
        <f>VLOOKUP(C11,'AUD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72" t="str">
        <f>VLOOKUP(C11,'AUD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1" s="72" t="str">
        <f>VLOOKUP(C11,'AUD ENE'!B:T,7,0)</f>
        <v xml:space="preserve">Los directores duran tres años en sus cargos, pudiendo ser reelegidos por una sola vez y se renuevan anualmente por terceras partes.
</v>
      </c>
      <c r="L11" s="72" t="str">
        <f>VLOOKUP(C11,'AUD ENE'!B:T,8,0)</f>
        <v xml:space="preserve">Ultimo Directorio que consta escritura pública: Del período 2019-2020. Vigencia Mandato General de Administración y Facultades otorgado a don Rodrigo Cárcamo Morales y don Diego Trincado Araya: 30 de julio de 2021.
</v>
      </c>
      <c r="M11" s="72" t="str">
        <f>VLOOKUP(C11,'AUD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72" t="str">
        <f>VLOOKUP(C11,'AUD ENE'!B:T,10,0)</f>
        <v xml:space="preserve">Blanco Nº1117, Valparaíso.Blanco N° 1117, Valparaíso, Región de Valparaíso. 
</v>
      </c>
      <c r="O11" s="72" t="str">
        <f>VLOOKUP(C11,'AUD ENE'!B:T,11,0)</f>
        <v>V</v>
      </c>
      <c r="P11" s="72" t="str">
        <f>VLOOKUP(C11,'AUD ENE'!B:T,12,0)</f>
        <v>Valparaíso</v>
      </c>
      <c r="Q11" s="72" t="str">
        <f>VLOOKUP(C11,'AUD ENE'!B:T,13,0)</f>
        <v>(32) 2156900</v>
      </c>
      <c r="R11" s="72" t="str">
        <f>VLOOKUP(C11,'AUD ENE'!B:T,14,0)</f>
        <v xml:space="preserve">acjvalpo@gmail.com
</v>
      </c>
      <c r="S11" s="72">
        <f>VLOOKUP(C11,'AUD ENE'!B:T,15,0)</f>
        <v>0</v>
      </c>
      <c r="T11" s="72">
        <f>VLOOKUP(C11,'AUD ENE'!B:T,16,0)</f>
        <v>93401</v>
      </c>
      <c r="U11" s="72" t="str">
        <f>VLOOKUP(C11,'AUD ENE'!B:T,17,0)</f>
        <v xml:space="preserve">Certificado de Antecedentes Financieros, correspondientes al año 2020, aprobados por el Subdepartamento de Supervisión Financiera Nacional.                                                                                                                                                                                                                                                                                                                                                                                                                                                                                                                                                                                                                                                                                                                                                                                                                                                                                                                                                                                                                                                                                      
</v>
      </c>
      <c r="V11" s="73">
        <f>VLOOKUP(C11,'AUD ENE'!B:T,18,0)</f>
        <v>37970</v>
      </c>
      <c r="W11" s="74">
        <f>VLOOKUP(C11,'AUD ENE'!B:T,19,0)</f>
        <v>250</v>
      </c>
      <c r="X11" s="75">
        <v>5020646</v>
      </c>
      <c r="Y11" s="75">
        <v>5020646</v>
      </c>
      <c r="Z11" s="73">
        <v>44592</v>
      </c>
      <c r="AA11" s="72" t="s">
        <v>6406</v>
      </c>
      <c r="AB11" s="72" t="s">
        <v>6407</v>
      </c>
      <c r="AC11" s="72" t="s">
        <v>6411</v>
      </c>
    </row>
    <row r="12" spans="2:29" x14ac:dyDescent="0.2">
      <c r="B12" s="243" t="s">
        <v>6544</v>
      </c>
      <c r="C12" s="243">
        <v>818329008</v>
      </c>
      <c r="D12" s="72">
        <v>1050981</v>
      </c>
      <c r="E12" s="243">
        <v>5</v>
      </c>
      <c r="F12" s="72" t="str">
        <f>VLOOKUP(C12,'AUD ENE'!B:T,2,0)</f>
        <v>Corporación de Derecho Privado.</v>
      </c>
      <c r="G12" s="72" t="str">
        <f>VLOOKUP(C12,'AUD ENE'!B:T,3,0)</f>
        <v xml:space="preserve">Otorgado por Decreto Supremo Nº 17755, de fecha 18 de octubre de 1915, por el Ministerio de Justicia.  </v>
      </c>
      <c r="H12" s="72" t="str">
        <f>VLOOKUP(C12,'AUD ENE'!B:T,4,0)</f>
        <v>Certificado de vigencia de persona jurídica sin fines de lucro, folio N° 500400647593, emitido por el Servicio de Registro Civil e Identificación, con fecha 28 de julio de 2021.</v>
      </c>
      <c r="I12" s="72" t="str">
        <f>VLOOKUP(C12,'AUD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72" t="str">
        <f>VLOOKUP(C12,'AUD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2" s="72" t="str">
        <f>VLOOKUP(C12,'AUD ENE'!B:T,7,0)</f>
        <v xml:space="preserve">Los directores duran tres años en sus cargos, pudiendo ser reelegidos por una sola vez y se renuevan anualmente por terceras partes.
</v>
      </c>
      <c r="L12" s="72" t="str">
        <f>VLOOKUP(C12,'AUD ENE'!B:T,8,0)</f>
        <v xml:space="preserve">Ultimo Directorio que consta escritura pública: Del período 2019-2020. Vigencia Mandato General de Administración y Facultades otorgado a don Rodrigo Cárcamo Morales y don Diego Trincado Araya: 30 de julio de 2021.
</v>
      </c>
      <c r="M12" s="72" t="str">
        <f>VLOOKUP(C12,'AUD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72" t="str">
        <f>VLOOKUP(C12,'AUD ENE'!B:T,10,0)</f>
        <v xml:space="preserve">Blanco Nº1117, Valparaíso.Blanco N° 1117, Valparaíso, Región de Valparaíso. 
</v>
      </c>
      <c r="O12" s="72" t="str">
        <f>VLOOKUP(C12,'AUD ENE'!B:T,11,0)</f>
        <v>V</v>
      </c>
      <c r="P12" s="72" t="str">
        <f>VLOOKUP(C12,'AUD ENE'!B:T,12,0)</f>
        <v>Valparaíso</v>
      </c>
      <c r="Q12" s="72" t="str">
        <f>VLOOKUP(C12,'AUD ENE'!B:T,13,0)</f>
        <v>(32) 2156900</v>
      </c>
      <c r="R12" s="72" t="str">
        <f>VLOOKUP(C12,'AUD ENE'!B:T,14,0)</f>
        <v xml:space="preserve">acjvalpo@gmail.com
</v>
      </c>
      <c r="S12" s="72">
        <f>VLOOKUP(C12,'AUD ENE'!B:T,15,0)</f>
        <v>0</v>
      </c>
      <c r="T12" s="72">
        <f>VLOOKUP(C12,'AUD ENE'!B:T,16,0)</f>
        <v>93401</v>
      </c>
      <c r="U12" s="72" t="str">
        <f>VLOOKUP(C12,'AUD ENE'!B:T,17,0)</f>
        <v xml:space="preserve">Certificado de Antecedentes Financieros, correspondientes al año 2020, aprobados por el Subdepartamento de Supervisión Financiera Nacional.                                                                                                                                                                                                                                                                                                                                                                                                                                                                                                                                                                                                                                                                                                                                                                                                                                                                                                                                                                                                                                                                                      
</v>
      </c>
      <c r="V12" s="73">
        <f>VLOOKUP(C12,'AUD ENE'!B:T,18,0)</f>
        <v>37970</v>
      </c>
      <c r="W12" s="74">
        <f>VLOOKUP(C12,'AUD ENE'!B:T,19,0)</f>
        <v>250</v>
      </c>
      <c r="X12" s="75">
        <v>1609608</v>
      </c>
      <c r="Y12" s="75">
        <v>1609608</v>
      </c>
      <c r="Z12" s="73">
        <v>44592</v>
      </c>
      <c r="AA12" s="72" t="s">
        <v>6406</v>
      </c>
      <c r="AB12" s="72" t="s">
        <v>6407</v>
      </c>
      <c r="AC12" s="72" t="s">
        <v>6414</v>
      </c>
    </row>
    <row r="13" spans="2:29" x14ac:dyDescent="0.2">
      <c r="B13" s="243" t="s">
        <v>6544</v>
      </c>
      <c r="C13" s="243">
        <v>818329008</v>
      </c>
      <c r="D13" s="72">
        <v>1050982</v>
      </c>
      <c r="E13" s="243">
        <v>5</v>
      </c>
      <c r="F13" s="72" t="str">
        <f>VLOOKUP(C13,'AUD ENE'!B:T,2,0)</f>
        <v>Corporación de Derecho Privado.</v>
      </c>
      <c r="G13" s="72" t="str">
        <f>VLOOKUP(C13,'AUD ENE'!B:T,3,0)</f>
        <v xml:space="preserve">Otorgado por Decreto Supremo Nº 17755, de fecha 18 de octubre de 1915, por el Ministerio de Justicia.  </v>
      </c>
      <c r="H13" s="72" t="str">
        <f>VLOOKUP(C13,'AUD ENE'!B:T,4,0)</f>
        <v>Certificado de vigencia de persona jurídica sin fines de lucro, folio N° 500400647593, emitido por el Servicio de Registro Civil e Identificación, con fecha 28 de julio de 2021.</v>
      </c>
      <c r="I13" s="72" t="str">
        <f>VLOOKUP(C13,'AUD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72" t="str">
        <f>VLOOKUP(C13,'AUD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3" s="72" t="str">
        <f>VLOOKUP(C13,'AUD ENE'!B:T,7,0)</f>
        <v xml:space="preserve">Los directores duran tres años en sus cargos, pudiendo ser reelegidos por una sola vez y se renuevan anualmente por terceras partes.
</v>
      </c>
      <c r="L13" s="72" t="str">
        <f>VLOOKUP(C13,'AUD ENE'!B:T,8,0)</f>
        <v xml:space="preserve">Ultimo Directorio que consta escritura pública: Del período 2019-2020. Vigencia Mandato General de Administración y Facultades otorgado a don Rodrigo Cárcamo Morales y don Diego Trincado Araya: 30 de julio de 2021.
</v>
      </c>
      <c r="M13" s="72" t="str">
        <f>VLOOKUP(C13,'AUD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72" t="str">
        <f>VLOOKUP(C13,'AUD ENE'!B:T,10,0)</f>
        <v xml:space="preserve">Blanco Nº1117, Valparaíso.Blanco N° 1117, Valparaíso, Región de Valparaíso. 
</v>
      </c>
      <c r="O13" s="72" t="str">
        <f>VLOOKUP(C13,'AUD ENE'!B:T,11,0)</f>
        <v>V</v>
      </c>
      <c r="P13" s="72" t="str">
        <f>VLOOKUP(C13,'AUD ENE'!B:T,12,0)</f>
        <v>Valparaíso</v>
      </c>
      <c r="Q13" s="72" t="str">
        <f>VLOOKUP(C13,'AUD ENE'!B:T,13,0)</f>
        <v>(32) 2156900</v>
      </c>
      <c r="R13" s="72" t="str">
        <f>VLOOKUP(C13,'AUD ENE'!B:T,14,0)</f>
        <v xml:space="preserve">acjvalpo@gmail.com
</v>
      </c>
      <c r="S13" s="72">
        <f>VLOOKUP(C13,'AUD ENE'!B:T,15,0)</f>
        <v>0</v>
      </c>
      <c r="T13" s="72">
        <f>VLOOKUP(C13,'AUD ENE'!B:T,16,0)</f>
        <v>93401</v>
      </c>
      <c r="U13" s="72" t="str">
        <f>VLOOKUP(C13,'AUD ENE'!B:T,17,0)</f>
        <v xml:space="preserve">Certificado de Antecedentes Financieros, correspondientes al año 2020, aprobados por el Subdepartamento de Supervisión Financiera Nacional.                                                                                                                                                                                                                                                                                                                                                                                                                                                                                                                                                                                                                                                                                                                                                                                                                                                                                                                                                                                                                                                                                      
</v>
      </c>
      <c r="V13" s="73">
        <f>VLOOKUP(C13,'AUD ENE'!B:T,18,0)</f>
        <v>37970</v>
      </c>
      <c r="W13" s="74">
        <f>VLOOKUP(C13,'AUD ENE'!B:T,19,0)</f>
        <v>250</v>
      </c>
      <c r="X13" s="75">
        <v>6438432</v>
      </c>
      <c r="Y13" s="75">
        <v>6438432</v>
      </c>
      <c r="Z13" s="73">
        <v>44592</v>
      </c>
      <c r="AA13" s="72" t="s">
        <v>6406</v>
      </c>
      <c r="AB13" s="72" t="s">
        <v>6407</v>
      </c>
      <c r="AC13" s="72" t="s">
        <v>6412</v>
      </c>
    </row>
    <row r="14" spans="2:29" x14ac:dyDescent="0.2">
      <c r="B14" s="243" t="s">
        <v>6544</v>
      </c>
      <c r="C14" s="243">
        <v>818329008</v>
      </c>
      <c r="D14" s="72">
        <v>1050985</v>
      </c>
      <c r="E14" s="243">
        <v>5</v>
      </c>
      <c r="F14" s="72" t="str">
        <f>VLOOKUP(C14,'AUD ENE'!B:T,2,0)</f>
        <v>Corporación de Derecho Privado.</v>
      </c>
      <c r="G14" s="72" t="str">
        <f>VLOOKUP(C14,'AUD ENE'!B:T,3,0)</f>
        <v xml:space="preserve">Otorgado por Decreto Supremo Nº 17755, de fecha 18 de octubre de 1915, por el Ministerio de Justicia.  </v>
      </c>
      <c r="H14" s="72" t="str">
        <f>VLOOKUP(C14,'AUD ENE'!B:T,4,0)</f>
        <v>Certificado de vigencia de persona jurídica sin fines de lucro, folio N° 500400647593, emitido por el Servicio de Registro Civil e Identificación, con fecha 28 de julio de 2021.</v>
      </c>
      <c r="I14" s="72" t="str">
        <f>VLOOKUP(C14,'AUD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72" t="str">
        <f>VLOOKUP(C14,'AUD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4" s="72" t="str">
        <f>VLOOKUP(C14,'AUD ENE'!B:T,7,0)</f>
        <v xml:space="preserve">Los directores duran tres años en sus cargos, pudiendo ser reelegidos por una sola vez y se renuevan anualmente por terceras partes.
</v>
      </c>
      <c r="L14" s="72" t="str">
        <f>VLOOKUP(C14,'AUD ENE'!B:T,8,0)</f>
        <v xml:space="preserve">Ultimo Directorio que consta escritura pública: Del período 2019-2020. Vigencia Mandato General de Administración y Facultades otorgado a don Rodrigo Cárcamo Morales y don Diego Trincado Araya: 30 de julio de 2021.
</v>
      </c>
      <c r="M14" s="72" t="str">
        <f>VLOOKUP(C14,'AUD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72" t="str">
        <f>VLOOKUP(C14,'AUD ENE'!B:T,10,0)</f>
        <v xml:space="preserve">Blanco Nº1117, Valparaíso.Blanco N° 1117, Valparaíso, Región de Valparaíso. 
</v>
      </c>
      <c r="O14" s="72" t="str">
        <f>VLOOKUP(C14,'AUD ENE'!B:T,11,0)</f>
        <v>V</v>
      </c>
      <c r="P14" s="72" t="str">
        <f>VLOOKUP(C14,'AUD ENE'!B:T,12,0)</f>
        <v>Valparaíso</v>
      </c>
      <c r="Q14" s="72" t="str">
        <f>VLOOKUP(C14,'AUD ENE'!B:T,13,0)</f>
        <v>(32) 2156900</v>
      </c>
      <c r="R14" s="72" t="str">
        <f>VLOOKUP(C14,'AUD ENE'!B:T,14,0)</f>
        <v xml:space="preserve">acjvalpo@gmail.com
</v>
      </c>
      <c r="S14" s="72">
        <f>VLOOKUP(C14,'AUD ENE'!B:T,15,0)</f>
        <v>0</v>
      </c>
      <c r="T14" s="72">
        <f>VLOOKUP(C14,'AUD ENE'!B:T,16,0)</f>
        <v>93401</v>
      </c>
      <c r="U14" s="72" t="str">
        <f>VLOOKUP(C14,'AUD ENE'!B:T,17,0)</f>
        <v xml:space="preserve">Certificado de Antecedentes Financieros, correspondientes al año 2020, aprobados por el Subdepartamento de Supervisión Financiera Nacional.                                                                                                                                                                                                                                                                                                                                                                                                                                                                                                                                                                                                                                                                                                                                                                                                                                                                                                                                                                                                                                                                                      
</v>
      </c>
      <c r="V14" s="73">
        <f>VLOOKUP(C14,'AUD ENE'!B:T,18,0)</f>
        <v>37970</v>
      </c>
      <c r="W14" s="74">
        <f>VLOOKUP(C14,'AUD ENE'!B:T,19,0)</f>
        <v>250</v>
      </c>
      <c r="X14" s="75">
        <v>4252248</v>
      </c>
      <c r="Y14" s="75">
        <v>4252248</v>
      </c>
      <c r="Z14" s="73">
        <v>44592</v>
      </c>
      <c r="AA14" s="72" t="s">
        <v>6406</v>
      </c>
      <c r="AB14" s="72" t="s">
        <v>6407</v>
      </c>
      <c r="AC14" s="72" t="s">
        <v>6415</v>
      </c>
    </row>
    <row r="15" spans="2:29" x14ac:dyDescent="0.2">
      <c r="B15" s="243" t="s">
        <v>6544</v>
      </c>
      <c r="C15" s="243">
        <v>818329008</v>
      </c>
      <c r="D15" s="72">
        <v>1050986</v>
      </c>
      <c r="E15" s="243">
        <v>5</v>
      </c>
      <c r="F15" s="72" t="str">
        <f>VLOOKUP(C15,'AUD ENE'!B:T,2,0)</f>
        <v>Corporación de Derecho Privado.</v>
      </c>
      <c r="G15" s="72" t="str">
        <f>VLOOKUP(C15,'AUD ENE'!B:T,3,0)</f>
        <v xml:space="preserve">Otorgado por Decreto Supremo Nº 17755, de fecha 18 de octubre de 1915, por el Ministerio de Justicia.  </v>
      </c>
      <c r="H15" s="72" t="str">
        <f>VLOOKUP(C15,'AUD ENE'!B:T,4,0)</f>
        <v>Certificado de vigencia de persona jurídica sin fines de lucro, folio N° 500400647593, emitido por el Servicio de Registro Civil e Identificación, con fecha 28 de julio de 2021.</v>
      </c>
      <c r="I15" s="72" t="str">
        <f>VLOOKUP(C15,'AUD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72" t="str">
        <f>VLOOKUP(C15,'AUD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5" s="72" t="str">
        <f>VLOOKUP(C15,'AUD ENE'!B:T,7,0)</f>
        <v xml:space="preserve">Los directores duran tres años en sus cargos, pudiendo ser reelegidos por una sola vez y se renuevan anualmente por terceras partes.
</v>
      </c>
      <c r="L15" s="72" t="str">
        <f>VLOOKUP(C15,'AUD ENE'!B:T,8,0)</f>
        <v xml:space="preserve">Ultimo Directorio que consta escritura pública: Del período 2019-2020. Vigencia Mandato General de Administración y Facultades otorgado a don Rodrigo Cárcamo Morales y don Diego Trincado Araya: 30 de julio de 2021.
</v>
      </c>
      <c r="M15" s="72" t="str">
        <f>VLOOKUP(C15,'AUD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72" t="str">
        <f>VLOOKUP(C15,'AUD ENE'!B:T,10,0)</f>
        <v xml:space="preserve">Blanco Nº1117, Valparaíso.Blanco N° 1117, Valparaíso, Región de Valparaíso. 
</v>
      </c>
      <c r="O15" s="72" t="str">
        <f>VLOOKUP(C15,'AUD ENE'!B:T,11,0)</f>
        <v>V</v>
      </c>
      <c r="P15" s="72" t="str">
        <f>VLOOKUP(C15,'AUD ENE'!B:T,12,0)</f>
        <v>Valparaíso</v>
      </c>
      <c r="Q15" s="72" t="str">
        <f>VLOOKUP(C15,'AUD ENE'!B:T,13,0)</f>
        <v>(32) 2156900</v>
      </c>
      <c r="R15" s="72" t="str">
        <f>VLOOKUP(C15,'AUD ENE'!B:T,14,0)</f>
        <v xml:space="preserve">acjvalpo@gmail.com
</v>
      </c>
      <c r="S15" s="72">
        <f>VLOOKUP(C15,'AUD ENE'!B:T,15,0)</f>
        <v>0</v>
      </c>
      <c r="T15" s="72">
        <f>VLOOKUP(C15,'AUD ENE'!B:T,16,0)</f>
        <v>93401</v>
      </c>
      <c r="U15" s="72" t="str">
        <f>VLOOKUP(C15,'AUD ENE'!B:T,17,0)</f>
        <v xml:space="preserve">Certificado de Antecedentes Financieros, correspondientes al año 2020, aprobados por el Subdepartamento de Supervisión Financiera Nacional.                                                                                                                                                                                                                                                                                                                                                                                                                                                                                                                                                                                                                                                                                                                                                                                                                                                                                                                                                                                                                                                                                      
</v>
      </c>
      <c r="V15" s="73">
        <f>VLOOKUP(C15,'AUD ENE'!B:T,18,0)</f>
        <v>37970</v>
      </c>
      <c r="W15" s="74">
        <f>VLOOKUP(C15,'AUD ENE'!B:T,19,0)</f>
        <v>250</v>
      </c>
      <c r="X15" s="75">
        <v>2943864</v>
      </c>
      <c r="Y15" s="75">
        <v>2943864</v>
      </c>
      <c r="Z15" s="73">
        <v>44592</v>
      </c>
      <c r="AA15" s="72" t="s">
        <v>6406</v>
      </c>
      <c r="AB15" s="72" t="s">
        <v>6407</v>
      </c>
      <c r="AC15" s="72" t="s">
        <v>6412</v>
      </c>
    </row>
    <row r="16" spans="2:29" x14ac:dyDescent="0.2">
      <c r="B16" s="243" t="s">
        <v>6544</v>
      </c>
      <c r="C16" s="243">
        <v>818329008</v>
      </c>
      <c r="D16" s="72">
        <v>1050987</v>
      </c>
      <c r="E16" s="243">
        <v>5</v>
      </c>
      <c r="F16" s="72" t="str">
        <f>VLOOKUP(C16,'AUD ENE'!B:T,2,0)</f>
        <v>Corporación de Derecho Privado.</v>
      </c>
      <c r="G16" s="72" t="str">
        <f>VLOOKUP(C16,'AUD ENE'!B:T,3,0)</f>
        <v xml:space="preserve">Otorgado por Decreto Supremo Nº 17755, de fecha 18 de octubre de 1915, por el Ministerio de Justicia.  </v>
      </c>
      <c r="H16" s="72" t="str">
        <f>VLOOKUP(C16,'AUD ENE'!B:T,4,0)</f>
        <v>Certificado de vigencia de persona jurídica sin fines de lucro, folio N° 500400647593, emitido por el Servicio de Registro Civil e Identificación, con fecha 28 de julio de 2021.</v>
      </c>
      <c r="I16" s="72" t="str">
        <f>VLOOKUP(C16,'AUD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72" t="str">
        <f>VLOOKUP(C16,'AUD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6" s="72" t="str">
        <f>VLOOKUP(C16,'AUD ENE'!B:T,7,0)</f>
        <v xml:space="preserve">Los directores duran tres años en sus cargos, pudiendo ser reelegidos por una sola vez y se renuevan anualmente por terceras partes.
</v>
      </c>
      <c r="L16" s="72" t="str">
        <f>VLOOKUP(C16,'AUD ENE'!B:T,8,0)</f>
        <v xml:space="preserve">Ultimo Directorio que consta escritura pública: Del período 2019-2020. Vigencia Mandato General de Administración y Facultades otorgado a don Rodrigo Cárcamo Morales y don Diego Trincado Araya: 30 de julio de 2021.
</v>
      </c>
      <c r="M16" s="72" t="str">
        <f>VLOOKUP(C16,'AUD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72" t="str">
        <f>VLOOKUP(C16,'AUD ENE'!B:T,10,0)</f>
        <v xml:space="preserve">Blanco Nº1117, Valparaíso.Blanco N° 1117, Valparaíso, Región de Valparaíso. 
</v>
      </c>
      <c r="O16" s="72" t="str">
        <f>VLOOKUP(C16,'AUD ENE'!B:T,11,0)</f>
        <v>V</v>
      </c>
      <c r="P16" s="72" t="str">
        <f>VLOOKUP(C16,'AUD ENE'!B:T,12,0)</f>
        <v>Valparaíso</v>
      </c>
      <c r="Q16" s="72" t="str">
        <f>VLOOKUP(C16,'AUD ENE'!B:T,13,0)</f>
        <v>(32) 2156900</v>
      </c>
      <c r="R16" s="72" t="str">
        <f>VLOOKUP(C16,'AUD ENE'!B:T,14,0)</f>
        <v xml:space="preserve">acjvalpo@gmail.com
</v>
      </c>
      <c r="S16" s="72">
        <f>VLOOKUP(C16,'AUD ENE'!B:T,15,0)</f>
        <v>0</v>
      </c>
      <c r="T16" s="72">
        <f>VLOOKUP(C16,'AUD ENE'!B:T,16,0)</f>
        <v>93401</v>
      </c>
      <c r="U16" s="72" t="str">
        <f>VLOOKUP(C16,'AUD ENE'!B:T,17,0)</f>
        <v xml:space="preserve">Certificado de Antecedentes Financieros, correspondientes al año 2020, aprobados por el Subdepartamento de Supervisión Financiera Nacional.                                                                                                                                                                                                                                                                                                                                                                                                                                                                                                                                                                                                                                                                                                                                                                                                                                                                                                                                                                                                                                                                                      
</v>
      </c>
      <c r="V16" s="73">
        <f>VLOOKUP(C16,'AUD ENE'!B:T,18,0)</f>
        <v>37970</v>
      </c>
      <c r="W16" s="74">
        <f>VLOOKUP(C16,'AUD ENE'!B:T,19,0)</f>
        <v>250</v>
      </c>
      <c r="X16" s="75">
        <v>327096</v>
      </c>
      <c r="Y16" s="75">
        <v>327096</v>
      </c>
      <c r="Z16" s="73">
        <v>44592</v>
      </c>
      <c r="AA16" s="72" t="s">
        <v>6406</v>
      </c>
      <c r="AB16" s="72" t="s">
        <v>6407</v>
      </c>
      <c r="AC16" s="72" t="s">
        <v>6414</v>
      </c>
    </row>
    <row r="17" spans="2:29" x14ac:dyDescent="0.2">
      <c r="B17" s="243" t="s">
        <v>6544</v>
      </c>
      <c r="C17" s="243">
        <v>818329008</v>
      </c>
      <c r="D17" s="72">
        <v>1050994</v>
      </c>
      <c r="E17" s="243">
        <v>5</v>
      </c>
      <c r="F17" s="72" t="str">
        <f>VLOOKUP(C17,'AUD ENE'!B:T,2,0)</f>
        <v>Corporación de Derecho Privado.</v>
      </c>
      <c r="G17" s="72" t="str">
        <f>VLOOKUP(C17,'AUD ENE'!B:T,3,0)</f>
        <v xml:space="preserve">Otorgado por Decreto Supremo Nº 17755, de fecha 18 de octubre de 1915, por el Ministerio de Justicia.  </v>
      </c>
      <c r="H17" s="72" t="str">
        <f>VLOOKUP(C17,'AUD ENE'!B:T,4,0)</f>
        <v>Certificado de vigencia de persona jurídica sin fines de lucro, folio N° 500400647593, emitido por el Servicio de Registro Civil e Identificación, con fecha 28 de julio de 2021.</v>
      </c>
      <c r="I17" s="72" t="str">
        <f>VLOOKUP(C17,'AUD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72" t="str">
        <f>VLOOKUP(C17,'AUD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7" s="72" t="str">
        <f>VLOOKUP(C17,'AUD ENE'!B:T,7,0)</f>
        <v xml:space="preserve">Los directores duran tres años en sus cargos, pudiendo ser reelegidos por una sola vez y se renuevan anualmente por terceras partes.
</v>
      </c>
      <c r="L17" s="72" t="str">
        <f>VLOOKUP(C17,'AUD ENE'!B:T,8,0)</f>
        <v xml:space="preserve">Ultimo Directorio que consta escritura pública: Del período 2019-2020. Vigencia Mandato General de Administración y Facultades otorgado a don Rodrigo Cárcamo Morales y don Diego Trincado Araya: 30 de julio de 2021.
</v>
      </c>
      <c r="M17" s="72" t="str">
        <f>VLOOKUP(C17,'AUD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72" t="str">
        <f>VLOOKUP(C17,'AUD ENE'!B:T,10,0)</f>
        <v xml:space="preserve">Blanco Nº1117, Valparaíso.Blanco N° 1117, Valparaíso, Región de Valparaíso. 
</v>
      </c>
      <c r="O17" s="72" t="str">
        <f>VLOOKUP(C17,'AUD ENE'!B:T,11,0)</f>
        <v>V</v>
      </c>
      <c r="P17" s="72" t="str">
        <f>VLOOKUP(C17,'AUD ENE'!B:T,12,0)</f>
        <v>Valparaíso</v>
      </c>
      <c r="Q17" s="72" t="str">
        <f>VLOOKUP(C17,'AUD ENE'!B:T,13,0)</f>
        <v>(32) 2156900</v>
      </c>
      <c r="R17" s="72" t="str">
        <f>VLOOKUP(C17,'AUD ENE'!B:T,14,0)</f>
        <v xml:space="preserve">acjvalpo@gmail.com
</v>
      </c>
      <c r="S17" s="72">
        <f>VLOOKUP(C17,'AUD ENE'!B:T,15,0)</f>
        <v>0</v>
      </c>
      <c r="T17" s="72">
        <f>VLOOKUP(C17,'AUD ENE'!B:T,16,0)</f>
        <v>93401</v>
      </c>
      <c r="U17" s="72" t="str">
        <f>VLOOKUP(C17,'AUD ENE'!B:T,17,0)</f>
        <v xml:space="preserve">Certificado de Antecedentes Financieros, correspondientes al año 2020, aprobados por el Subdepartamento de Supervisión Financiera Nacional.                                                                                                                                                                                                                                                                                                                                                                                                                                                                                                                                                                                                                                                                                                                                                                                                                                                                                                                                                                                                                                                                                      
</v>
      </c>
      <c r="V17" s="73">
        <f>VLOOKUP(C17,'AUD ENE'!B:T,18,0)</f>
        <v>37970</v>
      </c>
      <c r="W17" s="74">
        <f>VLOOKUP(C17,'AUD ENE'!B:T,19,0)</f>
        <v>250</v>
      </c>
      <c r="X17" s="75">
        <v>4411176</v>
      </c>
      <c r="Y17" s="75">
        <v>4411176</v>
      </c>
      <c r="Z17" s="73">
        <v>44592</v>
      </c>
      <c r="AA17" s="72" t="s">
        <v>6406</v>
      </c>
      <c r="AB17" s="72" t="s">
        <v>6407</v>
      </c>
      <c r="AC17" s="72" t="s">
        <v>6414</v>
      </c>
    </row>
    <row r="18" spans="2:29" x14ac:dyDescent="0.2">
      <c r="B18" s="243" t="s">
        <v>6544</v>
      </c>
      <c r="C18" s="243">
        <v>818329008</v>
      </c>
      <c r="D18" s="72">
        <v>1051018</v>
      </c>
      <c r="E18" s="243">
        <v>5</v>
      </c>
      <c r="F18" s="72" t="str">
        <f>VLOOKUP(C18,'AUD ENE'!B:T,2,0)</f>
        <v>Corporación de Derecho Privado.</v>
      </c>
      <c r="G18" s="72" t="str">
        <f>VLOOKUP(C18,'AUD ENE'!B:T,3,0)</f>
        <v xml:space="preserve">Otorgado por Decreto Supremo Nº 17755, de fecha 18 de octubre de 1915, por el Ministerio de Justicia.  </v>
      </c>
      <c r="H18" s="72" t="str">
        <f>VLOOKUP(C18,'AUD ENE'!B:T,4,0)</f>
        <v>Certificado de vigencia de persona jurídica sin fines de lucro, folio N° 500400647593, emitido por el Servicio de Registro Civil e Identificación, con fecha 28 de julio de 2021.</v>
      </c>
      <c r="I18" s="72" t="str">
        <f>VLOOKUP(C18,'AUD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72" t="str">
        <f>VLOOKUP(C18,'AUD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8" s="72" t="str">
        <f>VLOOKUP(C18,'AUD ENE'!B:T,7,0)</f>
        <v xml:space="preserve">Los directores duran tres años en sus cargos, pudiendo ser reelegidos por una sola vez y se renuevan anualmente por terceras partes.
</v>
      </c>
      <c r="L18" s="72" t="str">
        <f>VLOOKUP(C18,'AUD ENE'!B:T,8,0)</f>
        <v xml:space="preserve">Ultimo Directorio que consta escritura pública: Del período 2019-2020. Vigencia Mandato General de Administración y Facultades otorgado a don Rodrigo Cárcamo Morales y don Diego Trincado Araya: 30 de julio de 2021.
</v>
      </c>
      <c r="M18" s="72" t="str">
        <f>VLOOKUP(C18,'AUD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72" t="str">
        <f>VLOOKUP(C18,'AUD ENE'!B:T,10,0)</f>
        <v xml:space="preserve">Blanco Nº1117, Valparaíso.Blanco N° 1117, Valparaíso, Región de Valparaíso. 
</v>
      </c>
      <c r="O18" s="72" t="str">
        <f>VLOOKUP(C18,'AUD ENE'!B:T,11,0)</f>
        <v>V</v>
      </c>
      <c r="P18" s="72" t="str">
        <f>VLOOKUP(C18,'AUD ENE'!B:T,12,0)</f>
        <v>Valparaíso</v>
      </c>
      <c r="Q18" s="72" t="str">
        <f>VLOOKUP(C18,'AUD ENE'!B:T,13,0)</f>
        <v>(32) 2156900</v>
      </c>
      <c r="R18" s="72" t="str">
        <f>VLOOKUP(C18,'AUD ENE'!B:T,14,0)</f>
        <v xml:space="preserve">acjvalpo@gmail.com
</v>
      </c>
      <c r="S18" s="72">
        <f>VLOOKUP(C18,'AUD ENE'!B:T,15,0)</f>
        <v>0</v>
      </c>
      <c r="T18" s="72">
        <f>VLOOKUP(C18,'AUD ENE'!B:T,16,0)</f>
        <v>93401</v>
      </c>
      <c r="U18" s="72" t="str">
        <f>VLOOKUP(C18,'AUD ENE'!B:T,17,0)</f>
        <v xml:space="preserve">Certificado de Antecedentes Financieros, correspondientes al año 2020, aprobados por el Subdepartamento de Supervisión Financiera Nacional.                                                                                                                                                                                                                                                                                                                                                                                                                                                                                                                                                                                                                                                                                                                                                                                                                                                                                                                                                                                                                                                                                      
</v>
      </c>
      <c r="V18" s="73">
        <f>VLOOKUP(C18,'AUD ENE'!B:T,18,0)</f>
        <v>37970</v>
      </c>
      <c r="W18" s="74">
        <f>VLOOKUP(C18,'AUD ENE'!B:T,19,0)</f>
        <v>250</v>
      </c>
      <c r="X18" s="75">
        <v>2726575</v>
      </c>
      <c r="Y18" s="75">
        <v>2726575</v>
      </c>
      <c r="Z18" s="73">
        <v>44592</v>
      </c>
      <c r="AA18" s="72" t="s">
        <v>6406</v>
      </c>
      <c r="AB18" s="72" t="s">
        <v>6407</v>
      </c>
      <c r="AC18" s="72" t="s">
        <v>6415</v>
      </c>
    </row>
    <row r="19" spans="2:29" x14ac:dyDescent="0.2">
      <c r="B19" s="243" t="s">
        <v>6544</v>
      </c>
      <c r="C19" s="243">
        <v>818329008</v>
      </c>
      <c r="D19" s="72">
        <v>1051019</v>
      </c>
      <c r="E19" s="243">
        <v>5</v>
      </c>
      <c r="F19" s="72" t="str">
        <f>VLOOKUP(C19,'AUD ENE'!B:T,2,0)</f>
        <v>Corporación de Derecho Privado.</v>
      </c>
      <c r="G19" s="72" t="str">
        <f>VLOOKUP(C19,'AUD ENE'!B:T,3,0)</f>
        <v xml:space="preserve">Otorgado por Decreto Supremo Nº 17755, de fecha 18 de octubre de 1915, por el Ministerio de Justicia.  </v>
      </c>
      <c r="H19" s="72" t="str">
        <f>VLOOKUP(C19,'AUD ENE'!B:T,4,0)</f>
        <v>Certificado de vigencia de persona jurídica sin fines de lucro, folio N° 500400647593, emitido por el Servicio de Registro Civil e Identificación, con fecha 28 de julio de 2021.</v>
      </c>
      <c r="I19" s="72" t="str">
        <f>VLOOKUP(C19,'AUD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72" t="str">
        <f>VLOOKUP(C19,'AUD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19" s="72" t="str">
        <f>VLOOKUP(C19,'AUD ENE'!B:T,7,0)</f>
        <v xml:space="preserve">Los directores duran tres años en sus cargos, pudiendo ser reelegidos por una sola vez y se renuevan anualmente por terceras partes.
</v>
      </c>
      <c r="L19" s="72" t="str">
        <f>VLOOKUP(C19,'AUD ENE'!B:T,8,0)</f>
        <v xml:space="preserve">Ultimo Directorio que consta escritura pública: Del período 2019-2020. Vigencia Mandato General de Administración y Facultades otorgado a don Rodrigo Cárcamo Morales y don Diego Trincado Araya: 30 de julio de 2021.
</v>
      </c>
      <c r="M19" s="72" t="str">
        <f>VLOOKUP(C19,'AUD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72" t="str">
        <f>VLOOKUP(C19,'AUD ENE'!B:T,10,0)</f>
        <v xml:space="preserve">Blanco Nº1117, Valparaíso.Blanco N° 1117, Valparaíso, Región de Valparaíso. 
</v>
      </c>
      <c r="O19" s="72" t="str">
        <f>VLOOKUP(C19,'AUD ENE'!B:T,11,0)</f>
        <v>V</v>
      </c>
      <c r="P19" s="72" t="str">
        <f>VLOOKUP(C19,'AUD ENE'!B:T,12,0)</f>
        <v>Valparaíso</v>
      </c>
      <c r="Q19" s="72" t="str">
        <f>VLOOKUP(C19,'AUD ENE'!B:T,13,0)</f>
        <v>(32) 2156900</v>
      </c>
      <c r="R19" s="72" t="str">
        <f>VLOOKUP(C19,'AUD ENE'!B:T,14,0)</f>
        <v xml:space="preserve">acjvalpo@gmail.com
</v>
      </c>
      <c r="S19" s="72">
        <f>VLOOKUP(C19,'AUD ENE'!B:T,15,0)</f>
        <v>0</v>
      </c>
      <c r="T19" s="72">
        <f>VLOOKUP(C19,'AUD ENE'!B:T,16,0)</f>
        <v>93401</v>
      </c>
      <c r="U19" s="72" t="str">
        <f>VLOOKUP(C19,'AUD ENE'!B:T,17,0)</f>
        <v xml:space="preserve">Certificado de Antecedentes Financieros, correspondientes al año 2020, aprobados por el Subdepartamento de Supervisión Financiera Nacional.                                                                                                                                                                                                                                                                                                                                                                                                                                                                                                                                                                                                                                                                                                                                                                                                                                                                                                                                                                                                                                                                                      
</v>
      </c>
      <c r="V19" s="73">
        <f>VLOOKUP(C19,'AUD ENE'!B:T,18,0)</f>
        <v>37970</v>
      </c>
      <c r="W19" s="74">
        <f>VLOOKUP(C19,'AUD ENE'!B:T,19,0)</f>
        <v>250</v>
      </c>
      <c r="X19" s="75">
        <v>2065587</v>
      </c>
      <c r="Y19" s="75">
        <v>2065587</v>
      </c>
      <c r="Z19" s="73">
        <v>44592</v>
      </c>
      <c r="AA19" s="72" t="s">
        <v>6406</v>
      </c>
      <c r="AB19" s="72" t="s">
        <v>6407</v>
      </c>
      <c r="AC19" s="72" t="s">
        <v>6765</v>
      </c>
    </row>
    <row r="20" spans="2:29" x14ac:dyDescent="0.2">
      <c r="B20" s="243" t="s">
        <v>6544</v>
      </c>
      <c r="C20" s="243">
        <v>818329008</v>
      </c>
      <c r="D20" s="72">
        <v>1051020</v>
      </c>
      <c r="E20" s="243">
        <v>5</v>
      </c>
      <c r="F20" s="72" t="str">
        <f>VLOOKUP(C20,'AUD ENE'!B:T,2,0)</f>
        <v>Corporación de Derecho Privado.</v>
      </c>
      <c r="G20" s="72" t="str">
        <f>VLOOKUP(C20,'AUD ENE'!B:T,3,0)</f>
        <v xml:space="preserve">Otorgado por Decreto Supremo Nº 17755, de fecha 18 de octubre de 1915, por el Ministerio de Justicia.  </v>
      </c>
      <c r="H20" s="72" t="str">
        <f>VLOOKUP(C20,'AUD ENE'!B:T,4,0)</f>
        <v>Certificado de vigencia de persona jurídica sin fines de lucro, folio N° 500400647593, emitido por el Servicio de Registro Civil e Identificación, con fecha 28 de julio de 2021.</v>
      </c>
      <c r="I20" s="72" t="str">
        <f>VLOOKUP(C20,'AUD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72" t="str">
        <f>VLOOKUP(C20,'AUD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0" s="72" t="str">
        <f>VLOOKUP(C20,'AUD ENE'!B:T,7,0)</f>
        <v xml:space="preserve">Los directores duran tres años en sus cargos, pudiendo ser reelegidos por una sola vez y se renuevan anualmente por terceras partes.
</v>
      </c>
      <c r="L20" s="72" t="str">
        <f>VLOOKUP(C20,'AUD ENE'!B:T,8,0)</f>
        <v xml:space="preserve">Ultimo Directorio que consta escritura pública: Del período 2019-2020. Vigencia Mandato General de Administración y Facultades otorgado a don Rodrigo Cárcamo Morales y don Diego Trincado Araya: 30 de julio de 2021.
</v>
      </c>
      <c r="M20" s="72" t="str">
        <f>VLOOKUP(C20,'AUD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72" t="str">
        <f>VLOOKUP(C20,'AUD ENE'!B:T,10,0)</f>
        <v xml:space="preserve">Blanco Nº1117, Valparaíso.Blanco N° 1117, Valparaíso, Región de Valparaíso. 
</v>
      </c>
      <c r="O20" s="72" t="str">
        <f>VLOOKUP(C20,'AUD ENE'!B:T,11,0)</f>
        <v>V</v>
      </c>
      <c r="P20" s="72" t="str">
        <f>VLOOKUP(C20,'AUD ENE'!B:T,12,0)</f>
        <v>Valparaíso</v>
      </c>
      <c r="Q20" s="72" t="str">
        <f>VLOOKUP(C20,'AUD ENE'!B:T,13,0)</f>
        <v>(32) 2156900</v>
      </c>
      <c r="R20" s="72" t="str">
        <f>VLOOKUP(C20,'AUD ENE'!B:T,14,0)</f>
        <v xml:space="preserve">acjvalpo@gmail.com
</v>
      </c>
      <c r="S20" s="72">
        <f>VLOOKUP(C20,'AUD ENE'!B:T,15,0)</f>
        <v>0</v>
      </c>
      <c r="T20" s="72">
        <f>VLOOKUP(C20,'AUD ENE'!B:T,16,0)</f>
        <v>93401</v>
      </c>
      <c r="U20" s="72" t="str">
        <f>VLOOKUP(C20,'AUD ENE'!B:T,17,0)</f>
        <v xml:space="preserve">Certificado de Antecedentes Financieros, correspondientes al año 2020, aprobados por el Subdepartamento de Supervisión Financiera Nacional.                                                                                                                                                                                                                                                                                                                                                                                                                                                                                                                                                                                                                                                                                                                                                                                                                                                                                                                                                                                                                                                                                      
</v>
      </c>
      <c r="V20" s="73">
        <f>VLOOKUP(C20,'AUD ENE'!B:T,18,0)</f>
        <v>37970</v>
      </c>
      <c r="W20" s="74">
        <f>VLOOKUP(C20,'AUD ENE'!B:T,19,0)</f>
        <v>250</v>
      </c>
      <c r="X20" s="75">
        <v>2134440</v>
      </c>
      <c r="Y20" s="75">
        <v>2134440</v>
      </c>
      <c r="Z20" s="73">
        <v>44592</v>
      </c>
      <c r="AA20" s="72" t="s">
        <v>6406</v>
      </c>
      <c r="AB20" s="72" t="s">
        <v>6407</v>
      </c>
      <c r="AC20" s="72" t="s">
        <v>6413</v>
      </c>
    </row>
    <row r="21" spans="2:29" x14ac:dyDescent="0.2">
      <c r="B21" s="243" t="s">
        <v>6544</v>
      </c>
      <c r="C21" s="243">
        <v>818329008</v>
      </c>
      <c r="D21" s="72">
        <v>1051297</v>
      </c>
      <c r="E21" s="243">
        <v>5</v>
      </c>
      <c r="F21" s="72" t="str">
        <f>VLOOKUP(C21,'AUD ENE'!B:T,2,0)</f>
        <v>Corporación de Derecho Privado.</v>
      </c>
      <c r="G21" s="72" t="str">
        <f>VLOOKUP(C21,'AUD ENE'!B:T,3,0)</f>
        <v xml:space="preserve">Otorgado por Decreto Supremo Nº 17755, de fecha 18 de octubre de 1915, por el Ministerio de Justicia.  </v>
      </c>
      <c r="H21" s="72" t="str">
        <f>VLOOKUP(C21,'AUD ENE'!B:T,4,0)</f>
        <v>Certificado de vigencia de persona jurídica sin fines de lucro, folio N° 500400647593, emitido por el Servicio de Registro Civil e Identificación, con fecha 28 de julio de 2021.</v>
      </c>
      <c r="I21" s="72" t="str">
        <f>VLOOKUP(C21,'AUD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72" t="str">
        <f>VLOOKUP(C21,'AUD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1" s="72" t="str">
        <f>VLOOKUP(C21,'AUD ENE'!B:T,7,0)</f>
        <v xml:space="preserve">Los directores duran tres años en sus cargos, pudiendo ser reelegidos por una sola vez y se renuevan anualmente por terceras partes.
</v>
      </c>
      <c r="L21" s="72" t="str">
        <f>VLOOKUP(C21,'AUD ENE'!B:T,8,0)</f>
        <v xml:space="preserve">Ultimo Directorio que consta escritura pública: Del período 2019-2020. Vigencia Mandato General de Administración y Facultades otorgado a don Rodrigo Cárcamo Morales y don Diego Trincado Araya: 30 de julio de 2021.
</v>
      </c>
      <c r="M21" s="72" t="str">
        <f>VLOOKUP(C21,'AUD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72" t="str">
        <f>VLOOKUP(C21,'AUD ENE'!B:T,10,0)</f>
        <v xml:space="preserve">Blanco Nº1117, Valparaíso.Blanco N° 1117, Valparaíso, Región de Valparaíso. 
</v>
      </c>
      <c r="O21" s="72" t="str">
        <f>VLOOKUP(C21,'AUD ENE'!B:T,11,0)</f>
        <v>V</v>
      </c>
      <c r="P21" s="72" t="str">
        <f>VLOOKUP(C21,'AUD ENE'!B:T,12,0)</f>
        <v>Valparaíso</v>
      </c>
      <c r="Q21" s="72" t="str">
        <f>VLOOKUP(C21,'AUD ENE'!B:T,13,0)</f>
        <v>(32) 2156900</v>
      </c>
      <c r="R21" s="72" t="str">
        <f>VLOOKUP(C21,'AUD ENE'!B:T,14,0)</f>
        <v xml:space="preserve">acjvalpo@gmail.com
</v>
      </c>
      <c r="S21" s="72">
        <f>VLOOKUP(C21,'AUD ENE'!B:T,15,0)</f>
        <v>0</v>
      </c>
      <c r="T21" s="72">
        <f>VLOOKUP(C21,'AUD ENE'!B:T,16,0)</f>
        <v>93401</v>
      </c>
      <c r="U21" s="72" t="str">
        <f>VLOOKUP(C21,'AUD ENE'!B:T,17,0)</f>
        <v xml:space="preserve">Certificado de Antecedentes Financieros, correspondientes al año 2020, aprobados por el Subdepartamento de Supervisión Financiera Nacional.                                                                                                                                                                                                                                                                                                                                                                                                                                                                                                                                                                                                                                                                                                                                                                                                                                                                                                                                                                                                                                                                                      
</v>
      </c>
      <c r="V21" s="73">
        <f>VLOOKUP(C21,'AUD ENE'!B:T,18,0)</f>
        <v>37970</v>
      </c>
      <c r="W21" s="74">
        <f>VLOOKUP(C21,'AUD ENE'!B:T,19,0)</f>
        <v>250</v>
      </c>
      <c r="X21" s="75">
        <v>7118753</v>
      </c>
      <c r="Y21" s="75">
        <v>7118753</v>
      </c>
      <c r="Z21" s="73">
        <v>44592</v>
      </c>
      <c r="AA21" s="72" t="s">
        <v>6406</v>
      </c>
      <c r="AB21" s="72" t="s">
        <v>6407</v>
      </c>
      <c r="AC21" s="72" t="s">
        <v>6415</v>
      </c>
    </row>
    <row r="22" spans="2:29" x14ac:dyDescent="0.2">
      <c r="B22" s="243" t="s">
        <v>6544</v>
      </c>
      <c r="C22" s="243">
        <v>818329008</v>
      </c>
      <c r="D22" s="72">
        <v>1051298</v>
      </c>
      <c r="E22" s="243">
        <v>5</v>
      </c>
      <c r="F22" s="72" t="str">
        <f>VLOOKUP(C22,'AUD ENE'!B:T,2,0)</f>
        <v>Corporación de Derecho Privado.</v>
      </c>
      <c r="G22" s="72" t="str">
        <f>VLOOKUP(C22,'AUD ENE'!B:T,3,0)</f>
        <v xml:space="preserve">Otorgado por Decreto Supremo Nº 17755, de fecha 18 de octubre de 1915, por el Ministerio de Justicia.  </v>
      </c>
      <c r="H22" s="72" t="str">
        <f>VLOOKUP(C22,'AUD ENE'!B:T,4,0)</f>
        <v>Certificado de vigencia de persona jurídica sin fines de lucro, folio N° 500400647593, emitido por el Servicio de Registro Civil e Identificación, con fecha 28 de julio de 2021.</v>
      </c>
      <c r="I22" s="72" t="str">
        <f>VLOOKUP(C22,'AUD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72" t="str">
        <f>VLOOKUP(C22,'AUD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2" s="72" t="str">
        <f>VLOOKUP(C22,'AUD ENE'!B:T,7,0)</f>
        <v xml:space="preserve">Los directores duran tres años en sus cargos, pudiendo ser reelegidos por una sola vez y se renuevan anualmente por terceras partes.
</v>
      </c>
      <c r="L22" s="72" t="str">
        <f>VLOOKUP(C22,'AUD ENE'!B:T,8,0)</f>
        <v xml:space="preserve">Ultimo Directorio que consta escritura pública: Del período 2019-2020. Vigencia Mandato General de Administración y Facultades otorgado a don Rodrigo Cárcamo Morales y don Diego Trincado Araya: 30 de julio de 2021.
</v>
      </c>
      <c r="M22" s="72" t="str">
        <f>VLOOKUP(C22,'AUD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72" t="str">
        <f>VLOOKUP(C22,'AUD ENE'!B:T,10,0)</f>
        <v xml:space="preserve">Blanco Nº1117, Valparaíso.Blanco N° 1117, Valparaíso, Región de Valparaíso. 
</v>
      </c>
      <c r="O22" s="72" t="str">
        <f>VLOOKUP(C22,'AUD ENE'!B:T,11,0)</f>
        <v>V</v>
      </c>
      <c r="P22" s="72" t="str">
        <f>VLOOKUP(C22,'AUD ENE'!B:T,12,0)</f>
        <v>Valparaíso</v>
      </c>
      <c r="Q22" s="72" t="str">
        <f>VLOOKUP(C22,'AUD ENE'!B:T,13,0)</f>
        <v>(32) 2156900</v>
      </c>
      <c r="R22" s="72" t="str">
        <f>VLOOKUP(C22,'AUD ENE'!B:T,14,0)</f>
        <v xml:space="preserve">acjvalpo@gmail.com
</v>
      </c>
      <c r="S22" s="72">
        <f>VLOOKUP(C22,'AUD ENE'!B:T,15,0)</f>
        <v>0</v>
      </c>
      <c r="T22" s="72">
        <f>VLOOKUP(C22,'AUD ENE'!B:T,16,0)</f>
        <v>93401</v>
      </c>
      <c r="U22" s="72" t="str">
        <f>VLOOKUP(C22,'AUD ENE'!B:T,17,0)</f>
        <v xml:space="preserve">Certificado de Antecedentes Financieros, correspondientes al año 2020, aprobados por el Subdepartamento de Supervisión Financiera Nacional.                                                                                                                                                                                                                                                                                                                                                                                                                                                                                                                                                                                                                                                                                                                                                                                                                                                                                                                                                                                                                                                                                      
</v>
      </c>
      <c r="V22" s="73">
        <f>VLOOKUP(C22,'AUD ENE'!B:T,18,0)</f>
        <v>37970</v>
      </c>
      <c r="W22" s="74">
        <f>VLOOKUP(C22,'AUD ENE'!B:T,19,0)</f>
        <v>250</v>
      </c>
      <c r="X22" s="75">
        <v>3505833</v>
      </c>
      <c r="Y22" s="75">
        <v>3505833</v>
      </c>
      <c r="Z22" s="73">
        <v>44592</v>
      </c>
      <c r="AA22" s="72" t="s">
        <v>6406</v>
      </c>
      <c r="AB22" s="72" t="s">
        <v>6407</v>
      </c>
      <c r="AC22" s="72" t="s">
        <v>6415</v>
      </c>
    </row>
    <row r="23" spans="2:29" x14ac:dyDescent="0.2">
      <c r="B23" s="243" t="s">
        <v>6544</v>
      </c>
      <c r="C23" s="243">
        <v>818329008</v>
      </c>
      <c r="D23" s="72">
        <v>1051352</v>
      </c>
      <c r="E23" s="243">
        <v>5</v>
      </c>
      <c r="F23" s="72" t="str">
        <f>VLOOKUP(C23,'AUD ENE'!B:T,2,0)</f>
        <v>Corporación de Derecho Privado.</v>
      </c>
      <c r="G23" s="72" t="str">
        <f>VLOOKUP(C23,'AUD ENE'!B:T,3,0)</f>
        <v xml:space="preserve">Otorgado por Decreto Supremo Nº 17755, de fecha 18 de octubre de 1915, por el Ministerio de Justicia.  </v>
      </c>
      <c r="H23" s="72" t="str">
        <f>VLOOKUP(C23,'AUD ENE'!B:T,4,0)</f>
        <v>Certificado de vigencia de persona jurídica sin fines de lucro, folio N° 500400647593, emitido por el Servicio de Registro Civil e Identificación, con fecha 28 de julio de 2021.</v>
      </c>
      <c r="I23" s="72" t="str">
        <f>VLOOKUP(C23,'AUD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72" t="str">
        <f>VLOOKUP(C23,'AUD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3" s="72" t="str">
        <f>VLOOKUP(C23,'AUD ENE'!B:T,7,0)</f>
        <v xml:space="preserve">Los directores duran tres años en sus cargos, pudiendo ser reelegidos por una sola vez y se renuevan anualmente por terceras partes.
</v>
      </c>
      <c r="L23" s="72" t="str">
        <f>VLOOKUP(C23,'AUD ENE'!B:T,8,0)</f>
        <v xml:space="preserve">Ultimo Directorio que consta escritura pública: Del período 2019-2020. Vigencia Mandato General de Administración y Facultades otorgado a don Rodrigo Cárcamo Morales y don Diego Trincado Araya: 30 de julio de 2021.
</v>
      </c>
      <c r="M23" s="72" t="str">
        <f>VLOOKUP(C23,'AUD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72" t="str">
        <f>VLOOKUP(C23,'AUD ENE'!B:T,10,0)</f>
        <v xml:space="preserve">Blanco Nº1117, Valparaíso.Blanco N° 1117, Valparaíso, Región de Valparaíso. 
</v>
      </c>
      <c r="O23" s="72" t="str">
        <f>VLOOKUP(C23,'AUD ENE'!B:T,11,0)</f>
        <v>V</v>
      </c>
      <c r="P23" s="72" t="str">
        <f>VLOOKUP(C23,'AUD ENE'!B:T,12,0)</f>
        <v>Valparaíso</v>
      </c>
      <c r="Q23" s="72" t="str">
        <f>VLOOKUP(C23,'AUD ENE'!B:T,13,0)</f>
        <v>(32) 2156900</v>
      </c>
      <c r="R23" s="72" t="str">
        <f>VLOOKUP(C23,'AUD ENE'!B:T,14,0)</f>
        <v xml:space="preserve">acjvalpo@gmail.com
</v>
      </c>
      <c r="S23" s="72">
        <f>VLOOKUP(C23,'AUD ENE'!B:T,15,0)</f>
        <v>0</v>
      </c>
      <c r="T23" s="72">
        <f>VLOOKUP(C23,'AUD ENE'!B:T,16,0)</f>
        <v>93401</v>
      </c>
      <c r="U23" s="72" t="str">
        <f>VLOOKUP(C23,'AUD ENE'!B:T,17,0)</f>
        <v xml:space="preserve">Certificado de Antecedentes Financieros, correspondientes al año 2020, aprobados por el Subdepartamento de Supervisión Financiera Nacional.                                                                                                                                                                                                                                                                                                                                                                                                                                                                                                                                                                                                                                                                                                                                                                                                                                                                                                                                                                                                                                                                                      
</v>
      </c>
      <c r="V23" s="73">
        <f>VLOOKUP(C23,'AUD ENE'!B:T,18,0)</f>
        <v>37970</v>
      </c>
      <c r="W23" s="74">
        <f>VLOOKUP(C23,'AUD ENE'!B:T,19,0)</f>
        <v>250</v>
      </c>
      <c r="X23" s="75">
        <v>7826280</v>
      </c>
      <c r="Y23" s="75">
        <v>7826280</v>
      </c>
      <c r="Z23" s="73">
        <v>44592</v>
      </c>
      <c r="AA23" s="72" t="s">
        <v>6406</v>
      </c>
      <c r="AB23" s="72" t="s">
        <v>6407</v>
      </c>
      <c r="AC23" s="72" t="s">
        <v>6412</v>
      </c>
    </row>
    <row r="24" spans="2:29" x14ac:dyDescent="0.2">
      <c r="B24" s="243" t="s">
        <v>6544</v>
      </c>
      <c r="C24" s="243">
        <v>818329008</v>
      </c>
      <c r="D24" s="72">
        <v>1051353</v>
      </c>
      <c r="E24" s="243">
        <v>5</v>
      </c>
      <c r="F24" s="72" t="str">
        <f>VLOOKUP(C24,'AUD ENE'!B:T,2,0)</f>
        <v>Corporación de Derecho Privado.</v>
      </c>
      <c r="G24" s="72" t="str">
        <f>VLOOKUP(C24,'AUD ENE'!B:T,3,0)</f>
        <v xml:space="preserve">Otorgado por Decreto Supremo Nº 17755, de fecha 18 de octubre de 1915, por el Ministerio de Justicia.  </v>
      </c>
      <c r="H24" s="72" t="str">
        <f>VLOOKUP(C24,'AUD ENE'!B:T,4,0)</f>
        <v>Certificado de vigencia de persona jurídica sin fines de lucro, folio N° 500400647593, emitido por el Servicio de Registro Civil e Identificación, con fecha 28 de julio de 2021.</v>
      </c>
      <c r="I24" s="72" t="str">
        <f>VLOOKUP(C24,'AUD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4" s="72" t="str">
        <f>VLOOKUP(C24,'AUD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4" s="72" t="str">
        <f>VLOOKUP(C24,'AUD ENE'!B:T,7,0)</f>
        <v xml:space="preserve">Los directores duran tres años en sus cargos, pudiendo ser reelegidos por una sola vez y se renuevan anualmente por terceras partes.
</v>
      </c>
      <c r="L24" s="72" t="str">
        <f>VLOOKUP(C24,'AUD ENE'!B:T,8,0)</f>
        <v xml:space="preserve">Ultimo Directorio que consta escritura pública: Del período 2019-2020. Vigencia Mandato General de Administración y Facultades otorgado a don Rodrigo Cárcamo Morales y don Diego Trincado Araya: 30 de julio de 2021.
</v>
      </c>
      <c r="M24" s="72" t="str">
        <f>VLOOKUP(C24,'AUD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4" s="72" t="str">
        <f>VLOOKUP(C24,'AUD ENE'!B:T,10,0)</f>
        <v xml:space="preserve">Blanco Nº1117, Valparaíso.Blanco N° 1117, Valparaíso, Región de Valparaíso. 
</v>
      </c>
      <c r="O24" s="72" t="str">
        <f>VLOOKUP(C24,'AUD ENE'!B:T,11,0)</f>
        <v>V</v>
      </c>
      <c r="P24" s="72" t="str">
        <f>VLOOKUP(C24,'AUD ENE'!B:T,12,0)</f>
        <v>Valparaíso</v>
      </c>
      <c r="Q24" s="72" t="str">
        <f>VLOOKUP(C24,'AUD ENE'!B:T,13,0)</f>
        <v>(32) 2156900</v>
      </c>
      <c r="R24" s="72" t="str">
        <f>VLOOKUP(C24,'AUD ENE'!B:T,14,0)</f>
        <v xml:space="preserve">acjvalpo@gmail.com
</v>
      </c>
      <c r="S24" s="72">
        <f>VLOOKUP(C24,'AUD ENE'!B:T,15,0)</f>
        <v>0</v>
      </c>
      <c r="T24" s="72">
        <f>VLOOKUP(C24,'AUD ENE'!B:T,16,0)</f>
        <v>93401</v>
      </c>
      <c r="U24" s="72" t="str">
        <f>VLOOKUP(C24,'AUD ENE'!B:T,17,0)</f>
        <v xml:space="preserve">Certificado de Antecedentes Financieros, correspondientes al año 2020, aprobados por el Subdepartamento de Supervisión Financiera Nacional.                                                                                                                                                                                                                                                                                                                                                                                                                                                                                                                                                                                                                                                                                                                                                                                                                                                                                                                                                                                                                                                                                      
</v>
      </c>
      <c r="V24" s="73">
        <f>VLOOKUP(C24,'AUD ENE'!B:T,18,0)</f>
        <v>37970</v>
      </c>
      <c r="W24" s="74">
        <f>VLOOKUP(C24,'AUD ENE'!B:T,19,0)</f>
        <v>250</v>
      </c>
      <c r="X24" s="75">
        <v>14643552</v>
      </c>
      <c r="Y24" s="75">
        <v>14643552</v>
      </c>
      <c r="Z24" s="73">
        <v>44592</v>
      </c>
      <c r="AA24" s="72" t="s">
        <v>6406</v>
      </c>
      <c r="AB24" s="72" t="s">
        <v>6407</v>
      </c>
      <c r="AC24" s="72" t="s">
        <v>6412</v>
      </c>
    </row>
    <row r="25" spans="2:29" x14ac:dyDescent="0.2">
      <c r="B25" s="243" t="s">
        <v>6544</v>
      </c>
      <c r="C25" s="243">
        <v>818329008</v>
      </c>
      <c r="D25" s="72">
        <v>1051354</v>
      </c>
      <c r="E25" s="243">
        <v>5</v>
      </c>
      <c r="F25" s="72" t="str">
        <f>VLOOKUP(C25,'AUD ENE'!B:T,2,0)</f>
        <v>Corporación de Derecho Privado.</v>
      </c>
      <c r="G25" s="72" t="str">
        <f>VLOOKUP(C25,'AUD ENE'!B:T,3,0)</f>
        <v xml:space="preserve">Otorgado por Decreto Supremo Nº 17755, de fecha 18 de octubre de 1915, por el Ministerio de Justicia.  </v>
      </c>
      <c r="H25" s="72" t="str">
        <f>VLOOKUP(C25,'AUD ENE'!B:T,4,0)</f>
        <v>Certificado de vigencia de persona jurídica sin fines de lucro, folio N° 500400647593, emitido por el Servicio de Registro Civil e Identificación, con fecha 28 de julio de 2021.</v>
      </c>
      <c r="I25" s="72" t="str">
        <f>VLOOKUP(C25,'AUD ENE'!B:T,5,0)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5" s="72" t="str">
        <f>VLOOKUP(C25,'AUD ENE'!B:T,6,0)</f>
        <v xml:space="preserve">Comité Ejecutivo
Presidente: 
Desiderio Ulloa Vargas, 
Vicepresidente:
Jaime Guzmán Pulgar, 
Tesorero: 
Pablo Álvarez Vega, 
Secretario Honorario: 
Martín Sandoval Rodríguez,
Secretario General: 
Oscar Órdenes Ampuero
Directores:
Pedro Fotti Lo Presti, 
Rodrigo Contreras Quintero, 
María Angélica Soto Munita, 
Martín Sandoval Rodríguez, 
Mariluz Vásquez Staig;
Rodrigo Jofre Escobar
</v>
      </c>
      <c r="K25" s="72" t="str">
        <f>VLOOKUP(C25,'AUD ENE'!B:T,7,0)</f>
        <v xml:space="preserve">Los directores duran tres años en sus cargos, pudiendo ser reelegidos por una sola vez y se renuevan anualmente por terceras partes.
</v>
      </c>
      <c r="L25" s="72" t="str">
        <f>VLOOKUP(C25,'AUD ENE'!B:T,8,0)</f>
        <v xml:space="preserve">Ultimo Directorio que consta escritura pública: Del período 2019-2020. Vigencia Mandato General de Administración y Facultades otorgado a don Rodrigo Cárcamo Morales y don Diego Trincado Araya: 30 de julio de 2021.
</v>
      </c>
      <c r="M25" s="72" t="str">
        <f>VLOOKUP(C25,'AUD ENE'!B:T,9,0)</f>
        <v xml:space="preserve">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5" s="72" t="str">
        <f>VLOOKUP(C25,'AUD ENE'!B:T,10,0)</f>
        <v xml:space="preserve">Blanco Nº1117, Valparaíso.Blanco N° 1117, Valparaíso, Región de Valparaíso. 
</v>
      </c>
      <c r="O25" s="72" t="str">
        <f>VLOOKUP(C25,'AUD ENE'!B:T,11,0)</f>
        <v>V</v>
      </c>
      <c r="P25" s="72" t="str">
        <f>VLOOKUP(C25,'AUD ENE'!B:T,12,0)</f>
        <v>Valparaíso</v>
      </c>
      <c r="Q25" s="72" t="str">
        <f>VLOOKUP(C25,'AUD ENE'!B:T,13,0)</f>
        <v>(32) 2156900</v>
      </c>
      <c r="R25" s="72" t="str">
        <f>VLOOKUP(C25,'AUD ENE'!B:T,14,0)</f>
        <v xml:space="preserve">acjvalpo@gmail.com
</v>
      </c>
      <c r="S25" s="72">
        <f>VLOOKUP(C25,'AUD ENE'!B:T,15,0)</f>
        <v>0</v>
      </c>
      <c r="T25" s="72">
        <f>VLOOKUP(C25,'AUD ENE'!B:T,16,0)</f>
        <v>93401</v>
      </c>
      <c r="U25" s="72" t="str">
        <f>VLOOKUP(C25,'AUD ENE'!B:T,17,0)</f>
        <v xml:space="preserve">Certificado de Antecedentes Financieros, correspondientes al año 2020, aprobados por el Subdepartamento de Supervisión Financiera Nacional.                                                                                                                                                                                                                                                                                                                                                                                                                                                                                                                                                                                                                                                                                                                                                                                                                                                                                                                                                                                                                                                                                      
</v>
      </c>
      <c r="V25" s="73">
        <f>VLOOKUP(C25,'AUD ENE'!B:T,18,0)</f>
        <v>37970</v>
      </c>
      <c r="W25" s="74">
        <f>VLOOKUP(C25,'AUD ENE'!B:T,19,0)</f>
        <v>250</v>
      </c>
      <c r="X25" s="75">
        <v>20919360</v>
      </c>
      <c r="Y25" s="75">
        <v>20919360</v>
      </c>
      <c r="Z25" s="73">
        <v>44592</v>
      </c>
      <c r="AA25" s="72" t="s">
        <v>6406</v>
      </c>
      <c r="AB25" s="72" t="s">
        <v>6407</v>
      </c>
      <c r="AC25" s="72" t="s">
        <v>6415</v>
      </c>
    </row>
    <row r="26" spans="2:29" x14ac:dyDescent="0.2">
      <c r="B26" s="243" t="s">
        <v>6557</v>
      </c>
      <c r="C26" s="243">
        <v>735534009</v>
      </c>
      <c r="D26" s="72">
        <v>1090483</v>
      </c>
      <c r="E26" s="243">
        <v>9</v>
      </c>
      <c r="F26" s="72" t="str">
        <f>VLOOKUP(C26,'AUD ENE'!B:T,2,0)</f>
        <v>Corporación de Derecho Privado.</v>
      </c>
      <c r="G26" s="72" t="str">
        <f>VLOOKUP(C26,'AUD ENE'!B:T,3,0)</f>
        <v>Otorgada por Decreto Supremo Nº 586, de fecha 05 de junio  de 1996, del Ministerio de Justicia.</v>
      </c>
      <c r="H26" s="72" t="str">
        <f>VLOOKUP(C26,'AUD ENE'!B:T,4,0)</f>
        <v xml:space="preserve">Certificado de Vigencia de Persona Jurídica Sin Fines de Lucro, Folio N° 500403451439, de 13 de agosto de 2021, del Servicio de Registro Civil e Identificación. </v>
      </c>
      <c r="I26" s="72" t="str">
        <f>VLOOKUP(C26,'AUD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6" s="72" t="str">
        <f>VLOOKUP(C26,'AUD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26" s="72" t="str">
        <f>VLOOKUP(C26,'AUD ENE'!B:T,7,0)</f>
        <v>Se elegirá cada dos años.</v>
      </c>
      <c r="L26" s="72" t="str">
        <f>VLOOKUP(C26,'AUD ENE'!B:T,8,0)</f>
        <v>Del 10 de agosto de 2020 al 10 de agosto 2022.</v>
      </c>
      <c r="M26" s="72" t="str">
        <f>VLOOKUP(C26,'AUD ENE'!B:T,9,0)</f>
        <v xml:space="preserve">Presidente: 
Alex Saul Moenen-Locoz Medina, 
Directora Ejecutiva: 
Ingrid Eliana Prambs Klocker,
</v>
      </c>
      <c r="N26" s="72" t="str">
        <f>VLOOKUP(C26,'AUD ENE'!B:T,10,0)</f>
        <v xml:space="preserve">Avenida Pedro de Valdivia Nº 0335, comuna de Villarrica, Novena Región.
</v>
      </c>
      <c r="O26" s="72" t="str">
        <f>VLOOKUP(C26,'AUD ENE'!B:T,11,0)</f>
        <v>IX</v>
      </c>
      <c r="P26" s="72" t="str">
        <f>VLOOKUP(C26,'AUD ENE'!B:T,12,0)</f>
        <v xml:space="preserve"> Villarrica</v>
      </c>
      <c r="Q26" s="72" t="str">
        <f>VLOOKUP(C26,'AUD ENE'!B:T,13,0)</f>
        <v>452598188
Celular:
Ingrid Prambs: 994302213
Alex Moenen-Locoz: 996438541
Mauricio Gaete: 98570334
Carlos Romero: 985315447
Rodrigo Sandoval:989213536
Marixa Ortega:962270453
David Bascur:96653805
Heraldo Mora: 968236913</v>
      </c>
      <c r="R26" s="72" t="str">
        <f>VLOOKUP(C26,'AUD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6" s="72">
        <f>VLOOKUP(C26,'AUD ENE'!B:T,15,0)</f>
        <v>0</v>
      </c>
      <c r="T26" s="72" t="str">
        <f>VLOOKUP(C26,'AUD ENE'!B:T,16,0)</f>
        <v>93401: Institución de Asistencia Social</v>
      </c>
      <c r="U26" s="72" t="str">
        <f>VLOOKUP(C26,'AUD ENE'!B:T,17,0)</f>
        <v>Certificado de antecedentes financieros del año 2020, aprobados por el Subdepartamento de Supervisión Financiera Nacional.</v>
      </c>
      <c r="V26" s="73">
        <f>VLOOKUP(C26,'AUD ENE'!B:T,18,0)</f>
        <v>37970</v>
      </c>
      <c r="W26" s="74">
        <f>VLOOKUP(C26,'AUD ENE'!B:T,19,0)</f>
        <v>6971</v>
      </c>
      <c r="X26" s="75">
        <v>1533692</v>
      </c>
      <c r="Y26" s="75">
        <v>1533692</v>
      </c>
      <c r="Z26" s="73">
        <v>44592</v>
      </c>
      <c r="AA26" s="72" t="s">
        <v>6406</v>
      </c>
      <c r="AB26" s="72" t="s">
        <v>6407</v>
      </c>
      <c r="AC26" s="72" t="s">
        <v>181</v>
      </c>
    </row>
    <row r="27" spans="2:29" x14ac:dyDescent="0.2">
      <c r="B27" s="243" t="s">
        <v>6557</v>
      </c>
      <c r="C27" s="243">
        <v>735534009</v>
      </c>
      <c r="D27" s="72">
        <v>1090484</v>
      </c>
      <c r="E27" s="243">
        <v>9</v>
      </c>
      <c r="F27" s="72" t="str">
        <f>VLOOKUP(C27,'AUD ENE'!B:T,2,0)</f>
        <v>Corporación de Derecho Privado.</v>
      </c>
      <c r="G27" s="72" t="str">
        <f>VLOOKUP(C27,'AUD ENE'!B:T,3,0)</f>
        <v>Otorgada por Decreto Supremo Nº 586, de fecha 05 de junio  de 1996, del Ministerio de Justicia.</v>
      </c>
      <c r="H27" s="72" t="str">
        <f>VLOOKUP(C27,'AUD ENE'!B:T,4,0)</f>
        <v xml:space="preserve">Certificado de Vigencia de Persona Jurídica Sin Fines de Lucro, Folio N° 500403451439, de 13 de agosto de 2021, del Servicio de Registro Civil e Identificación. </v>
      </c>
      <c r="I27" s="72" t="str">
        <f>VLOOKUP(C27,'AUD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7" s="72" t="str">
        <f>VLOOKUP(C27,'AUD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27" s="72" t="str">
        <f>VLOOKUP(C27,'AUD ENE'!B:T,7,0)</f>
        <v>Se elegirá cada dos años.</v>
      </c>
      <c r="L27" s="72" t="str">
        <f>VLOOKUP(C27,'AUD ENE'!B:T,8,0)</f>
        <v>Del 10 de agosto de 2020 al 10 de agosto 2022.</v>
      </c>
      <c r="M27" s="72" t="str">
        <f>VLOOKUP(C27,'AUD ENE'!B:T,9,0)</f>
        <v xml:space="preserve">Presidente: 
Alex Saul Moenen-Locoz Medina, 
Directora Ejecutiva: 
Ingrid Eliana Prambs Klocker,
</v>
      </c>
      <c r="N27" s="72" t="str">
        <f>VLOOKUP(C27,'AUD ENE'!B:T,10,0)</f>
        <v xml:space="preserve">Avenida Pedro de Valdivia Nº 0335, comuna de Villarrica, Novena Región.
</v>
      </c>
      <c r="O27" s="72" t="str">
        <f>VLOOKUP(C27,'AUD ENE'!B:T,11,0)</f>
        <v>IX</v>
      </c>
      <c r="P27" s="72" t="str">
        <f>VLOOKUP(C27,'AUD ENE'!B:T,12,0)</f>
        <v xml:space="preserve"> Villarrica</v>
      </c>
      <c r="Q27" s="72" t="str">
        <f>VLOOKUP(C27,'AUD ENE'!B:T,13,0)</f>
        <v>452598188
Celular:
Ingrid Prambs: 994302213
Alex Moenen-Locoz: 996438541
Mauricio Gaete: 98570334
Carlos Romero: 985315447
Rodrigo Sandoval:989213536
Marixa Ortega:962270453
David Bascur:96653805
Heraldo Mora: 968236913</v>
      </c>
      <c r="R27" s="72" t="str">
        <f>VLOOKUP(C27,'AUD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7" s="72">
        <f>VLOOKUP(C27,'AUD ENE'!B:T,15,0)</f>
        <v>0</v>
      </c>
      <c r="T27" s="72" t="str">
        <f>VLOOKUP(C27,'AUD ENE'!B:T,16,0)</f>
        <v>93401: Institución de Asistencia Social</v>
      </c>
      <c r="U27" s="72" t="str">
        <f>VLOOKUP(C27,'AUD ENE'!B:T,17,0)</f>
        <v>Certificado de antecedentes financieros del año 2020, aprobados por el Subdepartamento de Supervisión Financiera Nacional.</v>
      </c>
      <c r="V27" s="73">
        <f>VLOOKUP(C27,'AUD ENE'!B:T,18,0)</f>
        <v>37970</v>
      </c>
      <c r="W27" s="74">
        <f>VLOOKUP(C27,'AUD ENE'!B:T,19,0)</f>
        <v>6971</v>
      </c>
      <c r="X27" s="75">
        <v>1647666</v>
      </c>
      <c r="Y27" s="75">
        <v>1647666</v>
      </c>
      <c r="Z27" s="73">
        <v>44592</v>
      </c>
      <c r="AA27" s="72" t="s">
        <v>6406</v>
      </c>
      <c r="AB27" s="72" t="s">
        <v>6407</v>
      </c>
      <c r="AC27" s="72" t="s">
        <v>181</v>
      </c>
    </row>
    <row r="28" spans="2:29" x14ac:dyDescent="0.2">
      <c r="B28" s="243" t="s">
        <v>6557</v>
      </c>
      <c r="C28" s="243">
        <v>735534009</v>
      </c>
      <c r="D28" s="72">
        <v>1090503</v>
      </c>
      <c r="E28" s="243">
        <v>9</v>
      </c>
      <c r="F28" s="72" t="str">
        <f>VLOOKUP(C28,'AUD ENE'!B:T,2,0)</f>
        <v>Corporación de Derecho Privado.</v>
      </c>
      <c r="G28" s="72" t="str">
        <f>VLOOKUP(C28,'AUD ENE'!B:T,3,0)</f>
        <v>Otorgada por Decreto Supremo Nº 586, de fecha 05 de junio  de 1996, del Ministerio de Justicia.</v>
      </c>
      <c r="H28" s="72" t="str">
        <f>VLOOKUP(C28,'AUD ENE'!B:T,4,0)</f>
        <v xml:space="preserve">Certificado de Vigencia de Persona Jurídica Sin Fines de Lucro, Folio N° 500403451439, de 13 de agosto de 2021, del Servicio de Registro Civil e Identificación. </v>
      </c>
      <c r="I28" s="72" t="str">
        <f>VLOOKUP(C28,'AUD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8" s="72" t="str">
        <f>VLOOKUP(C28,'AUD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28" s="72" t="str">
        <f>VLOOKUP(C28,'AUD ENE'!B:T,7,0)</f>
        <v>Se elegirá cada dos años.</v>
      </c>
      <c r="L28" s="72" t="str">
        <f>VLOOKUP(C28,'AUD ENE'!B:T,8,0)</f>
        <v>Del 10 de agosto de 2020 al 10 de agosto 2022.</v>
      </c>
      <c r="M28" s="72" t="str">
        <f>VLOOKUP(C28,'AUD ENE'!B:T,9,0)</f>
        <v xml:space="preserve">Presidente: 
Alex Saul Moenen-Locoz Medina, 
Directora Ejecutiva: 
Ingrid Eliana Prambs Klocker,
</v>
      </c>
      <c r="N28" s="72" t="str">
        <f>VLOOKUP(C28,'AUD ENE'!B:T,10,0)</f>
        <v xml:space="preserve">Avenida Pedro de Valdivia Nº 0335, comuna de Villarrica, Novena Región.
</v>
      </c>
      <c r="O28" s="72" t="str">
        <f>VLOOKUP(C28,'AUD ENE'!B:T,11,0)</f>
        <v>IX</v>
      </c>
      <c r="P28" s="72" t="str">
        <f>VLOOKUP(C28,'AUD ENE'!B:T,12,0)</f>
        <v xml:space="preserve"> Villarrica</v>
      </c>
      <c r="Q28" s="72" t="str">
        <f>VLOOKUP(C28,'AUD ENE'!B:T,13,0)</f>
        <v>452598188
Celular:
Ingrid Prambs: 994302213
Alex Moenen-Locoz: 996438541
Mauricio Gaete: 98570334
Carlos Romero: 985315447
Rodrigo Sandoval:989213536
Marixa Ortega:962270453
David Bascur:96653805
Heraldo Mora: 968236913</v>
      </c>
      <c r="R28" s="72" t="str">
        <f>VLOOKUP(C28,'AUD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8" s="72">
        <f>VLOOKUP(C28,'AUD ENE'!B:T,15,0)</f>
        <v>0</v>
      </c>
      <c r="T28" s="72" t="str">
        <f>VLOOKUP(C28,'AUD ENE'!B:T,16,0)</f>
        <v>93401: Institución de Asistencia Social</v>
      </c>
      <c r="U28" s="72" t="str">
        <f>VLOOKUP(C28,'AUD ENE'!B:T,17,0)</f>
        <v>Certificado de antecedentes financieros del año 2020, aprobados por el Subdepartamento de Supervisión Financiera Nacional.</v>
      </c>
      <c r="V28" s="73">
        <f>VLOOKUP(C28,'AUD ENE'!B:T,18,0)</f>
        <v>37970</v>
      </c>
      <c r="W28" s="74">
        <f>VLOOKUP(C28,'AUD ENE'!B:T,19,0)</f>
        <v>6971</v>
      </c>
      <c r="X28" s="75">
        <v>1988744</v>
      </c>
      <c r="Y28" s="75">
        <v>1988744</v>
      </c>
      <c r="Z28" s="73">
        <v>44592</v>
      </c>
      <c r="AA28" s="72" t="s">
        <v>6406</v>
      </c>
      <c r="AB28" s="72" t="s">
        <v>6407</v>
      </c>
      <c r="AC28" s="72" t="s">
        <v>6447</v>
      </c>
    </row>
    <row r="29" spans="2:29" x14ac:dyDescent="0.2">
      <c r="B29" s="243" t="s">
        <v>6557</v>
      </c>
      <c r="C29" s="243">
        <v>735534009</v>
      </c>
      <c r="D29" s="72">
        <v>1090505</v>
      </c>
      <c r="E29" s="243">
        <v>9</v>
      </c>
      <c r="F29" s="72" t="str">
        <f>VLOOKUP(C29,'AUD ENE'!B:T,2,0)</f>
        <v>Corporación de Derecho Privado.</v>
      </c>
      <c r="G29" s="72" t="str">
        <f>VLOOKUP(C29,'AUD ENE'!B:T,3,0)</f>
        <v>Otorgada por Decreto Supremo Nº 586, de fecha 05 de junio  de 1996, del Ministerio de Justicia.</v>
      </c>
      <c r="H29" s="72" t="str">
        <f>VLOOKUP(C29,'AUD ENE'!B:T,4,0)</f>
        <v xml:space="preserve">Certificado de Vigencia de Persona Jurídica Sin Fines de Lucro, Folio N° 500403451439, de 13 de agosto de 2021, del Servicio de Registro Civil e Identificación. </v>
      </c>
      <c r="I29" s="72" t="str">
        <f>VLOOKUP(C29,'AUD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9" s="72" t="str">
        <f>VLOOKUP(C29,'AUD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29" s="72" t="str">
        <f>VLOOKUP(C29,'AUD ENE'!B:T,7,0)</f>
        <v>Se elegirá cada dos años.</v>
      </c>
      <c r="L29" s="72" t="str">
        <f>VLOOKUP(C29,'AUD ENE'!B:T,8,0)</f>
        <v>Del 10 de agosto de 2020 al 10 de agosto 2022.</v>
      </c>
      <c r="M29" s="72" t="str">
        <f>VLOOKUP(C29,'AUD ENE'!B:T,9,0)</f>
        <v xml:space="preserve">Presidente: 
Alex Saul Moenen-Locoz Medina, 
Directora Ejecutiva: 
Ingrid Eliana Prambs Klocker,
</v>
      </c>
      <c r="N29" s="72" t="str">
        <f>VLOOKUP(C29,'AUD ENE'!B:T,10,0)</f>
        <v xml:space="preserve">Avenida Pedro de Valdivia Nº 0335, comuna de Villarrica, Novena Región.
</v>
      </c>
      <c r="O29" s="72" t="str">
        <f>VLOOKUP(C29,'AUD ENE'!B:T,11,0)</f>
        <v>IX</v>
      </c>
      <c r="P29" s="72" t="str">
        <f>VLOOKUP(C29,'AUD ENE'!B:T,12,0)</f>
        <v xml:space="preserve"> Villarrica</v>
      </c>
      <c r="Q29" s="72" t="str">
        <f>VLOOKUP(C29,'AUD ENE'!B:T,13,0)</f>
        <v>452598188
Celular:
Ingrid Prambs: 994302213
Alex Moenen-Locoz: 996438541
Mauricio Gaete: 98570334
Carlos Romero: 985315447
Rodrigo Sandoval:989213536
Marixa Ortega:962270453
David Bascur:96653805
Heraldo Mora: 968236913</v>
      </c>
      <c r="R29" s="72" t="str">
        <f>VLOOKUP(C29,'AUD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9" s="72">
        <f>VLOOKUP(C29,'AUD ENE'!B:T,15,0)</f>
        <v>0</v>
      </c>
      <c r="T29" s="72" t="str">
        <f>VLOOKUP(C29,'AUD ENE'!B:T,16,0)</f>
        <v>93401: Institución de Asistencia Social</v>
      </c>
      <c r="U29" s="72" t="str">
        <f>VLOOKUP(C29,'AUD ENE'!B:T,17,0)</f>
        <v>Certificado de antecedentes financieros del año 2020, aprobados por el Subdepartamento de Supervisión Financiera Nacional.</v>
      </c>
      <c r="V29" s="73">
        <f>VLOOKUP(C29,'AUD ENE'!B:T,18,0)</f>
        <v>37970</v>
      </c>
      <c r="W29" s="74">
        <f>VLOOKUP(C29,'AUD ENE'!B:T,19,0)</f>
        <v>6971</v>
      </c>
      <c r="X29" s="75">
        <v>733981</v>
      </c>
      <c r="Y29" s="75">
        <v>733981</v>
      </c>
      <c r="Z29" s="73">
        <v>44592</v>
      </c>
      <c r="AA29" s="72" t="s">
        <v>6406</v>
      </c>
      <c r="AB29" s="72" t="s">
        <v>6407</v>
      </c>
      <c r="AC29" s="72" t="s">
        <v>6447</v>
      </c>
    </row>
    <row r="30" spans="2:29" x14ac:dyDescent="0.2">
      <c r="B30" s="243" t="s">
        <v>6557</v>
      </c>
      <c r="C30" s="243">
        <v>735534009</v>
      </c>
      <c r="D30" s="72">
        <v>1090646</v>
      </c>
      <c r="E30" s="243">
        <v>9</v>
      </c>
      <c r="F30" s="72" t="str">
        <f>VLOOKUP(C30,'AUD ENE'!B:T,2,0)</f>
        <v>Corporación de Derecho Privado.</v>
      </c>
      <c r="G30" s="72" t="str">
        <f>VLOOKUP(C30,'AUD ENE'!B:T,3,0)</f>
        <v>Otorgada por Decreto Supremo Nº 586, de fecha 05 de junio  de 1996, del Ministerio de Justicia.</v>
      </c>
      <c r="H30" s="72" t="str">
        <f>VLOOKUP(C30,'AUD ENE'!B:T,4,0)</f>
        <v xml:space="preserve">Certificado de Vigencia de Persona Jurídica Sin Fines de Lucro, Folio N° 500403451439, de 13 de agosto de 2021, del Servicio de Registro Civil e Identificación. </v>
      </c>
      <c r="I30" s="72" t="str">
        <f>VLOOKUP(C30,'AUD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0" s="72" t="str">
        <f>VLOOKUP(C30,'AUD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0" s="72" t="str">
        <f>VLOOKUP(C30,'AUD ENE'!B:T,7,0)</f>
        <v>Se elegirá cada dos años.</v>
      </c>
      <c r="L30" s="72" t="str">
        <f>VLOOKUP(C30,'AUD ENE'!B:T,8,0)</f>
        <v>Del 10 de agosto de 2020 al 10 de agosto 2022.</v>
      </c>
      <c r="M30" s="72" t="str">
        <f>VLOOKUP(C30,'AUD ENE'!B:T,9,0)</f>
        <v xml:space="preserve">Presidente: 
Alex Saul Moenen-Locoz Medina, 
Directora Ejecutiva: 
Ingrid Eliana Prambs Klocker,
</v>
      </c>
      <c r="N30" s="72" t="str">
        <f>VLOOKUP(C30,'AUD ENE'!B:T,10,0)</f>
        <v xml:space="preserve">Avenida Pedro de Valdivia Nº 0335, comuna de Villarrica, Novena Región.
</v>
      </c>
      <c r="O30" s="72" t="str">
        <f>VLOOKUP(C30,'AUD ENE'!B:T,11,0)</f>
        <v>IX</v>
      </c>
      <c r="P30" s="72" t="str">
        <f>VLOOKUP(C30,'AUD ENE'!B:T,12,0)</f>
        <v xml:space="preserve"> Villarrica</v>
      </c>
      <c r="Q30" s="72" t="str">
        <f>VLOOKUP(C30,'AUD ENE'!B:T,13,0)</f>
        <v>452598188
Celular:
Ingrid Prambs: 994302213
Alex Moenen-Locoz: 996438541
Mauricio Gaete: 98570334
Carlos Romero: 985315447
Rodrigo Sandoval:989213536
Marixa Ortega:962270453
David Bascur:96653805
Heraldo Mora: 968236913</v>
      </c>
      <c r="R30" s="72" t="str">
        <f>VLOOKUP(C30,'AUD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0" s="72">
        <f>VLOOKUP(C30,'AUD ENE'!B:T,15,0)</f>
        <v>0</v>
      </c>
      <c r="T30" s="72" t="str">
        <f>VLOOKUP(C30,'AUD ENE'!B:T,16,0)</f>
        <v>93401: Institución de Asistencia Social</v>
      </c>
      <c r="U30" s="72" t="str">
        <f>VLOOKUP(C30,'AUD ENE'!B:T,17,0)</f>
        <v>Certificado de antecedentes financieros del año 2020, aprobados por el Subdepartamento de Supervisión Financiera Nacional.</v>
      </c>
      <c r="V30" s="73">
        <f>VLOOKUP(C30,'AUD ENE'!B:T,18,0)</f>
        <v>37970</v>
      </c>
      <c r="W30" s="74">
        <f>VLOOKUP(C30,'AUD ENE'!B:T,19,0)</f>
        <v>6971</v>
      </c>
      <c r="X30" s="75">
        <v>2390658</v>
      </c>
      <c r="Y30" s="75">
        <v>2390658</v>
      </c>
      <c r="Z30" s="73">
        <v>44592</v>
      </c>
      <c r="AA30" s="72" t="s">
        <v>6406</v>
      </c>
      <c r="AB30" s="72" t="s">
        <v>6407</v>
      </c>
      <c r="AC30" s="72" t="s">
        <v>6447</v>
      </c>
    </row>
    <row r="31" spans="2:29" x14ac:dyDescent="0.2">
      <c r="B31" s="243" t="s">
        <v>6557</v>
      </c>
      <c r="C31" s="243">
        <v>735534009</v>
      </c>
      <c r="D31" s="72">
        <v>1090647</v>
      </c>
      <c r="E31" s="243">
        <v>9</v>
      </c>
      <c r="F31" s="72" t="str">
        <f>VLOOKUP(C31,'AUD ENE'!B:T,2,0)</f>
        <v>Corporación de Derecho Privado.</v>
      </c>
      <c r="G31" s="72" t="str">
        <f>VLOOKUP(C31,'AUD ENE'!B:T,3,0)</f>
        <v>Otorgada por Decreto Supremo Nº 586, de fecha 05 de junio  de 1996, del Ministerio de Justicia.</v>
      </c>
      <c r="H31" s="72" t="str">
        <f>VLOOKUP(C31,'AUD ENE'!B:T,4,0)</f>
        <v xml:space="preserve">Certificado de Vigencia de Persona Jurídica Sin Fines de Lucro, Folio N° 500403451439, de 13 de agosto de 2021, del Servicio de Registro Civil e Identificación. </v>
      </c>
      <c r="I31" s="72" t="str">
        <f>VLOOKUP(C31,'AUD ENE'!B:T,5,0)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1" s="72" t="str">
        <f>VLOOKUP(C31,'AUD ENE'!B:T,6,0)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K31" s="72" t="str">
        <f>VLOOKUP(C31,'AUD ENE'!B:T,7,0)</f>
        <v>Se elegirá cada dos años.</v>
      </c>
      <c r="L31" s="72" t="str">
        <f>VLOOKUP(C31,'AUD ENE'!B:T,8,0)</f>
        <v>Del 10 de agosto de 2020 al 10 de agosto 2022.</v>
      </c>
      <c r="M31" s="72" t="str">
        <f>VLOOKUP(C31,'AUD ENE'!B:T,9,0)</f>
        <v xml:space="preserve">Presidente: 
Alex Saul Moenen-Locoz Medina, 
Directora Ejecutiva: 
Ingrid Eliana Prambs Klocker,
</v>
      </c>
      <c r="N31" s="72" t="str">
        <f>VLOOKUP(C31,'AUD ENE'!B:T,10,0)</f>
        <v xml:space="preserve">Avenida Pedro de Valdivia Nº 0335, comuna de Villarrica, Novena Región.
</v>
      </c>
      <c r="O31" s="72" t="str">
        <f>VLOOKUP(C31,'AUD ENE'!B:T,11,0)</f>
        <v>IX</v>
      </c>
      <c r="P31" s="72" t="str">
        <f>VLOOKUP(C31,'AUD ENE'!B:T,12,0)</f>
        <v xml:space="preserve"> Villarrica</v>
      </c>
      <c r="Q31" s="72" t="str">
        <f>VLOOKUP(C31,'AUD ENE'!B:T,13,0)</f>
        <v>452598188
Celular:
Ingrid Prambs: 994302213
Alex Moenen-Locoz: 996438541
Mauricio Gaete: 98570334
Carlos Romero: 985315447
Rodrigo Sandoval:989213536
Marixa Ortega:962270453
David Bascur:96653805
Heraldo Mora: 968236913</v>
      </c>
      <c r="R31" s="72" t="str">
        <f>VLOOKUP(C31,'AUD ENE'!B:T,14,0)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1" s="72">
        <f>VLOOKUP(C31,'AUD ENE'!B:T,15,0)</f>
        <v>0</v>
      </c>
      <c r="T31" s="72" t="str">
        <f>VLOOKUP(C31,'AUD ENE'!B:T,16,0)</f>
        <v>93401: Institución de Asistencia Social</v>
      </c>
      <c r="U31" s="72" t="str">
        <f>VLOOKUP(C31,'AUD ENE'!B:T,17,0)</f>
        <v>Certificado de antecedentes financieros del año 2020, aprobados por el Subdepartamento de Supervisión Financiera Nacional.</v>
      </c>
      <c r="V31" s="73">
        <f>VLOOKUP(C31,'AUD ENE'!B:T,18,0)</f>
        <v>37970</v>
      </c>
      <c r="W31" s="74">
        <f>VLOOKUP(C31,'AUD ENE'!B:T,19,0)</f>
        <v>6971</v>
      </c>
      <c r="X31" s="75">
        <v>8757407</v>
      </c>
      <c r="Y31" s="75">
        <v>8757407</v>
      </c>
      <c r="Z31" s="73">
        <v>44592</v>
      </c>
      <c r="AA31" s="72" t="s">
        <v>6406</v>
      </c>
      <c r="AB31" s="72" t="s">
        <v>6407</v>
      </c>
      <c r="AC31" s="72" t="s">
        <v>181</v>
      </c>
    </row>
    <row r="32" spans="2:29" x14ac:dyDescent="0.2">
      <c r="B32" s="243" t="s">
        <v>6545</v>
      </c>
      <c r="C32" s="243">
        <v>817951724</v>
      </c>
      <c r="D32" s="72">
        <v>1080706</v>
      </c>
      <c r="E32" s="243">
        <v>8</v>
      </c>
      <c r="F32" s="72" t="str">
        <f>VLOOKUP(C32,'AUD ENE'!B:T,2,0)</f>
        <v>Organización Religiosa.</v>
      </c>
      <c r="G32" s="72" t="str">
        <f>VLOOKUP(C32,'AUD ENE'!B:T,3,0)</f>
        <v>Erigida de acuerdo al Derecho Canónico, según consta en Certificado Nº722/2003, emitido por doña Sara Rodríguez Silva, Notario Eclesiástico del Obispado de Valparaíso, con fecha 17 de noviembre del 2003.</v>
      </c>
      <c r="H32" s="72" t="str">
        <f>VLOOKUP(C32,'AUD ENE'!B:T,4,0)</f>
        <v>Indefinida.</v>
      </c>
      <c r="I32" s="72" t="str">
        <f>VLOOKUP(C32,'AUD ENE'!B:T,5,0)</f>
        <v>Actividades Religiosas.</v>
      </c>
      <c r="J32" s="72" t="str">
        <f>VLOOKUP(C32,'AUD ENE'!B:T,6,0)</f>
        <v>no tiene</v>
      </c>
      <c r="K32" s="72">
        <f>VLOOKUP(C32,'AUD ENE'!B:T,7,0)</f>
        <v>0</v>
      </c>
      <c r="L32" s="72">
        <f>VLOOKUP(C32,'AUD ENE'!B:T,8,0)</f>
        <v>0</v>
      </c>
      <c r="M32" s="72" t="str">
        <f>VLOOKUP(C32,'AUD ENE'!B:T,9,0)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32" s="72" t="str">
        <f>VLOOKUP(C32,'AUD ENE'!B:T,10,0)</f>
        <v xml:space="preserve">Barros Arana N° 162, Oficina 101, Concepción, Región del Biobío. 
</v>
      </c>
      <c r="O32" s="72" t="str">
        <f>VLOOKUP(C32,'AUD ENE'!B:T,11,0)</f>
        <v>VIII</v>
      </c>
      <c r="P32" s="72" t="str">
        <f>VLOOKUP(C32,'AUD ENE'!B:T,12,0)</f>
        <v>Concepción</v>
      </c>
      <c r="Q32" s="72" t="str">
        <f>VLOOKUP(C32,'AUD ENE'!B:T,13,0)</f>
        <v>Teléfonos: 412767056
Celular: +56974305923      Celular Esteban de Jesús González Yepes: +56963411072</v>
      </c>
      <c r="R32" s="72" t="str">
        <f>VLOOKUP(C32,'AUD ENE'!B:T,14,0)</f>
        <v xml:space="preserve">Correos electrónicos: eduardo.gut@gmail.com
                                        paula.quilodran@programasamigo.cl                        admin.centralizada@programasamigo.cl
estebangy1987@amigonianosj.org
</v>
      </c>
      <c r="S32" s="72">
        <f>VLOOKUP(C32,'AUD ENE'!B:T,15,0)</f>
        <v>0</v>
      </c>
      <c r="T32" s="72" t="str">
        <f>VLOOKUP(C32,'AUD ENE'!B:T,16,0)</f>
        <v>93910: Organizaciones Religiosas.</v>
      </c>
      <c r="U32" s="72" t="str">
        <f>VLOOKUP(C32,'AUD ENE'!B:T,17,0)</f>
        <v xml:space="preserve">Certificado de antecedentes financieros, correspondientes al año 2020, aprobados por el Subdepartamento de Supervisión Financiera Nacional. </v>
      </c>
      <c r="V32" s="73">
        <f>VLOOKUP(C32,'AUD ENE'!B:T,18,0)</f>
        <v>37970</v>
      </c>
      <c r="W32" s="74">
        <f>VLOOKUP(C32,'AUD ENE'!B:T,19,0)</f>
        <v>1750</v>
      </c>
      <c r="X32" s="75">
        <v>2861768</v>
      </c>
      <c r="Y32" s="75">
        <v>2861768</v>
      </c>
      <c r="Z32" s="73">
        <v>44592</v>
      </c>
      <c r="AA32" s="72" t="s">
        <v>6406</v>
      </c>
      <c r="AB32" s="72" t="s">
        <v>6407</v>
      </c>
      <c r="AC32" s="72" t="s">
        <v>148</v>
      </c>
    </row>
    <row r="33" spans="2:29" x14ac:dyDescent="0.2">
      <c r="B33" s="243" t="s">
        <v>6545</v>
      </c>
      <c r="C33" s="243">
        <v>817951724</v>
      </c>
      <c r="D33" s="72">
        <v>1080940</v>
      </c>
      <c r="E33" s="243">
        <v>8</v>
      </c>
      <c r="F33" s="72" t="str">
        <f>VLOOKUP(C33,'AUD ENE'!B:T,2,0)</f>
        <v>Organización Religiosa.</v>
      </c>
      <c r="G33" s="72" t="str">
        <f>VLOOKUP(C33,'AUD ENE'!B:T,3,0)</f>
        <v>Erigida de acuerdo al Derecho Canónico, según consta en Certificado Nº722/2003, emitido por doña Sara Rodríguez Silva, Notario Eclesiástico del Obispado de Valparaíso, con fecha 17 de noviembre del 2003.</v>
      </c>
      <c r="H33" s="72" t="str">
        <f>VLOOKUP(C33,'AUD ENE'!B:T,4,0)</f>
        <v>Indefinida.</v>
      </c>
      <c r="I33" s="72" t="str">
        <f>VLOOKUP(C33,'AUD ENE'!B:T,5,0)</f>
        <v>Actividades Religiosas.</v>
      </c>
      <c r="J33" s="72" t="str">
        <f>VLOOKUP(C33,'AUD ENE'!B:T,6,0)</f>
        <v>no tiene</v>
      </c>
      <c r="K33" s="72">
        <f>VLOOKUP(C33,'AUD ENE'!B:T,7,0)</f>
        <v>0</v>
      </c>
      <c r="L33" s="72">
        <f>VLOOKUP(C33,'AUD ENE'!B:T,8,0)</f>
        <v>0</v>
      </c>
      <c r="M33" s="72" t="str">
        <f>VLOOKUP(C33,'AUD ENE'!B:T,9,0)</f>
        <v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v>
      </c>
      <c r="N33" s="72" t="str">
        <f>VLOOKUP(C33,'AUD ENE'!B:T,10,0)</f>
        <v xml:space="preserve">Barros Arana N° 162, Oficina 101, Concepción, Región del Biobío. 
</v>
      </c>
      <c r="O33" s="72" t="str">
        <f>VLOOKUP(C33,'AUD ENE'!B:T,11,0)</f>
        <v>VIII</v>
      </c>
      <c r="P33" s="72" t="str">
        <f>VLOOKUP(C33,'AUD ENE'!B:T,12,0)</f>
        <v>Concepción</v>
      </c>
      <c r="Q33" s="72" t="str">
        <f>VLOOKUP(C33,'AUD ENE'!B:T,13,0)</f>
        <v>Teléfonos: 412767056
Celular: +56974305923      Celular Esteban de Jesús González Yepes: +56963411072</v>
      </c>
      <c r="R33" s="72" t="str">
        <f>VLOOKUP(C33,'AUD ENE'!B:T,14,0)</f>
        <v xml:space="preserve">Correos electrónicos: eduardo.gut@gmail.com
                                        paula.quilodran@programasamigo.cl                        admin.centralizada@programasamigo.cl
estebangy1987@amigonianosj.org
</v>
      </c>
      <c r="S33" s="72">
        <f>VLOOKUP(C33,'AUD ENE'!B:T,15,0)</f>
        <v>0</v>
      </c>
      <c r="T33" s="72" t="str">
        <f>VLOOKUP(C33,'AUD ENE'!B:T,16,0)</f>
        <v>93910: Organizaciones Religiosas.</v>
      </c>
      <c r="U33" s="72" t="str">
        <f>VLOOKUP(C33,'AUD ENE'!B:T,17,0)</f>
        <v xml:space="preserve">Certificado de antecedentes financieros, correspondientes al año 2020, aprobados por el Subdepartamento de Supervisión Financiera Nacional. </v>
      </c>
      <c r="V33" s="73">
        <f>VLOOKUP(C33,'AUD ENE'!B:T,18,0)</f>
        <v>37970</v>
      </c>
      <c r="W33" s="74">
        <f>VLOOKUP(C33,'AUD ENE'!B:T,19,0)</f>
        <v>1750</v>
      </c>
      <c r="X33" s="75">
        <v>917477</v>
      </c>
      <c r="Y33" s="75">
        <v>917477</v>
      </c>
      <c r="Z33" s="73">
        <v>44592</v>
      </c>
      <c r="AA33" s="72" t="s">
        <v>6406</v>
      </c>
      <c r="AB33" s="72" t="s">
        <v>6407</v>
      </c>
      <c r="AC33" s="72" t="s">
        <v>148</v>
      </c>
    </row>
    <row r="34" spans="2:29" x14ac:dyDescent="0.2">
      <c r="B34" s="243" t="s">
        <v>6547</v>
      </c>
      <c r="C34" s="243">
        <v>719400000</v>
      </c>
      <c r="D34" s="72">
        <v>1060377</v>
      </c>
      <c r="E34" s="243">
        <v>6</v>
      </c>
      <c r="F34" s="72" t="str">
        <f>VLOOKUP(C34,'AUD ENE'!B:T,2,0)</f>
        <v>Corporación de Derecho Privado.</v>
      </c>
      <c r="G34" s="72" t="str">
        <f>VLOOKUP(C34,'AUD ENE'!B:T,3,0)</f>
        <v>Otorgada por Decreto Supremo Nº 528, de fecha 16 de mayo de 1991, del Ministerio de Justicia, publicado en el Diario Oficial el día 19 de noviembre de 1991.</v>
      </c>
      <c r="H34" s="72" t="str">
        <f>VLOOKUP(C34,'AUD ENE'!B:T,4,0)</f>
        <v>Certificado de vigencia Folio Nº 500401142878, de fecha 30 de julio de 2021, emitido por el Servicio de Registro Civil e Identificación.</v>
      </c>
      <c r="I34" s="72" t="str">
        <f>VLOOKUP(C34,'AUD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4" s="72" t="str">
        <f>VLOOKUP(C34,'AUD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4" s="72" t="str">
        <f>VLOOKUP(C34,'AUD ENE'!B:T,7,0)</f>
        <v>Tres años.</v>
      </c>
      <c r="L34" s="72" t="str">
        <f>VLOOKUP(C34,'AUD ENE'!B:T,8,0)</f>
        <v xml:space="preserve">De 13 de junio de 2019 al 13 de junio de 2022. 
</v>
      </c>
      <c r="M34" s="72" t="str">
        <f>VLOOKUP(C34,'AUD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4" s="72" t="str">
        <f>VLOOKUP(C34,'AUD ENE'!B:T,10,0)</f>
        <v xml:space="preserve">Santa Isabel Nº 345, Santiago, Región Metropolitana. 
</v>
      </c>
      <c r="O34" s="72" t="str">
        <f>VLOOKUP(C34,'AUD ENE'!B:T,11,0)</f>
        <v>XIII</v>
      </c>
      <c r="P34" s="72" t="str">
        <f>VLOOKUP(C34,'AUD ENE'!B:T,12,0)</f>
        <v>Santiago</v>
      </c>
      <c r="Q34" s="72" t="str">
        <f>VLOOKUP(C34,'AUD ENE'!B:T,13,0)</f>
        <v>2228893- 2225181     Jaime Enrique Vilches González: 992386370- oficina: 226346252</v>
      </c>
      <c r="R34" s="72" t="str">
        <f>VLOOKUP(C34,'AUD ENE'!B:T,14,0)</f>
        <v xml:space="preserve">corporacion.central@gmail.com
vilches.jaime@gmail.com
</v>
      </c>
      <c r="S34" s="72">
        <f>VLOOKUP(C34,'AUD ENE'!B:T,15,0)</f>
        <v>0</v>
      </c>
      <c r="T34" s="72" t="str">
        <f>VLOOKUP(C34,'AUD ENE'!B:T,16,0)</f>
        <v>93401: Institución de Asistencia Social</v>
      </c>
      <c r="U34" s="72" t="str">
        <f>VLOOKUP(C34,'AUD ENE'!B:T,17,0)</f>
        <v xml:space="preserve">Se acompaña certificado de antecedentes financieros, correspondiente al año 2020 aprobados por el Sub Departamento de Supervisión Financiera Nacional. </v>
      </c>
      <c r="V34" s="73">
        <f>VLOOKUP(C34,'AUD ENE'!B:T,18,0)</f>
        <v>37970</v>
      </c>
      <c r="W34" s="74">
        <f>VLOOKUP(C34,'AUD ENE'!B:T,19,0)</f>
        <v>3842</v>
      </c>
      <c r="X34" s="75">
        <v>7319136</v>
      </c>
      <c r="Y34" s="75">
        <v>7319136</v>
      </c>
      <c r="Z34" s="73">
        <v>44592</v>
      </c>
      <c r="AA34" s="72" t="s">
        <v>6406</v>
      </c>
      <c r="AB34" s="72" t="s">
        <v>6407</v>
      </c>
      <c r="AC34" s="72" t="s">
        <v>6433</v>
      </c>
    </row>
    <row r="35" spans="2:29" x14ac:dyDescent="0.2">
      <c r="B35" s="243" t="s">
        <v>6547</v>
      </c>
      <c r="C35" s="243">
        <v>719400000</v>
      </c>
      <c r="D35" s="72">
        <v>1131939</v>
      </c>
      <c r="E35" s="243">
        <v>13</v>
      </c>
      <c r="F35" s="72" t="str">
        <f>VLOOKUP(C35,'AUD ENE'!B:T,2,0)</f>
        <v>Corporación de Derecho Privado.</v>
      </c>
      <c r="G35" s="72" t="str">
        <f>VLOOKUP(C35,'AUD ENE'!B:T,3,0)</f>
        <v>Otorgada por Decreto Supremo Nº 528, de fecha 16 de mayo de 1991, del Ministerio de Justicia, publicado en el Diario Oficial el día 19 de noviembre de 1991.</v>
      </c>
      <c r="H35" s="72" t="str">
        <f>VLOOKUP(C35,'AUD ENE'!B:T,4,0)</f>
        <v>Certificado de vigencia Folio Nº 500401142878, de fecha 30 de julio de 2021, emitido por el Servicio de Registro Civil e Identificación.</v>
      </c>
      <c r="I35" s="72" t="str">
        <f>VLOOKUP(C35,'AUD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5" s="72" t="str">
        <f>VLOOKUP(C35,'AUD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5" s="72" t="str">
        <f>VLOOKUP(C35,'AUD ENE'!B:T,7,0)</f>
        <v>Tres años.</v>
      </c>
      <c r="L35" s="72" t="str">
        <f>VLOOKUP(C35,'AUD ENE'!B:T,8,0)</f>
        <v xml:space="preserve">De 13 de junio de 2019 al 13 de junio de 2022. 
</v>
      </c>
      <c r="M35" s="72" t="str">
        <f>VLOOKUP(C35,'AUD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5" s="72" t="str">
        <f>VLOOKUP(C35,'AUD ENE'!B:T,10,0)</f>
        <v xml:space="preserve">Santa Isabel Nº 345, Santiago, Región Metropolitana. 
</v>
      </c>
      <c r="O35" s="72" t="str">
        <f>VLOOKUP(C35,'AUD ENE'!B:T,11,0)</f>
        <v>XIII</v>
      </c>
      <c r="P35" s="72" t="str">
        <f>VLOOKUP(C35,'AUD ENE'!B:T,12,0)</f>
        <v>Santiago</v>
      </c>
      <c r="Q35" s="72" t="str">
        <f>VLOOKUP(C35,'AUD ENE'!B:T,13,0)</f>
        <v>2228893- 2225181     Jaime Enrique Vilches González: 992386370- oficina: 226346252</v>
      </c>
      <c r="R35" s="72" t="str">
        <f>VLOOKUP(C35,'AUD ENE'!B:T,14,0)</f>
        <v xml:space="preserve">corporacion.central@gmail.com
vilches.jaime@gmail.com
</v>
      </c>
      <c r="S35" s="72">
        <f>VLOOKUP(C35,'AUD ENE'!B:T,15,0)</f>
        <v>0</v>
      </c>
      <c r="T35" s="72" t="str">
        <f>VLOOKUP(C35,'AUD ENE'!B:T,16,0)</f>
        <v>93401: Institución de Asistencia Social</v>
      </c>
      <c r="U35" s="72" t="str">
        <f>VLOOKUP(C35,'AUD ENE'!B:T,17,0)</f>
        <v xml:space="preserve">Se acompaña certificado de antecedentes financieros, correspondiente al año 2020 aprobados por el Sub Departamento de Supervisión Financiera Nacional. </v>
      </c>
      <c r="V35" s="73">
        <f>VLOOKUP(C35,'AUD ENE'!B:T,18,0)</f>
        <v>37970</v>
      </c>
      <c r="W35" s="74">
        <f>VLOOKUP(C35,'AUD ENE'!B:T,19,0)</f>
        <v>3842</v>
      </c>
      <c r="X35" s="75">
        <v>2289672</v>
      </c>
      <c r="Y35" s="75">
        <v>2289672</v>
      </c>
      <c r="Z35" s="73">
        <v>44592</v>
      </c>
      <c r="AA35" s="72" t="s">
        <v>6406</v>
      </c>
      <c r="AB35" s="72" t="s">
        <v>6407</v>
      </c>
      <c r="AC35" s="72" t="s">
        <v>5558</v>
      </c>
    </row>
    <row r="36" spans="2:29" x14ac:dyDescent="0.2">
      <c r="B36" s="243" t="s">
        <v>6547</v>
      </c>
      <c r="C36" s="243">
        <v>719400000</v>
      </c>
      <c r="D36" s="72">
        <v>1131940</v>
      </c>
      <c r="E36" s="243">
        <v>13</v>
      </c>
      <c r="F36" s="72" t="str">
        <f>VLOOKUP(C36,'AUD ENE'!B:T,2,0)</f>
        <v>Corporación de Derecho Privado.</v>
      </c>
      <c r="G36" s="72" t="str">
        <f>VLOOKUP(C36,'AUD ENE'!B:T,3,0)</f>
        <v>Otorgada por Decreto Supremo Nº 528, de fecha 16 de mayo de 1991, del Ministerio de Justicia, publicado en el Diario Oficial el día 19 de noviembre de 1991.</v>
      </c>
      <c r="H36" s="72" t="str">
        <f>VLOOKUP(C36,'AUD ENE'!B:T,4,0)</f>
        <v>Certificado de vigencia Folio Nº 500401142878, de fecha 30 de julio de 2021, emitido por el Servicio de Registro Civil e Identificación.</v>
      </c>
      <c r="I36" s="72" t="str">
        <f>VLOOKUP(C36,'AUD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6" s="72" t="str">
        <f>VLOOKUP(C36,'AUD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6" s="72" t="str">
        <f>VLOOKUP(C36,'AUD ENE'!B:T,7,0)</f>
        <v>Tres años.</v>
      </c>
      <c r="L36" s="72" t="str">
        <f>VLOOKUP(C36,'AUD ENE'!B:T,8,0)</f>
        <v xml:space="preserve">De 13 de junio de 2019 al 13 de junio de 2022. 
</v>
      </c>
      <c r="M36" s="72" t="str">
        <f>VLOOKUP(C36,'AUD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6" s="72" t="str">
        <f>VLOOKUP(C36,'AUD ENE'!B:T,10,0)</f>
        <v xml:space="preserve">Santa Isabel Nº 345, Santiago, Región Metropolitana. 
</v>
      </c>
      <c r="O36" s="72" t="str">
        <f>VLOOKUP(C36,'AUD ENE'!B:T,11,0)</f>
        <v>XIII</v>
      </c>
      <c r="P36" s="72" t="str">
        <f>VLOOKUP(C36,'AUD ENE'!B:T,12,0)</f>
        <v>Santiago</v>
      </c>
      <c r="Q36" s="72" t="str">
        <f>VLOOKUP(C36,'AUD ENE'!B:T,13,0)</f>
        <v>2228893- 2225181     Jaime Enrique Vilches González: 992386370- oficina: 226346252</v>
      </c>
      <c r="R36" s="72" t="str">
        <f>VLOOKUP(C36,'AUD ENE'!B:T,14,0)</f>
        <v xml:space="preserve">corporacion.central@gmail.com
vilches.jaime@gmail.com
</v>
      </c>
      <c r="S36" s="72">
        <f>VLOOKUP(C36,'AUD ENE'!B:T,15,0)</f>
        <v>0</v>
      </c>
      <c r="T36" s="72" t="str">
        <f>VLOOKUP(C36,'AUD ENE'!B:T,16,0)</f>
        <v>93401: Institución de Asistencia Social</v>
      </c>
      <c r="U36" s="72" t="str">
        <f>VLOOKUP(C36,'AUD ENE'!B:T,17,0)</f>
        <v xml:space="preserve">Se acompaña certificado de antecedentes financieros, correspondiente al año 2020 aprobados por el Sub Departamento de Supervisión Financiera Nacional. </v>
      </c>
      <c r="V36" s="73">
        <f>VLOOKUP(C36,'AUD ENE'!B:T,18,0)</f>
        <v>37970</v>
      </c>
      <c r="W36" s="74">
        <f>VLOOKUP(C36,'AUD ENE'!B:T,19,0)</f>
        <v>3842</v>
      </c>
      <c r="X36" s="75">
        <v>3052896</v>
      </c>
      <c r="Y36" s="75">
        <v>3052896</v>
      </c>
      <c r="Z36" s="73">
        <v>44592</v>
      </c>
      <c r="AA36" s="72" t="s">
        <v>6406</v>
      </c>
      <c r="AB36" s="72" t="s">
        <v>6407</v>
      </c>
      <c r="AC36" s="72" t="s">
        <v>6435</v>
      </c>
    </row>
    <row r="37" spans="2:29" x14ac:dyDescent="0.2">
      <c r="B37" s="243" t="s">
        <v>6547</v>
      </c>
      <c r="C37" s="243">
        <v>719400000</v>
      </c>
      <c r="D37" s="72">
        <v>1131941</v>
      </c>
      <c r="E37" s="243">
        <v>13</v>
      </c>
      <c r="F37" s="72" t="str">
        <f>VLOOKUP(C37,'AUD ENE'!B:T,2,0)</f>
        <v>Corporación de Derecho Privado.</v>
      </c>
      <c r="G37" s="72" t="str">
        <f>VLOOKUP(C37,'AUD ENE'!B:T,3,0)</f>
        <v>Otorgada por Decreto Supremo Nº 528, de fecha 16 de mayo de 1991, del Ministerio de Justicia, publicado en el Diario Oficial el día 19 de noviembre de 1991.</v>
      </c>
      <c r="H37" s="72" t="str">
        <f>VLOOKUP(C37,'AUD ENE'!B:T,4,0)</f>
        <v>Certificado de vigencia Folio Nº 500401142878, de fecha 30 de julio de 2021, emitido por el Servicio de Registro Civil e Identificación.</v>
      </c>
      <c r="I37" s="72" t="str">
        <f>VLOOKUP(C37,'AUD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7" s="72" t="str">
        <f>VLOOKUP(C37,'AUD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7" s="72" t="str">
        <f>VLOOKUP(C37,'AUD ENE'!B:T,7,0)</f>
        <v>Tres años.</v>
      </c>
      <c r="L37" s="72" t="str">
        <f>VLOOKUP(C37,'AUD ENE'!B:T,8,0)</f>
        <v xml:space="preserve">De 13 de junio de 2019 al 13 de junio de 2022. 
</v>
      </c>
      <c r="M37" s="72" t="str">
        <f>VLOOKUP(C37,'AUD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7" s="72" t="str">
        <f>VLOOKUP(C37,'AUD ENE'!B:T,10,0)</f>
        <v xml:space="preserve">Santa Isabel Nº 345, Santiago, Región Metropolitana. 
</v>
      </c>
      <c r="O37" s="72" t="str">
        <f>VLOOKUP(C37,'AUD ENE'!B:T,11,0)</f>
        <v>XIII</v>
      </c>
      <c r="P37" s="72" t="str">
        <f>VLOOKUP(C37,'AUD ENE'!B:T,12,0)</f>
        <v>Santiago</v>
      </c>
      <c r="Q37" s="72" t="str">
        <f>VLOOKUP(C37,'AUD ENE'!B:T,13,0)</f>
        <v>2228893- 2225181     Jaime Enrique Vilches González: 992386370- oficina: 226346252</v>
      </c>
      <c r="R37" s="72" t="str">
        <f>VLOOKUP(C37,'AUD ENE'!B:T,14,0)</f>
        <v xml:space="preserve">corporacion.central@gmail.com
vilches.jaime@gmail.com
</v>
      </c>
      <c r="S37" s="72">
        <f>VLOOKUP(C37,'AUD ENE'!B:T,15,0)</f>
        <v>0</v>
      </c>
      <c r="T37" s="72" t="str">
        <f>VLOOKUP(C37,'AUD ENE'!B:T,16,0)</f>
        <v>93401: Institución de Asistencia Social</v>
      </c>
      <c r="U37" s="72" t="str">
        <f>VLOOKUP(C37,'AUD ENE'!B:T,17,0)</f>
        <v xml:space="preserve">Se acompaña certificado de antecedentes financieros, correspondiente al año 2020 aprobados por el Sub Departamento de Supervisión Financiera Nacional. </v>
      </c>
      <c r="V37" s="73">
        <f>VLOOKUP(C37,'AUD ENE'!B:T,18,0)</f>
        <v>37970</v>
      </c>
      <c r="W37" s="74">
        <f>VLOOKUP(C37,'AUD ENE'!B:T,19,0)</f>
        <v>3842</v>
      </c>
      <c r="X37" s="75">
        <v>3707088</v>
      </c>
      <c r="Y37" s="75">
        <v>3707088</v>
      </c>
      <c r="Z37" s="73">
        <v>44592</v>
      </c>
      <c r="AA37" s="72" t="s">
        <v>6406</v>
      </c>
      <c r="AB37" s="72" t="s">
        <v>6407</v>
      </c>
      <c r="AC37" s="72" t="s">
        <v>6446</v>
      </c>
    </row>
    <row r="38" spans="2:29" x14ac:dyDescent="0.2">
      <c r="B38" s="243" t="s">
        <v>6547</v>
      </c>
      <c r="C38" s="243">
        <v>719400000</v>
      </c>
      <c r="D38" s="72">
        <v>1131942</v>
      </c>
      <c r="E38" s="243">
        <v>13</v>
      </c>
      <c r="F38" s="72" t="str">
        <f>VLOOKUP(C38,'AUD ENE'!B:T,2,0)</f>
        <v>Corporación de Derecho Privado.</v>
      </c>
      <c r="G38" s="72" t="str">
        <f>VLOOKUP(C38,'AUD ENE'!B:T,3,0)</f>
        <v>Otorgada por Decreto Supremo Nº 528, de fecha 16 de mayo de 1991, del Ministerio de Justicia, publicado en el Diario Oficial el día 19 de noviembre de 1991.</v>
      </c>
      <c r="H38" s="72" t="str">
        <f>VLOOKUP(C38,'AUD ENE'!B:T,4,0)</f>
        <v>Certificado de vigencia Folio Nº 500401142878, de fecha 30 de julio de 2021, emitido por el Servicio de Registro Civil e Identificación.</v>
      </c>
      <c r="I38" s="72" t="str">
        <f>VLOOKUP(C38,'AUD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8" s="72" t="str">
        <f>VLOOKUP(C38,'AUD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8" s="72" t="str">
        <f>VLOOKUP(C38,'AUD ENE'!B:T,7,0)</f>
        <v>Tres años.</v>
      </c>
      <c r="L38" s="72" t="str">
        <f>VLOOKUP(C38,'AUD ENE'!B:T,8,0)</f>
        <v xml:space="preserve">De 13 de junio de 2019 al 13 de junio de 2022. 
</v>
      </c>
      <c r="M38" s="72" t="str">
        <f>VLOOKUP(C38,'AUD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8" s="72" t="str">
        <f>VLOOKUP(C38,'AUD ENE'!B:T,10,0)</f>
        <v xml:space="preserve">Santa Isabel Nº 345, Santiago, Región Metropolitana. 
</v>
      </c>
      <c r="O38" s="72" t="str">
        <f>VLOOKUP(C38,'AUD ENE'!B:T,11,0)</f>
        <v>XIII</v>
      </c>
      <c r="P38" s="72" t="str">
        <f>VLOOKUP(C38,'AUD ENE'!B:T,12,0)</f>
        <v>Santiago</v>
      </c>
      <c r="Q38" s="72" t="str">
        <f>VLOOKUP(C38,'AUD ENE'!B:T,13,0)</f>
        <v>2228893- 2225181     Jaime Enrique Vilches González: 992386370- oficina: 226346252</v>
      </c>
      <c r="R38" s="72" t="str">
        <f>VLOOKUP(C38,'AUD ENE'!B:T,14,0)</f>
        <v xml:space="preserve">corporacion.central@gmail.com
vilches.jaime@gmail.com
</v>
      </c>
      <c r="S38" s="72">
        <f>VLOOKUP(C38,'AUD ENE'!B:T,15,0)</f>
        <v>0</v>
      </c>
      <c r="T38" s="72" t="str">
        <f>VLOOKUP(C38,'AUD ENE'!B:T,16,0)</f>
        <v>93401: Institución de Asistencia Social</v>
      </c>
      <c r="U38" s="72" t="str">
        <f>VLOOKUP(C38,'AUD ENE'!B:T,17,0)</f>
        <v xml:space="preserve">Se acompaña certificado de antecedentes financieros, correspondiente al año 2020 aprobados por el Sub Departamento de Supervisión Financiera Nacional. </v>
      </c>
      <c r="V38" s="73">
        <f>VLOOKUP(C38,'AUD ENE'!B:T,18,0)</f>
        <v>37970</v>
      </c>
      <c r="W38" s="74">
        <f>VLOOKUP(C38,'AUD ENE'!B:T,19,0)</f>
        <v>3842</v>
      </c>
      <c r="X38" s="75">
        <v>1635480</v>
      </c>
      <c r="Y38" s="75">
        <v>1635480</v>
      </c>
      <c r="Z38" s="73">
        <v>44592</v>
      </c>
      <c r="AA38" s="72" t="s">
        <v>6406</v>
      </c>
      <c r="AB38" s="72" t="s">
        <v>6407</v>
      </c>
      <c r="AC38" s="72" t="s">
        <v>6439</v>
      </c>
    </row>
    <row r="39" spans="2:29" x14ac:dyDescent="0.2">
      <c r="B39" s="243" t="s">
        <v>6547</v>
      </c>
      <c r="C39" s="243">
        <v>719400000</v>
      </c>
      <c r="D39" s="72">
        <v>1132529</v>
      </c>
      <c r="E39" s="243">
        <v>13</v>
      </c>
      <c r="F39" s="72" t="str">
        <f>VLOOKUP(C39,'AUD ENE'!B:T,2,0)</f>
        <v>Corporación de Derecho Privado.</v>
      </c>
      <c r="G39" s="72" t="str">
        <f>VLOOKUP(C39,'AUD ENE'!B:T,3,0)</f>
        <v>Otorgada por Decreto Supremo Nº 528, de fecha 16 de mayo de 1991, del Ministerio de Justicia, publicado en el Diario Oficial el día 19 de noviembre de 1991.</v>
      </c>
      <c r="H39" s="72" t="str">
        <f>VLOOKUP(C39,'AUD ENE'!B:T,4,0)</f>
        <v>Certificado de vigencia Folio Nº 500401142878, de fecha 30 de julio de 2021, emitido por el Servicio de Registro Civil e Identificación.</v>
      </c>
      <c r="I39" s="72" t="str">
        <f>VLOOKUP(C39,'AUD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9" s="72" t="str">
        <f>VLOOKUP(C39,'AUD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9" s="72" t="str">
        <f>VLOOKUP(C39,'AUD ENE'!B:T,7,0)</f>
        <v>Tres años.</v>
      </c>
      <c r="L39" s="72" t="str">
        <f>VLOOKUP(C39,'AUD ENE'!B:T,8,0)</f>
        <v xml:space="preserve">De 13 de junio de 2019 al 13 de junio de 2022. 
</v>
      </c>
      <c r="M39" s="72" t="str">
        <f>VLOOKUP(C39,'AUD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9" s="72" t="str">
        <f>VLOOKUP(C39,'AUD ENE'!B:T,10,0)</f>
        <v xml:space="preserve">Santa Isabel Nº 345, Santiago, Región Metropolitana. 
</v>
      </c>
      <c r="O39" s="72" t="str">
        <f>VLOOKUP(C39,'AUD ENE'!B:T,11,0)</f>
        <v>XIII</v>
      </c>
      <c r="P39" s="72" t="str">
        <f>VLOOKUP(C39,'AUD ENE'!B:T,12,0)</f>
        <v>Santiago</v>
      </c>
      <c r="Q39" s="72" t="str">
        <f>VLOOKUP(C39,'AUD ENE'!B:T,13,0)</f>
        <v>2228893- 2225181     Jaime Enrique Vilches González: 992386370- oficina: 226346252</v>
      </c>
      <c r="R39" s="72" t="str">
        <f>VLOOKUP(C39,'AUD ENE'!B:T,14,0)</f>
        <v xml:space="preserve">corporacion.central@gmail.com
vilches.jaime@gmail.com
</v>
      </c>
      <c r="S39" s="72">
        <f>VLOOKUP(C39,'AUD ENE'!B:T,15,0)</f>
        <v>0</v>
      </c>
      <c r="T39" s="72" t="str">
        <f>VLOOKUP(C39,'AUD ENE'!B:T,16,0)</f>
        <v>93401: Institución de Asistencia Social</v>
      </c>
      <c r="U39" s="72" t="str">
        <f>VLOOKUP(C39,'AUD ENE'!B:T,17,0)</f>
        <v xml:space="preserve">Se acompaña certificado de antecedentes financieros, correspondiente al año 2020 aprobados por el Sub Departamento de Supervisión Financiera Nacional. </v>
      </c>
      <c r="V39" s="73">
        <f>VLOOKUP(C39,'AUD ENE'!B:T,18,0)</f>
        <v>37970</v>
      </c>
      <c r="W39" s="74">
        <f>VLOOKUP(C39,'AUD ENE'!B:T,19,0)</f>
        <v>3842</v>
      </c>
      <c r="X39" s="75">
        <v>3921867</v>
      </c>
      <c r="Y39" s="75">
        <v>3921867</v>
      </c>
      <c r="Z39" s="73">
        <v>44592</v>
      </c>
      <c r="AA39" s="72" t="s">
        <v>6406</v>
      </c>
      <c r="AB39" s="72" t="s">
        <v>6407</v>
      </c>
      <c r="AC39" s="72" t="s">
        <v>6444</v>
      </c>
    </row>
    <row r="40" spans="2:29" x14ac:dyDescent="0.2">
      <c r="B40" s="243" t="s">
        <v>6547</v>
      </c>
      <c r="C40" s="243">
        <v>719400000</v>
      </c>
      <c r="D40" s="72">
        <v>1132581</v>
      </c>
      <c r="E40" s="243">
        <v>13</v>
      </c>
      <c r="F40" s="72" t="str">
        <f>VLOOKUP(C40,'AUD ENE'!B:T,2,0)</f>
        <v>Corporación de Derecho Privado.</v>
      </c>
      <c r="G40" s="72" t="str">
        <f>VLOOKUP(C40,'AUD ENE'!B:T,3,0)</f>
        <v>Otorgada por Decreto Supremo Nº 528, de fecha 16 de mayo de 1991, del Ministerio de Justicia, publicado en el Diario Oficial el día 19 de noviembre de 1991.</v>
      </c>
      <c r="H40" s="72" t="str">
        <f>VLOOKUP(C40,'AUD ENE'!B:T,4,0)</f>
        <v>Certificado de vigencia Folio Nº 500401142878, de fecha 30 de julio de 2021, emitido por el Servicio de Registro Civil e Identificación.</v>
      </c>
      <c r="I40" s="72" t="str">
        <f>VLOOKUP(C40,'AUD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0" s="72" t="str">
        <f>VLOOKUP(C40,'AUD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0" s="72" t="str">
        <f>VLOOKUP(C40,'AUD ENE'!B:T,7,0)</f>
        <v>Tres años.</v>
      </c>
      <c r="L40" s="72" t="str">
        <f>VLOOKUP(C40,'AUD ENE'!B:T,8,0)</f>
        <v xml:space="preserve">De 13 de junio de 2019 al 13 de junio de 2022. 
</v>
      </c>
      <c r="M40" s="72" t="str">
        <f>VLOOKUP(C40,'AUD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0" s="72" t="str">
        <f>VLOOKUP(C40,'AUD ENE'!B:T,10,0)</f>
        <v xml:space="preserve">Santa Isabel Nº 345, Santiago, Región Metropolitana. 
</v>
      </c>
      <c r="O40" s="72" t="str">
        <f>VLOOKUP(C40,'AUD ENE'!B:T,11,0)</f>
        <v>XIII</v>
      </c>
      <c r="P40" s="72" t="str">
        <f>VLOOKUP(C40,'AUD ENE'!B:T,12,0)</f>
        <v>Santiago</v>
      </c>
      <c r="Q40" s="72" t="str">
        <f>VLOOKUP(C40,'AUD ENE'!B:T,13,0)</f>
        <v>2228893- 2225181     Jaime Enrique Vilches González: 992386370- oficina: 226346252</v>
      </c>
      <c r="R40" s="72" t="str">
        <f>VLOOKUP(C40,'AUD ENE'!B:T,14,0)</f>
        <v xml:space="preserve">corporacion.central@gmail.com
vilches.jaime@gmail.com
</v>
      </c>
      <c r="S40" s="72">
        <f>VLOOKUP(C40,'AUD ENE'!B:T,15,0)</f>
        <v>0</v>
      </c>
      <c r="T40" s="72" t="str">
        <f>VLOOKUP(C40,'AUD ENE'!B:T,16,0)</f>
        <v>93401: Institución de Asistencia Social</v>
      </c>
      <c r="U40" s="72" t="str">
        <f>VLOOKUP(C40,'AUD ENE'!B:T,17,0)</f>
        <v xml:space="preserve">Se acompaña certificado de antecedentes financieros, correspondiente al año 2020 aprobados por el Sub Departamento de Supervisión Financiera Nacional. </v>
      </c>
      <c r="V40" s="73">
        <f>VLOOKUP(C40,'AUD ENE'!B:T,18,0)</f>
        <v>37970</v>
      </c>
      <c r="W40" s="74">
        <f>VLOOKUP(C40,'AUD ENE'!B:T,19,0)</f>
        <v>3842</v>
      </c>
      <c r="X40" s="75">
        <v>8170793</v>
      </c>
      <c r="Y40" s="75">
        <v>8170793</v>
      </c>
      <c r="Z40" s="73">
        <v>44592</v>
      </c>
      <c r="AA40" s="72" t="s">
        <v>6406</v>
      </c>
      <c r="AB40" s="72" t="s">
        <v>6407</v>
      </c>
      <c r="AC40" s="72" t="s">
        <v>5558</v>
      </c>
    </row>
    <row r="41" spans="2:29" x14ac:dyDescent="0.2">
      <c r="B41" s="243" t="s">
        <v>6547</v>
      </c>
      <c r="C41" s="243">
        <v>719400000</v>
      </c>
      <c r="D41" s="72">
        <v>1132582</v>
      </c>
      <c r="E41" s="243">
        <v>13</v>
      </c>
      <c r="F41" s="72" t="str">
        <f>VLOOKUP(C41,'AUD ENE'!B:T,2,0)</f>
        <v>Corporación de Derecho Privado.</v>
      </c>
      <c r="G41" s="72" t="str">
        <f>VLOOKUP(C41,'AUD ENE'!B:T,3,0)</f>
        <v>Otorgada por Decreto Supremo Nº 528, de fecha 16 de mayo de 1991, del Ministerio de Justicia, publicado en el Diario Oficial el día 19 de noviembre de 1991.</v>
      </c>
      <c r="H41" s="72" t="str">
        <f>VLOOKUP(C41,'AUD ENE'!B:T,4,0)</f>
        <v>Certificado de vigencia Folio Nº 500401142878, de fecha 30 de julio de 2021, emitido por el Servicio de Registro Civil e Identificación.</v>
      </c>
      <c r="I41" s="72" t="str">
        <f>VLOOKUP(C41,'AUD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1" s="72" t="str">
        <f>VLOOKUP(C41,'AUD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1" s="72" t="str">
        <f>VLOOKUP(C41,'AUD ENE'!B:T,7,0)</f>
        <v>Tres años.</v>
      </c>
      <c r="L41" s="72" t="str">
        <f>VLOOKUP(C41,'AUD ENE'!B:T,8,0)</f>
        <v xml:space="preserve">De 13 de junio de 2019 al 13 de junio de 2022. 
</v>
      </c>
      <c r="M41" s="72" t="str">
        <f>VLOOKUP(C41,'AUD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1" s="72" t="str">
        <f>VLOOKUP(C41,'AUD ENE'!B:T,10,0)</f>
        <v xml:space="preserve">Santa Isabel Nº 345, Santiago, Región Metropolitana. 
</v>
      </c>
      <c r="O41" s="72" t="str">
        <f>VLOOKUP(C41,'AUD ENE'!B:T,11,0)</f>
        <v>XIII</v>
      </c>
      <c r="P41" s="72" t="str">
        <f>VLOOKUP(C41,'AUD ENE'!B:T,12,0)</f>
        <v>Santiago</v>
      </c>
      <c r="Q41" s="72" t="str">
        <f>VLOOKUP(C41,'AUD ENE'!B:T,13,0)</f>
        <v>2228893- 2225181     Jaime Enrique Vilches González: 992386370- oficina: 226346252</v>
      </c>
      <c r="R41" s="72" t="str">
        <f>VLOOKUP(C41,'AUD ENE'!B:T,14,0)</f>
        <v xml:space="preserve">corporacion.central@gmail.com
vilches.jaime@gmail.com
</v>
      </c>
      <c r="S41" s="72">
        <f>VLOOKUP(C41,'AUD ENE'!B:T,15,0)</f>
        <v>0</v>
      </c>
      <c r="T41" s="72" t="str">
        <f>VLOOKUP(C41,'AUD ENE'!B:T,16,0)</f>
        <v>93401: Institución de Asistencia Social</v>
      </c>
      <c r="U41" s="72" t="str">
        <f>VLOOKUP(C41,'AUD ENE'!B:T,17,0)</f>
        <v xml:space="preserve">Se acompaña certificado de antecedentes financieros, correspondiente al año 2020 aprobados por el Sub Departamento de Supervisión Financiera Nacional. </v>
      </c>
      <c r="V41" s="73">
        <f>VLOOKUP(C41,'AUD ENE'!B:T,18,0)</f>
        <v>37970</v>
      </c>
      <c r="W41" s="74">
        <f>VLOOKUP(C41,'AUD ENE'!B:T,19,0)</f>
        <v>3842</v>
      </c>
      <c r="X41" s="75">
        <v>6445553</v>
      </c>
      <c r="Y41" s="75">
        <v>6445553</v>
      </c>
      <c r="Z41" s="73">
        <v>44592</v>
      </c>
      <c r="AA41" s="72" t="s">
        <v>6406</v>
      </c>
      <c r="AB41" s="72" t="s">
        <v>6407</v>
      </c>
      <c r="AC41" s="72" t="s">
        <v>6439</v>
      </c>
    </row>
    <row r="42" spans="2:29" x14ac:dyDescent="0.2">
      <c r="B42" s="243" t="s">
        <v>6547</v>
      </c>
      <c r="C42" s="243">
        <v>719400000</v>
      </c>
      <c r="D42" s="72">
        <v>1132583</v>
      </c>
      <c r="E42" s="243">
        <v>13</v>
      </c>
      <c r="F42" s="72" t="str">
        <f>VLOOKUP(C42,'AUD ENE'!B:T,2,0)</f>
        <v>Corporación de Derecho Privado.</v>
      </c>
      <c r="G42" s="72" t="str">
        <f>VLOOKUP(C42,'AUD ENE'!B:T,3,0)</f>
        <v>Otorgada por Decreto Supremo Nº 528, de fecha 16 de mayo de 1991, del Ministerio de Justicia, publicado en el Diario Oficial el día 19 de noviembre de 1991.</v>
      </c>
      <c r="H42" s="72" t="str">
        <f>VLOOKUP(C42,'AUD ENE'!B:T,4,0)</f>
        <v>Certificado de vigencia Folio Nº 500401142878, de fecha 30 de julio de 2021, emitido por el Servicio de Registro Civil e Identificación.</v>
      </c>
      <c r="I42" s="72" t="str">
        <f>VLOOKUP(C42,'AUD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2" s="72" t="str">
        <f>VLOOKUP(C42,'AUD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2" s="72" t="str">
        <f>VLOOKUP(C42,'AUD ENE'!B:T,7,0)</f>
        <v>Tres años.</v>
      </c>
      <c r="L42" s="72" t="str">
        <f>VLOOKUP(C42,'AUD ENE'!B:T,8,0)</f>
        <v xml:space="preserve">De 13 de junio de 2019 al 13 de junio de 2022. 
</v>
      </c>
      <c r="M42" s="72" t="str">
        <f>VLOOKUP(C42,'AUD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2" s="72" t="str">
        <f>VLOOKUP(C42,'AUD ENE'!B:T,10,0)</f>
        <v xml:space="preserve">Santa Isabel Nº 345, Santiago, Región Metropolitana. 
</v>
      </c>
      <c r="O42" s="72" t="str">
        <f>VLOOKUP(C42,'AUD ENE'!B:T,11,0)</f>
        <v>XIII</v>
      </c>
      <c r="P42" s="72" t="str">
        <f>VLOOKUP(C42,'AUD ENE'!B:T,12,0)</f>
        <v>Santiago</v>
      </c>
      <c r="Q42" s="72" t="str">
        <f>VLOOKUP(C42,'AUD ENE'!B:T,13,0)</f>
        <v>2228893- 2225181     Jaime Enrique Vilches González: 992386370- oficina: 226346252</v>
      </c>
      <c r="R42" s="72" t="str">
        <f>VLOOKUP(C42,'AUD ENE'!B:T,14,0)</f>
        <v xml:space="preserve">corporacion.central@gmail.com
vilches.jaime@gmail.com
</v>
      </c>
      <c r="S42" s="72">
        <f>VLOOKUP(C42,'AUD ENE'!B:T,15,0)</f>
        <v>0</v>
      </c>
      <c r="T42" s="72" t="str">
        <f>VLOOKUP(C42,'AUD ENE'!B:T,16,0)</f>
        <v>93401: Institución de Asistencia Social</v>
      </c>
      <c r="U42" s="72" t="str">
        <f>VLOOKUP(C42,'AUD ENE'!B:T,17,0)</f>
        <v xml:space="preserve">Se acompaña certificado de antecedentes financieros, correspondiente al año 2020 aprobados por el Sub Departamento de Supervisión Financiera Nacional. </v>
      </c>
      <c r="V42" s="73">
        <f>VLOOKUP(C42,'AUD ENE'!B:T,18,0)</f>
        <v>37970</v>
      </c>
      <c r="W42" s="74">
        <f>VLOOKUP(C42,'AUD ENE'!B:T,19,0)</f>
        <v>3842</v>
      </c>
      <c r="X42" s="75">
        <v>16895025</v>
      </c>
      <c r="Y42" s="75">
        <v>16895025</v>
      </c>
      <c r="Z42" s="73">
        <v>44592</v>
      </c>
      <c r="AA42" s="72" t="s">
        <v>6406</v>
      </c>
      <c r="AB42" s="72" t="s">
        <v>6407</v>
      </c>
      <c r="AC42" s="72" t="s">
        <v>6446</v>
      </c>
    </row>
    <row r="43" spans="2:29" x14ac:dyDescent="0.2">
      <c r="B43" s="243" t="s">
        <v>6547</v>
      </c>
      <c r="C43" s="243">
        <v>719400000</v>
      </c>
      <c r="D43" s="72">
        <v>1132584</v>
      </c>
      <c r="E43" s="243">
        <v>13</v>
      </c>
      <c r="F43" s="72" t="str">
        <f>VLOOKUP(C43,'AUD ENE'!B:T,2,0)</f>
        <v>Corporación de Derecho Privado.</v>
      </c>
      <c r="G43" s="72" t="str">
        <f>VLOOKUP(C43,'AUD ENE'!B:T,3,0)</f>
        <v>Otorgada por Decreto Supremo Nº 528, de fecha 16 de mayo de 1991, del Ministerio de Justicia, publicado en el Diario Oficial el día 19 de noviembre de 1991.</v>
      </c>
      <c r="H43" s="72" t="str">
        <f>VLOOKUP(C43,'AUD ENE'!B:T,4,0)</f>
        <v>Certificado de vigencia Folio Nº 500401142878, de fecha 30 de julio de 2021, emitido por el Servicio de Registro Civil e Identificación.</v>
      </c>
      <c r="I43" s="72" t="str">
        <f>VLOOKUP(C43,'AUD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3" s="72" t="str">
        <f>VLOOKUP(C43,'AUD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3" s="72" t="str">
        <f>VLOOKUP(C43,'AUD ENE'!B:T,7,0)</f>
        <v>Tres años.</v>
      </c>
      <c r="L43" s="72" t="str">
        <f>VLOOKUP(C43,'AUD ENE'!B:T,8,0)</f>
        <v xml:space="preserve">De 13 de junio de 2019 al 13 de junio de 2022. 
</v>
      </c>
      <c r="M43" s="72" t="str">
        <f>VLOOKUP(C43,'AUD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3" s="72" t="str">
        <f>VLOOKUP(C43,'AUD ENE'!B:T,10,0)</f>
        <v xml:space="preserve">Santa Isabel Nº 345, Santiago, Región Metropolitana. 
</v>
      </c>
      <c r="O43" s="72" t="str">
        <f>VLOOKUP(C43,'AUD ENE'!B:T,11,0)</f>
        <v>XIII</v>
      </c>
      <c r="P43" s="72" t="str">
        <f>VLOOKUP(C43,'AUD ENE'!B:T,12,0)</f>
        <v>Santiago</v>
      </c>
      <c r="Q43" s="72" t="str">
        <f>VLOOKUP(C43,'AUD ENE'!B:T,13,0)</f>
        <v>2228893- 2225181     Jaime Enrique Vilches González: 992386370- oficina: 226346252</v>
      </c>
      <c r="R43" s="72" t="str">
        <f>VLOOKUP(C43,'AUD ENE'!B:T,14,0)</f>
        <v xml:space="preserve">corporacion.central@gmail.com
vilches.jaime@gmail.com
</v>
      </c>
      <c r="S43" s="72">
        <f>VLOOKUP(C43,'AUD ENE'!B:T,15,0)</f>
        <v>0</v>
      </c>
      <c r="T43" s="72" t="str">
        <f>VLOOKUP(C43,'AUD ENE'!B:T,16,0)</f>
        <v>93401: Institución de Asistencia Social</v>
      </c>
      <c r="U43" s="72" t="str">
        <f>VLOOKUP(C43,'AUD ENE'!B:T,17,0)</f>
        <v xml:space="preserve">Se acompaña certificado de antecedentes financieros, correspondiente al año 2020 aprobados por el Sub Departamento de Supervisión Financiera Nacional. </v>
      </c>
      <c r="V43" s="73">
        <f>VLOOKUP(C43,'AUD ENE'!B:T,18,0)</f>
        <v>37970</v>
      </c>
      <c r="W43" s="74">
        <f>VLOOKUP(C43,'AUD ENE'!B:T,19,0)</f>
        <v>3842</v>
      </c>
      <c r="X43" s="75">
        <v>7210280</v>
      </c>
      <c r="Y43" s="75">
        <v>7210280</v>
      </c>
      <c r="Z43" s="73">
        <v>44592</v>
      </c>
      <c r="AA43" s="72" t="s">
        <v>6406</v>
      </c>
      <c r="AB43" s="72" t="s">
        <v>6407</v>
      </c>
      <c r="AC43" s="72" t="s">
        <v>6439</v>
      </c>
    </row>
    <row r="44" spans="2:29" x14ac:dyDescent="0.2">
      <c r="B44" s="243" t="s">
        <v>6547</v>
      </c>
      <c r="C44" s="243">
        <v>719400000</v>
      </c>
      <c r="D44" s="72">
        <v>1132585</v>
      </c>
      <c r="E44" s="243">
        <v>13</v>
      </c>
      <c r="F44" s="72" t="str">
        <f>VLOOKUP(C44,'AUD ENE'!B:T,2,0)</f>
        <v>Corporación de Derecho Privado.</v>
      </c>
      <c r="G44" s="72" t="str">
        <f>VLOOKUP(C44,'AUD ENE'!B:T,3,0)</f>
        <v>Otorgada por Decreto Supremo Nº 528, de fecha 16 de mayo de 1991, del Ministerio de Justicia, publicado en el Diario Oficial el día 19 de noviembre de 1991.</v>
      </c>
      <c r="H44" s="72" t="str">
        <f>VLOOKUP(C44,'AUD ENE'!B:T,4,0)</f>
        <v>Certificado de vigencia Folio Nº 500401142878, de fecha 30 de julio de 2021, emitido por el Servicio de Registro Civil e Identificación.</v>
      </c>
      <c r="I44" s="72" t="str">
        <f>VLOOKUP(C44,'AUD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4" s="72" t="str">
        <f>VLOOKUP(C44,'AUD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4" s="72" t="str">
        <f>VLOOKUP(C44,'AUD ENE'!B:T,7,0)</f>
        <v>Tres años.</v>
      </c>
      <c r="L44" s="72" t="str">
        <f>VLOOKUP(C44,'AUD ENE'!B:T,8,0)</f>
        <v xml:space="preserve">De 13 de junio de 2019 al 13 de junio de 2022. 
</v>
      </c>
      <c r="M44" s="72" t="str">
        <f>VLOOKUP(C44,'AUD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4" s="72" t="str">
        <f>VLOOKUP(C44,'AUD ENE'!B:T,10,0)</f>
        <v xml:space="preserve">Santa Isabel Nº 345, Santiago, Región Metropolitana. 
</v>
      </c>
      <c r="O44" s="72" t="str">
        <f>VLOOKUP(C44,'AUD ENE'!B:T,11,0)</f>
        <v>XIII</v>
      </c>
      <c r="P44" s="72" t="str">
        <f>VLOOKUP(C44,'AUD ENE'!B:T,12,0)</f>
        <v>Santiago</v>
      </c>
      <c r="Q44" s="72" t="str">
        <f>VLOOKUP(C44,'AUD ENE'!B:T,13,0)</f>
        <v>2228893- 2225181     Jaime Enrique Vilches González: 992386370- oficina: 226346252</v>
      </c>
      <c r="R44" s="72" t="str">
        <f>VLOOKUP(C44,'AUD ENE'!B:T,14,0)</f>
        <v xml:space="preserve">corporacion.central@gmail.com
vilches.jaime@gmail.com
</v>
      </c>
      <c r="S44" s="72">
        <f>VLOOKUP(C44,'AUD ENE'!B:T,15,0)</f>
        <v>0</v>
      </c>
      <c r="T44" s="72" t="str">
        <f>VLOOKUP(C44,'AUD ENE'!B:T,16,0)</f>
        <v>93401: Institución de Asistencia Social</v>
      </c>
      <c r="U44" s="72" t="str">
        <f>VLOOKUP(C44,'AUD ENE'!B:T,17,0)</f>
        <v xml:space="preserve">Se acompaña certificado de antecedentes financieros, correspondiente al año 2020 aprobados por el Sub Departamento de Supervisión Financiera Nacional. </v>
      </c>
      <c r="V44" s="73">
        <f>VLOOKUP(C44,'AUD ENE'!B:T,18,0)</f>
        <v>37970</v>
      </c>
      <c r="W44" s="74">
        <f>VLOOKUP(C44,'AUD ENE'!B:T,19,0)</f>
        <v>3842</v>
      </c>
      <c r="X44" s="75">
        <v>11525496</v>
      </c>
      <c r="Y44" s="75">
        <v>11525496</v>
      </c>
      <c r="Z44" s="73">
        <v>44592</v>
      </c>
      <c r="AA44" s="72" t="s">
        <v>6406</v>
      </c>
      <c r="AB44" s="72" t="s">
        <v>6407</v>
      </c>
      <c r="AC44" s="72" t="s">
        <v>6439</v>
      </c>
    </row>
    <row r="45" spans="2:29" x14ac:dyDescent="0.2">
      <c r="B45" s="243" t="s">
        <v>6547</v>
      </c>
      <c r="C45" s="243">
        <v>719400000</v>
      </c>
      <c r="D45" s="72">
        <v>1132587</v>
      </c>
      <c r="E45" s="243">
        <v>13</v>
      </c>
      <c r="F45" s="72" t="str">
        <f>VLOOKUP(C45,'AUD ENE'!B:T,2,0)</f>
        <v>Corporación de Derecho Privado.</v>
      </c>
      <c r="G45" s="72" t="str">
        <f>VLOOKUP(C45,'AUD ENE'!B:T,3,0)</f>
        <v>Otorgada por Decreto Supremo Nº 528, de fecha 16 de mayo de 1991, del Ministerio de Justicia, publicado en el Diario Oficial el día 19 de noviembre de 1991.</v>
      </c>
      <c r="H45" s="72" t="str">
        <f>VLOOKUP(C45,'AUD ENE'!B:T,4,0)</f>
        <v>Certificado de vigencia Folio Nº 500401142878, de fecha 30 de julio de 2021, emitido por el Servicio de Registro Civil e Identificación.</v>
      </c>
      <c r="I45" s="72" t="str">
        <f>VLOOKUP(C45,'AUD ENE'!B:T,5,0)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72" t="str">
        <f>VLOOKUP(C45,'AUD ENE'!B:T,6,0)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72" t="str">
        <f>VLOOKUP(C45,'AUD ENE'!B:T,7,0)</f>
        <v>Tres años.</v>
      </c>
      <c r="L45" s="72" t="str">
        <f>VLOOKUP(C45,'AUD ENE'!B:T,8,0)</f>
        <v xml:space="preserve">De 13 de junio de 2019 al 13 de junio de 2022. 
</v>
      </c>
      <c r="M45" s="72" t="str">
        <f>VLOOKUP(C45,'AUD ENE'!B:T,9,0)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72" t="str">
        <f>VLOOKUP(C45,'AUD ENE'!B:T,10,0)</f>
        <v xml:space="preserve">Santa Isabel Nº 345, Santiago, Región Metropolitana. 
</v>
      </c>
      <c r="O45" s="72" t="str">
        <f>VLOOKUP(C45,'AUD ENE'!B:T,11,0)</f>
        <v>XIII</v>
      </c>
      <c r="P45" s="72" t="str">
        <f>VLOOKUP(C45,'AUD ENE'!B:T,12,0)</f>
        <v>Santiago</v>
      </c>
      <c r="Q45" s="72" t="str">
        <f>VLOOKUP(C45,'AUD ENE'!B:T,13,0)</f>
        <v>2228893- 2225181     Jaime Enrique Vilches González: 992386370- oficina: 226346252</v>
      </c>
      <c r="R45" s="72" t="str">
        <f>VLOOKUP(C45,'AUD ENE'!B:T,14,0)</f>
        <v xml:space="preserve">corporacion.central@gmail.com
vilches.jaime@gmail.com
</v>
      </c>
      <c r="S45" s="72">
        <f>VLOOKUP(C45,'AUD ENE'!B:T,15,0)</f>
        <v>0</v>
      </c>
      <c r="T45" s="72" t="str">
        <f>VLOOKUP(C45,'AUD ENE'!B:T,16,0)</f>
        <v>93401: Institución de Asistencia Social</v>
      </c>
      <c r="U45" s="72" t="str">
        <f>VLOOKUP(C45,'AUD ENE'!B:T,17,0)</f>
        <v xml:space="preserve">Se acompaña certificado de antecedentes financieros, correspondiente al año 2020 aprobados por el Sub Departamento de Supervisión Financiera Nacional. </v>
      </c>
      <c r="V45" s="73">
        <f>VLOOKUP(C45,'AUD ENE'!B:T,18,0)</f>
        <v>37970</v>
      </c>
      <c r="W45" s="74">
        <f>VLOOKUP(C45,'AUD ENE'!B:T,19,0)</f>
        <v>3842</v>
      </c>
      <c r="X45" s="75">
        <v>10301491</v>
      </c>
      <c r="Y45" s="75">
        <v>10301491</v>
      </c>
      <c r="Z45" s="73">
        <v>44592</v>
      </c>
      <c r="AA45" s="72" t="s">
        <v>6406</v>
      </c>
      <c r="AB45" s="72" t="s">
        <v>6407</v>
      </c>
      <c r="AC45" s="72" t="s">
        <v>6446</v>
      </c>
    </row>
    <row r="46" spans="2:29" x14ac:dyDescent="0.2">
      <c r="B46" s="243" t="s">
        <v>6560</v>
      </c>
      <c r="C46" s="243">
        <v>731013004</v>
      </c>
      <c r="D46" s="72">
        <v>1132590</v>
      </c>
      <c r="E46" s="243">
        <v>13</v>
      </c>
      <c r="F46" s="72" t="str">
        <f>VLOOKUP(C46,'AUD ENE'!B:T,2,0)</f>
        <v>Corporación de Derecho Privado.</v>
      </c>
      <c r="G46" s="72" t="str">
        <f>VLOOKUP(C46,'AUD ENE'!B:T,3,0)</f>
        <v>Otorgada por Decreto Supremo Nº 1187, de fecha 19 de agosto de 1994, del Ministerio de Justicia, publicado en el Diario Oficial el día 13 de septiembre de 1994.</v>
      </c>
      <c r="H46" s="72" t="str">
        <f>VLOOKUP(C46,'AUD ENE'!B:T,4,0)</f>
        <v xml:space="preserve">Certificado de vigencia de Persona Jurídica sin fines de lucro, Folio N° 500406447929, de 31 de agosto de 2021, del Servicio de Registro Civil e Identificación.  
</v>
      </c>
      <c r="I46" s="72" t="str">
        <f>VLOOKUP(C46,'AUD ENE'!B:T,5,0)</f>
        <v xml:space="preserve">Desarrollar actividades por el reconocimiento y respeto de los derechos humanos de los niños, niñas y jóvenes, de la mujer y de las minorías étnicas, promoviendo los valores de un desarrollo democrático en un medio ambiente protegido.  </v>
      </c>
      <c r="J46" s="72" t="str">
        <f>VLOOKUP(C46,'AUD ENE'!B:T,6,0)</f>
        <v xml:space="preserve">Presidente: Guido Romo Costamaillere, 
Vicepresidenta: Rocío Alorda Zelada, 
Secretaria: María Cecilia Jaramillo Becker, 
Tesorera: María Gracia Casanova Jaramillo, 
Directores: 
Pablo Andrés Cajales Loaiza, 
Patricio Vejar Mercado,                                            Alejandro Varas Barboza, </v>
      </c>
      <c r="K46" s="72" t="str">
        <f>VLOOKUP(C46,'AUD ENE'!B:T,7,0)</f>
        <v>Durarán 02 años en sus cargos</v>
      </c>
      <c r="L46" s="72" t="str">
        <f>VLOOKUP(C46,'AUD ENE'!B:T,8,0)</f>
        <v>29 de diciembre de 2020 al 29 de diciembre de 2022</v>
      </c>
      <c r="M46" s="72" t="str">
        <f>VLOOKUP(C46,'AUD ENE'!B:T,9,0)</f>
        <v xml:space="preserve">Poderes para que actúen conjunta, separada e indistintamente a nombre de a institución: 
Presidente: Guido Romo Costamaillere,  y,
Directora Ejecutiva: Francis Valverde Mosquera, 
Delegación de Poderes:
Patricia Rosa Larrea Bosshardt,  </v>
      </c>
      <c r="N46" s="72" t="str">
        <f>VLOOKUP(C46,'AUD ENE'!B:T,10,0)</f>
        <v xml:space="preserve">Providencia 835, oficina 17, comuna de Providencia.
</v>
      </c>
      <c r="O46" s="72" t="str">
        <f>VLOOKUP(C46,'AUD ENE'!B:T,11,0)</f>
        <v>XIII</v>
      </c>
      <c r="P46" s="72" t="str">
        <f>VLOOKUP(C46,'AUD ENE'!B:T,12,0)</f>
        <v>Providencia</v>
      </c>
      <c r="Q46" s="72">
        <f>VLOOKUP(C46,'AUD ENE'!B:T,13,0)</f>
        <v>223414941</v>
      </c>
      <c r="R46" s="72" t="str">
        <f>VLOOKUP(C46,'AUD ENE'!B:T,14,0)</f>
        <v>achnu@achnu.cl 
franscisvalverde@achnu.cl</v>
      </c>
      <c r="S46" s="72">
        <f>VLOOKUP(C46,'AUD ENE'!B:T,15,0)</f>
        <v>0</v>
      </c>
      <c r="T46" s="72" t="str">
        <f>VLOOKUP(C46,'AUD ENE'!B:T,16,0)</f>
        <v>fonos (02)- 2743150</v>
      </c>
      <c r="U46" s="72" t="str">
        <f>VLOOKUP(C46,'AUD ENE'!B:T,17,0)</f>
        <v xml:space="preserve">Se acompaña certificado financiero, correspondiente al año 2020, aprobado por el Subdepartamento de Supervisión Financiera Nacional. </v>
      </c>
      <c r="V46" s="73">
        <f>VLOOKUP(C46,'AUD ENE'!B:T,18,0)</f>
        <v>37970</v>
      </c>
      <c r="W46" s="74">
        <f>VLOOKUP(C46,'AUD ENE'!B:T,19,0)</f>
        <v>7003</v>
      </c>
      <c r="X46" s="75">
        <v>11074140</v>
      </c>
      <c r="Y46" s="75">
        <v>11074140</v>
      </c>
      <c r="Z46" s="73">
        <v>44592</v>
      </c>
      <c r="AA46" s="72" t="s">
        <v>6406</v>
      </c>
      <c r="AB46" s="72" t="s">
        <v>6407</v>
      </c>
      <c r="AC46" s="72" t="s">
        <v>6446</v>
      </c>
    </row>
    <row r="47" spans="2:29" x14ac:dyDescent="0.2">
      <c r="B47" s="243" t="s">
        <v>6552</v>
      </c>
      <c r="C47" s="243">
        <v>719926002</v>
      </c>
      <c r="D47" s="72">
        <v>1070636</v>
      </c>
      <c r="E47" s="243">
        <v>7</v>
      </c>
      <c r="F47" s="72" t="str">
        <f>VLOOKUP(C47,'AUD ENE'!B:T,2,0)</f>
        <v>Corporación de Derecho Privado</v>
      </c>
      <c r="G47" s="72" t="str">
        <f>VLOOKUP(C47,'AUD ENE'!B:T,3,0)</f>
        <v>Otorgada por Decreto Supremo Nº 1429, de fecha 27 de noviembre  de 1991, del Ministerio de Justicia, publicado en el Diario Oficial el día 16 de enero de 1992.</v>
      </c>
      <c r="H47" s="72" t="str">
        <f>VLOOKUP(C47,'AUD ENE'!B:T,4,0)</f>
        <v xml:space="preserve">Certificado de Vigencia de Persona Jurídica sin Fines de Lucro Folio N° 500382827673, de 14 de abril de 2021, emitido por el Servicio de Registro Civil e Identificación. </v>
      </c>
      <c r="I47" s="72" t="str">
        <f>VLOOKUP(C47,'AUD ENE'!B:T,5,0)</f>
        <v>Atender a los jóvenes en citación de riesgo social, proponiendo dar atención integral, con miras a prevenir conductas desadaptativas que los lleven a involucrase posteriormente en actos delictivos.</v>
      </c>
      <c r="J47" s="72" t="str">
        <f>VLOOKUP(C47,'AUD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47" s="72" t="str">
        <f>VLOOKUP(C47,'AUD ENE'!B:T,7,0)</f>
        <v>Se elegirán cada dos años.</v>
      </c>
      <c r="L47" s="72" t="str">
        <f>VLOOKUP(C47,'AUD ENE'!B:T,8,0)</f>
        <v xml:space="preserve">desde el 07 de abril de 2021 al 07 de abril del 2023.  </v>
      </c>
      <c r="M47" s="72" t="str">
        <f>VLOOKUP(C47,'AUD ENE'!B:T,9,0)</f>
        <v xml:space="preserve">Presidente: Luis Antonio Ruíz Sumaret, 
Directora Ejecutiva: Yerka Aguilera Olivares, 
</v>
      </c>
      <c r="N47" s="72" t="str">
        <f>VLOOKUP(C47,'AUD ENE'!B:T,10,0)</f>
        <v xml:space="preserve">Avenida O´Higgins N° 1271, Chillan. 
</v>
      </c>
      <c r="O47" s="72" t="str">
        <f>VLOOKUP(C47,'AUD ENE'!B:T,11,0)</f>
        <v>XVI</v>
      </c>
      <c r="P47" s="72" t="str">
        <f>VLOOKUP(C47,'AUD ENE'!B:T,12,0)</f>
        <v>chillán</v>
      </c>
      <c r="Q47" s="72" t="str">
        <f>VLOOKUP(C47,'AUD ENE'!B:T,13,0)</f>
        <v xml:space="preserve"> 42-2426627 y 42-2426628-    Celular: 978072945</v>
      </c>
      <c r="R47" s="72" t="str">
        <f>VLOOKUP(C47,'AUD ENE'!B:T,14,0)</f>
        <v xml:space="preserve"> Correo electrónico: directorio@corporacionllequen.cl, llequencentral4@gmail.com             yerkaguileracorporacionllequen@gmail.com</v>
      </c>
      <c r="S47" s="72">
        <f>VLOOKUP(C47,'AUD ENE'!B:T,15,0)</f>
        <v>0</v>
      </c>
      <c r="T47" s="72" t="str">
        <f>VLOOKUP(C47,'AUD ENE'!B:T,16,0)</f>
        <v>93401: Institución de Asistencia Social</v>
      </c>
      <c r="U47" s="72" t="str">
        <f>VLOOKUP(C47,'AUD ENE'!B:T,17,0)</f>
        <v xml:space="preserve">Se acompañan antecedentes financieros correspondientes al año 2020,  aprobados por el Subdepartamento de Supervisión Financiera Nacional. </v>
      </c>
      <c r="V47" s="73">
        <f>VLOOKUP(C47,'AUD ENE'!B:T,18,0)</f>
        <v>37970</v>
      </c>
      <c r="W47" s="74">
        <f>VLOOKUP(C47,'AUD ENE'!B:T,19,0)</f>
        <v>6866</v>
      </c>
      <c r="X47" s="75">
        <v>5927913</v>
      </c>
      <c r="Y47" s="75">
        <v>5927913</v>
      </c>
      <c r="Z47" s="73">
        <v>44592</v>
      </c>
      <c r="AA47" s="72" t="s">
        <v>6406</v>
      </c>
      <c r="AB47" s="72" t="s">
        <v>6407</v>
      </c>
      <c r="AC47" s="72" t="s">
        <v>6419</v>
      </c>
    </row>
    <row r="48" spans="2:29" x14ac:dyDescent="0.2">
      <c r="B48" s="243" t="s">
        <v>6552</v>
      </c>
      <c r="C48" s="243">
        <v>719926002</v>
      </c>
      <c r="D48" s="72">
        <v>1080680</v>
      </c>
      <c r="E48" s="243">
        <v>16</v>
      </c>
      <c r="F48" s="72" t="str">
        <f>VLOOKUP(C48,'AUD ENE'!B:T,2,0)</f>
        <v>Corporación de Derecho Privado</v>
      </c>
      <c r="G48" s="72" t="str">
        <f>VLOOKUP(C48,'AUD ENE'!B:T,3,0)</f>
        <v>Otorgada por Decreto Supremo Nº 1429, de fecha 27 de noviembre  de 1991, del Ministerio de Justicia, publicado en el Diario Oficial el día 16 de enero de 1992.</v>
      </c>
      <c r="H48" s="72" t="str">
        <f>VLOOKUP(C48,'AUD ENE'!B:T,4,0)</f>
        <v xml:space="preserve">Certificado de Vigencia de Persona Jurídica sin Fines de Lucro Folio N° 500382827673, de 14 de abril de 2021, emitido por el Servicio de Registro Civil e Identificación. </v>
      </c>
      <c r="I48" s="72" t="str">
        <f>VLOOKUP(C48,'AUD ENE'!B:T,5,0)</f>
        <v>Atender a los jóvenes en citación de riesgo social, proponiendo dar atención integral, con miras a prevenir conductas desadaptativas que los lleven a involucrase posteriormente en actos delictivos.</v>
      </c>
      <c r="J48" s="72" t="str">
        <f>VLOOKUP(C48,'AUD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48" s="72" t="str">
        <f>VLOOKUP(C48,'AUD ENE'!B:T,7,0)</f>
        <v>Se elegirán cada dos años.</v>
      </c>
      <c r="L48" s="72" t="str">
        <f>VLOOKUP(C48,'AUD ENE'!B:T,8,0)</f>
        <v xml:space="preserve">desde el 07 de abril de 2021 al 07 de abril del 2023.  </v>
      </c>
      <c r="M48" s="72" t="str">
        <f>VLOOKUP(C48,'AUD ENE'!B:T,9,0)</f>
        <v xml:space="preserve">Presidente: Luis Antonio Ruíz Sumaret, 
Directora Ejecutiva: Yerka Aguilera Olivares, 
</v>
      </c>
      <c r="N48" s="72" t="str">
        <f>VLOOKUP(C48,'AUD ENE'!B:T,10,0)</f>
        <v xml:space="preserve">Avenida O´Higgins N° 1271, Chillan. 
</v>
      </c>
      <c r="O48" s="72" t="str">
        <f>VLOOKUP(C48,'AUD ENE'!B:T,11,0)</f>
        <v>XVI</v>
      </c>
      <c r="P48" s="72" t="str">
        <f>VLOOKUP(C48,'AUD ENE'!B:T,12,0)</f>
        <v>chillán</v>
      </c>
      <c r="Q48" s="72" t="str">
        <f>VLOOKUP(C48,'AUD ENE'!B:T,13,0)</f>
        <v xml:space="preserve"> 42-2426627 y 42-2426628-    Celular: 978072945</v>
      </c>
      <c r="R48" s="72" t="str">
        <f>VLOOKUP(C48,'AUD ENE'!B:T,14,0)</f>
        <v xml:space="preserve"> Correo electrónico: directorio@corporacionllequen.cl, llequencentral4@gmail.com             yerkaguileracorporacionllequen@gmail.com</v>
      </c>
      <c r="S48" s="72">
        <f>VLOOKUP(C48,'AUD ENE'!B:T,15,0)</f>
        <v>0</v>
      </c>
      <c r="T48" s="72" t="str">
        <f>VLOOKUP(C48,'AUD ENE'!B:T,16,0)</f>
        <v>93401: Institución de Asistencia Social</v>
      </c>
      <c r="U48" s="72" t="str">
        <f>VLOOKUP(C48,'AUD ENE'!B:T,17,0)</f>
        <v xml:space="preserve">Se acompañan antecedentes financieros correspondientes al año 2020,  aprobados por el Subdepartamento de Supervisión Financiera Nacional. </v>
      </c>
      <c r="V48" s="73">
        <f>VLOOKUP(C48,'AUD ENE'!B:T,18,0)</f>
        <v>37970</v>
      </c>
      <c r="W48" s="74">
        <f>VLOOKUP(C48,'AUD ENE'!B:T,19,0)</f>
        <v>6866</v>
      </c>
      <c r="X48" s="75">
        <v>3082131</v>
      </c>
      <c r="Y48" s="75">
        <v>3082131</v>
      </c>
      <c r="Z48" s="73">
        <v>44592</v>
      </c>
      <c r="AA48" s="72" t="s">
        <v>6406</v>
      </c>
      <c r="AB48" s="72" t="s">
        <v>6407</v>
      </c>
      <c r="AC48" s="72" t="s">
        <v>6423</v>
      </c>
    </row>
    <row r="49" spans="2:29" x14ac:dyDescent="0.2">
      <c r="B49" s="243" t="s">
        <v>6552</v>
      </c>
      <c r="C49" s="243">
        <v>719926002</v>
      </c>
      <c r="D49" s="72">
        <v>1160042</v>
      </c>
      <c r="E49" s="243">
        <v>16</v>
      </c>
      <c r="F49" s="72" t="str">
        <f>VLOOKUP(C49,'AUD ENE'!B:T,2,0)</f>
        <v>Corporación de Derecho Privado</v>
      </c>
      <c r="G49" s="72" t="str">
        <f>VLOOKUP(C49,'AUD ENE'!B:T,3,0)</f>
        <v>Otorgada por Decreto Supremo Nº 1429, de fecha 27 de noviembre  de 1991, del Ministerio de Justicia, publicado en el Diario Oficial el día 16 de enero de 1992.</v>
      </c>
      <c r="H49" s="72" t="str">
        <f>VLOOKUP(C49,'AUD ENE'!B:T,4,0)</f>
        <v xml:space="preserve">Certificado de Vigencia de Persona Jurídica sin Fines de Lucro Folio N° 500382827673, de 14 de abril de 2021, emitido por el Servicio de Registro Civil e Identificación. </v>
      </c>
      <c r="I49" s="72" t="str">
        <f>VLOOKUP(C49,'AUD ENE'!B:T,5,0)</f>
        <v>Atender a los jóvenes en citación de riesgo social, proponiendo dar atención integral, con miras a prevenir conductas desadaptativas que los lleven a involucrase posteriormente en actos delictivos.</v>
      </c>
      <c r="J49" s="72" t="str">
        <f>VLOOKUP(C49,'AUD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49" s="72" t="str">
        <f>VLOOKUP(C49,'AUD ENE'!B:T,7,0)</f>
        <v>Se elegirán cada dos años.</v>
      </c>
      <c r="L49" s="72" t="str">
        <f>VLOOKUP(C49,'AUD ENE'!B:T,8,0)</f>
        <v xml:space="preserve">desde el 07 de abril de 2021 al 07 de abril del 2023.  </v>
      </c>
      <c r="M49" s="72" t="str">
        <f>VLOOKUP(C49,'AUD ENE'!B:T,9,0)</f>
        <v xml:space="preserve">Presidente: Luis Antonio Ruíz Sumaret, 
Directora Ejecutiva: Yerka Aguilera Olivares, 
</v>
      </c>
      <c r="N49" s="72" t="str">
        <f>VLOOKUP(C49,'AUD ENE'!B:T,10,0)</f>
        <v xml:space="preserve">Avenida O´Higgins N° 1271, Chillan. 
</v>
      </c>
      <c r="O49" s="72" t="str">
        <f>VLOOKUP(C49,'AUD ENE'!B:T,11,0)</f>
        <v>XVI</v>
      </c>
      <c r="P49" s="72" t="str">
        <f>VLOOKUP(C49,'AUD ENE'!B:T,12,0)</f>
        <v>chillán</v>
      </c>
      <c r="Q49" s="72" t="str">
        <f>VLOOKUP(C49,'AUD ENE'!B:T,13,0)</f>
        <v xml:space="preserve"> 42-2426627 y 42-2426628-    Celular: 978072945</v>
      </c>
      <c r="R49" s="72" t="str">
        <f>VLOOKUP(C49,'AUD ENE'!B:T,14,0)</f>
        <v xml:space="preserve"> Correo electrónico: directorio@corporacionllequen.cl, llequencentral4@gmail.com             yerkaguileracorporacionllequen@gmail.com</v>
      </c>
      <c r="S49" s="72">
        <f>VLOOKUP(C49,'AUD ENE'!B:T,15,0)</f>
        <v>0</v>
      </c>
      <c r="T49" s="72" t="str">
        <f>VLOOKUP(C49,'AUD ENE'!B:T,16,0)</f>
        <v>93401: Institución de Asistencia Social</v>
      </c>
      <c r="U49" s="72" t="str">
        <f>VLOOKUP(C49,'AUD ENE'!B:T,17,0)</f>
        <v xml:space="preserve">Se acompañan antecedentes financieros correspondientes al año 2020,  aprobados por el Subdepartamento de Supervisión Financiera Nacional. </v>
      </c>
      <c r="V49" s="73">
        <f>VLOOKUP(C49,'AUD ENE'!B:T,18,0)</f>
        <v>37970</v>
      </c>
      <c r="W49" s="74">
        <f>VLOOKUP(C49,'AUD ENE'!B:T,19,0)</f>
        <v>6866</v>
      </c>
      <c r="X49" s="75">
        <v>1061787</v>
      </c>
      <c r="Y49" s="75">
        <v>1061787</v>
      </c>
      <c r="Z49" s="73">
        <v>44592</v>
      </c>
      <c r="AA49" s="72" t="s">
        <v>6406</v>
      </c>
      <c r="AB49" s="72" t="s">
        <v>6407</v>
      </c>
      <c r="AC49" s="72" t="s">
        <v>6423</v>
      </c>
    </row>
    <row r="50" spans="2:29" x14ac:dyDescent="0.2">
      <c r="B50" s="243" t="s">
        <v>6552</v>
      </c>
      <c r="C50" s="243">
        <v>719926002</v>
      </c>
      <c r="D50" s="72">
        <v>1160043</v>
      </c>
      <c r="E50" s="243">
        <v>16</v>
      </c>
      <c r="F50" s="72" t="str">
        <f>VLOOKUP(C50,'AUD ENE'!B:T,2,0)</f>
        <v>Corporación de Derecho Privado</v>
      </c>
      <c r="G50" s="72" t="str">
        <f>VLOOKUP(C50,'AUD ENE'!B:T,3,0)</f>
        <v>Otorgada por Decreto Supremo Nº 1429, de fecha 27 de noviembre  de 1991, del Ministerio de Justicia, publicado en el Diario Oficial el día 16 de enero de 1992.</v>
      </c>
      <c r="H50" s="72" t="str">
        <f>VLOOKUP(C50,'AUD ENE'!B:T,4,0)</f>
        <v xml:space="preserve">Certificado de Vigencia de Persona Jurídica sin Fines de Lucro Folio N° 500382827673, de 14 de abril de 2021, emitido por el Servicio de Registro Civil e Identificación. </v>
      </c>
      <c r="I50" s="72" t="str">
        <f>VLOOKUP(C50,'AUD ENE'!B:T,5,0)</f>
        <v>Atender a los jóvenes en citación de riesgo social, proponiendo dar atención integral, con miras a prevenir conductas desadaptativas que los lleven a involucrase posteriormente en actos delictivos.</v>
      </c>
      <c r="J50" s="72" t="str">
        <f>VLOOKUP(C50,'AUD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50" s="72" t="str">
        <f>VLOOKUP(C50,'AUD ENE'!B:T,7,0)</f>
        <v>Se elegirán cada dos años.</v>
      </c>
      <c r="L50" s="72" t="str">
        <f>VLOOKUP(C50,'AUD ENE'!B:T,8,0)</f>
        <v xml:space="preserve">desde el 07 de abril de 2021 al 07 de abril del 2023.  </v>
      </c>
      <c r="M50" s="72" t="str">
        <f>VLOOKUP(C50,'AUD ENE'!B:T,9,0)</f>
        <v xml:space="preserve">Presidente: Luis Antonio Ruíz Sumaret, 
Directora Ejecutiva: Yerka Aguilera Olivares, 
</v>
      </c>
      <c r="N50" s="72" t="str">
        <f>VLOOKUP(C50,'AUD ENE'!B:T,10,0)</f>
        <v xml:space="preserve">Avenida O´Higgins N° 1271, Chillan. 
</v>
      </c>
      <c r="O50" s="72" t="str">
        <f>VLOOKUP(C50,'AUD ENE'!B:T,11,0)</f>
        <v>XVI</v>
      </c>
      <c r="P50" s="72" t="str">
        <f>VLOOKUP(C50,'AUD ENE'!B:T,12,0)</f>
        <v>chillán</v>
      </c>
      <c r="Q50" s="72" t="str">
        <f>VLOOKUP(C50,'AUD ENE'!B:T,13,0)</f>
        <v xml:space="preserve"> 42-2426627 y 42-2426628-    Celular: 978072945</v>
      </c>
      <c r="R50" s="72" t="str">
        <f>VLOOKUP(C50,'AUD ENE'!B:T,14,0)</f>
        <v xml:space="preserve"> Correo electrónico: directorio@corporacionllequen.cl, llequencentral4@gmail.com             yerkaguileracorporacionllequen@gmail.com</v>
      </c>
      <c r="S50" s="72">
        <f>VLOOKUP(C50,'AUD ENE'!B:T,15,0)</f>
        <v>0</v>
      </c>
      <c r="T50" s="72" t="str">
        <f>VLOOKUP(C50,'AUD ENE'!B:T,16,0)</f>
        <v>93401: Institución de Asistencia Social</v>
      </c>
      <c r="U50" s="72" t="str">
        <f>VLOOKUP(C50,'AUD ENE'!B:T,17,0)</f>
        <v xml:space="preserve">Se acompañan antecedentes financieros correspondientes al año 2020,  aprobados por el Subdepartamento de Supervisión Financiera Nacional. </v>
      </c>
      <c r="V50" s="73">
        <f>VLOOKUP(C50,'AUD ENE'!B:T,18,0)</f>
        <v>37970</v>
      </c>
      <c r="W50" s="74">
        <f>VLOOKUP(C50,'AUD ENE'!B:T,19,0)</f>
        <v>6866</v>
      </c>
      <c r="X50" s="75">
        <v>1198302</v>
      </c>
      <c r="Y50" s="75">
        <v>1198302</v>
      </c>
      <c r="Z50" s="73">
        <v>44592</v>
      </c>
      <c r="AA50" s="72" t="s">
        <v>6406</v>
      </c>
      <c r="AB50" s="72" t="s">
        <v>6407</v>
      </c>
      <c r="AC50" s="72" t="s">
        <v>6423</v>
      </c>
    </row>
    <row r="51" spans="2:29" x14ac:dyDescent="0.2">
      <c r="B51" s="243" t="s">
        <v>6552</v>
      </c>
      <c r="C51" s="243">
        <v>719926002</v>
      </c>
      <c r="D51" s="72">
        <v>1160048</v>
      </c>
      <c r="E51" s="243">
        <v>16</v>
      </c>
      <c r="F51" s="72" t="str">
        <f>VLOOKUP(C51,'AUD ENE'!B:T,2,0)</f>
        <v>Corporación de Derecho Privado</v>
      </c>
      <c r="G51" s="72" t="str">
        <f>VLOOKUP(C51,'AUD ENE'!B:T,3,0)</f>
        <v>Otorgada por Decreto Supremo Nº 1429, de fecha 27 de noviembre  de 1991, del Ministerio de Justicia, publicado en el Diario Oficial el día 16 de enero de 1992.</v>
      </c>
      <c r="H51" s="72" t="str">
        <f>VLOOKUP(C51,'AUD ENE'!B:T,4,0)</f>
        <v xml:space="preserve">Certificado de Vigencia de Persona Jurídica sin Fines de Lucro Folio N° 500382827673, de 14 de abril de 2021, emitido por el Servicio de Registro Civil e Identificación. </v>
      </c>
      <c r="I51" s="72" t="str">
        <f>VLOOKUP(C51,'AUD ENE'!B:T,5,0)</f>
        <v>Atender a los jóvenes en citación de riesgo social, proponiendo dar atención integral, con miras a prevenir conductas desadaptativas que los lleven a involucrase posteriormente en actos delictivos.</v>
      </c>
      <c r="J51" s="72" t="str">
        <f>VLOOKUP(C51,'AUD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51" s="72" t="str">
        <f>VLOOKUP(C51,'AUD ENE'!B:T,7,0)</f>
        <v>Se elegirán cada dos años.</v>
      </c>
      <c r="L51" s="72" t="str">
        <f>VLOOKUP(C51,'AUD ENE'!B:T,8,0)</f>
        <v xml:space="preserve">desde el 07 de abril de 2021 al 07 de abril del 2023.  </v>
      </c>
      <c r="M51" s="72" t="str">
        <f>VLOOKUP(C51,'AUD ENE'!B:T,9,0)</f>
        <v xml:space="preserve">Presidente: Luis Antonio Ruíz Sumaret, 
Directora Ejecutiva: Yerka Aguilera Olivares, 
</v>
      </c>
      <c r="N51" s="72" t="str">
        <f>VLOOKUP(C51,'AUD ENE'!B:T,10,0)</f>
        <v xml:space="preserve">Avenida O´Higgins N° 1271, Chillan. 
</v>
      </c>
      <c r="O51" s="72" t="str">
        <f>VLOOKUP(C51,'AUD ENE'!B:T,11,0)</f>
        <v>XVI</v>
      </c>
      <c r="P51" s="72" t="str">
        <f>VLOOKUP(C51,'AUD ENE'!B:T,12,0)</f>
        <v>chillán</v>
      </c>
      <c r="Q51" s="72" t="str">
        <f>VLOOKUP(C51,'AUD ENE'!B:T,13,0)</f>
        <v xml:space="preserve"> 42-2426627 y 42-2426628-    Celular: 978072945</v>
      </c>
      <c r="R51" s="72" t="str">
        <f>VLOOKUP(C51,'AUD ENE'!B:T,14,0)</f>
        <v xml:space="preserve"> Correo electrónico: directorio@corporacionllequen.cl, llequencentral4@gmail.com             yerkaguileracorporacionllequen@gmail.com</v>
      </c>
      <c r="S51" s="72">
        <f>VLOOKUP(C51,'AUD ENE'!B:T,15,0)</f>
        <v>0</v>
      </c>
      <c r="T51" s="72" t="str">
        <f>VLOOKUP(C51,'AUD ENE'!B:T,16,0)</f>
        <v>93401: Institución de Asistencia Social</v>
      </c>
      <c r="U51" s="72" t="str">
        <f>VLOOKUP(C51,'AUD ENE'!B:T,17,0)</f>
        <v xml:space="preserve">Se acompañan antecedentes financieros correspondientes al año 2020,  aprobados por el Subdepartamento de Supervisión Financiera Nacional. </v>
      </c>
      <c r="V51" s="73">
        <f>VLOOKUP(C51,'AUD ENE'!B:T,18,0)</f>
        <v>37970</v>
      </c>
      <c r="W51" s="74">
        <f>VLOOKUP(C51,'AUD ENE'!B:T,19,0)</f>
        <v>6866</v>
      </c>
      <c r="X51" s="75">
        <v>18314284</v>
      </c>
      <c r="Y51" s="75">
        <v>18314284</v>
      </c>
      <c r="Z51" s="73">
        <v>44592</v>
      </c>
      <c r="AA51" s="72" t="s">
        <v>6406</v>
      </c>
      <c r="AB51" s="72" t="s">
        <v>6407</v>
      </c>
      <c r="AC51" s="72" t="s">
        <v>6423</v>
      </c>
    </row>
    <row r="52" spans="2:29" x14ac:dyDescent="0.2">
      <c r="B52" s="243" t="s">
        <v>6552</v>
      </c>
      <c r="C52" s="243">
        <v>719926002</v>
      </c>
      <c r="D52" s="72">
        <v>1160075</v>
      </c>
      <c r="E52" s="243">
        <v>16</v>
      </c>
      <c r="F52" s="72" t="str">
        <f>VLOOKUP(C52,'AUD ENE'!B:T,2,0)</f>
        <v>Corporación de Derecho Privado</v>
      </c>
      <c r="G52" s="72" t="str">
        <f>VLOOKUP(C52,'AUD ENE'!B:T,3,0)</f>
        <v>Otorgada por Decreto Supremo Nº 1429, de fecha 27 de noviembre  de 1991, del Ministerio de Justicia, publicado en el Diario Oficial el día 16 de enero de 1992.</v>
      </c>
      <c r="H52" s="72" t="str">
        <f>VLOOKUP(C52,'AUD ENE'!B:T,4,0)</f>
        <v xml:space="preserve">Certificado de Vigencia de Persona Jurídica sin Fines de Lucro Folio N° 500382827673, de 14 de abril de 2021, emitido por el Servicio de Registro Civil e Identificación. </v>
      </c>
      <c r="I52" s="72" t="str">
        <f>VLOOKUP(C52,'AUD ENE'!B:T,5,0)</f>
        <v>Atender a los jóvenes en citación de riesgo social, proponiendo dar atención integral, con miras a prevenir conductas desadaptativas que los lleven a involucrase posteriormente en actos delictivos.</v>
      </c>
      <c r="J52" s="72" t="str">
        <f>VLOOKUP(C52,'AUD ENE'!B:T,6,0)</f>
        <v xml:space="preserve">Presidente: 
Luis Antonio Ruíz Sumaret
Vicepresidente: 
Nelson Roberto García Araneda
Secretario General: 
Silma Aguilera Olivares
Secretario de Actas: 
Daniela Cabrera Aguilera
Tesorero: 
Víctor Castro Campos
Directores:
Patrick Jaque Azola, RUT N° 
Doris de la Fuente Riveros
</v>
      </c>
      <c r="K52" s="72" t="str">
        <f>VLOOKUP(C52,'AUD ENE'!B:T,7,0)</f>
        <v>Se elegirán cada dos años.</v>
      </c>
      <c r="L52" s="72" t="str">
        <f>VLOOKUP(C52,'AUD ENE'!B:T,8,0)</f>
        <v xml:space="preserve">desde el 07 de abril de 2021 al 07 de abril del 2023.  </v>
      </c>
      <c r="M52" s="72" t="str">
        <f>VLOOKUP(C52,'AUD ENE'!B:T,9,0)</f>
        <v xml:space="preserve">Presidente: Luis Antonio Ruíz Sumaret, 
Directora Ejecutiva: Yerka Aguilera Olivares, 
</v>
      </c>
      <c r="N52" s="72" t="str">
        <f>VLOOKUP(C52,'AUD ENE'!B:T,10,0)</f>
        <v xml:space="preserve">Avenida O´Higgins N° 1271, Chillan. 
</v>
      </c>
      <c r="O52" s="72" t="str">
        <f>VLOOKUP(C52,'AUD ENE'!B:T,11,0)</f>
        <v>XVI</v>
      </c>
      <c r="P52" s="72" t="str">
        <f>VLOOKUP(C52,'AUD ENE'!B:T,12,0)</f>
        <v>chillán</v>
      </c>
      <c r="Q52" s="72" t="str">
        <f>VLOOKUP(C52,'AUD ENE'!B:T,13,0)</f>
        <v xml:space="preserve"> 42-2426627 y 42-2426628-    Celular: 978072945</v>
      </c>
      <c r="R52" s="72" t="str">
        <f>VLOOKUP(C52,'AUD ENE'!B:T,14,0)</f>
        <v xml:space="preserve"> Correo electrónico: directorio@corporacionllequen.cl, llequencentral4@gmail.com             yerkaguileracorporacionllequen@gmail.com</v>
      </c>
      <c r="S52" s="72">
        <f>VLOOKUP(C52,'AUD ENE'!B:T,15,0)</f>
        <v>0</v>
      </c>
      <c r="T52" s="72" t="str">
        <f>VLOOKUP(C52,'AUD ENE'!B:T,16,0)</f>
        <v>93401: Institución de Asistencia Social</v>
      </c>
      <c r="U52" s="72" t="str">
        <f>VLOOKUP(C52,'AUD ENE'!B:T,17,0)</f>
        <v xml:space="preserve">Se acompañan antecedentes financieros correspondientes al año 2020,  aprobados por el Subdepartamento de Supervisión Financiera Nacional. </v>
      </c>
      <c r="V52" s="73">
        <f>VLOOKUP(C52,'AUD ENE'!B:T,18,0)</f>
        <v>37970</v>
      </c>
      <c r="W52" s="74">
        <f>VLOOKUP(C52,'AUD ENE'!B:T,19,0)</f>
        <v>6866</v>
      </c>
      <c r="X52" s="75">
        <v>5891442</v>
      </c>
      <c r="Y52" s="75">
        <v>5891442</v>
      </c>
      <c r="Z52" s="73">
        <v>44592</v>
      </c>
      <c r="AA52" s="72" t="s">
        <v>6406</v>
      </c>
      <c r="AB52" s="72" t="s">
        <v>6407</v>
      </c>
      <c r="AC52" s="72" t="s">
        <v>6423</v>
      </c>
    </row>
    <row r="53" spans="2:29" x14ac:dyDescent="0.2">
      <c r="B53" s="243" t="s">
        <v>6551</v>
      </c>
      <c r="C53" s="243">
        <v>717449002</v>
      </c>
      <c r="D53" s="72">
        <v>1150070</v>
      </c>
      <c r="E53" s="243">
        <v>15</v>
      </c>
      <c r="F53" s="72" t="str">
        <f>VLOOKUP(C53,'AUD ENE'!B:T,2,0)</f>
        <v>Corporación de Derecho Privado.</v>
      </c>
      <c r="G53" s="72" t="str">
        <f>VLOOKUP(C53,'AUD ENE'!B:T,3,0)</f>
        <v xml:space="preserve">Otorgada por Decreto Supremo Nº 248, de fecha 07 de febrero de 1990. </v>
      </c>
      <c r="H53" s="72" t="str">
        <f>VLOOKUP(C53,'AUD ENE'!B:T,4,0)</f>
        <v xml:space="preserve">Certificado de vigencia, folio Nº500396922889, de 05 de julio de 2021, del Servicio de Registro Civil e Identificación. 
</v>
      </c>
      <c r="I53" s="72" t="str">
        <f>VLOOKUP(C53,'AUD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3" s="72" t="str">
        <f>VLOOKUP(C53,'AUD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3" s="72" t="str">
        <f>VLOOKUP(C53,'AUD ENE'!B:T,7,0)</f>
        <v>Dos años</v>
      </c>
      <c r="L53" s="72" t="str">
        <f>VLOOKUP(C53,'AUD ENE'!B:T,8,0)</f>
        <v>24 de noviembre de 2020 al mes de noviembre del año 2021 (se prórroga directorio vigente hasta la celebración de la próxima Asamblea General Ordinaria de Socios, fijada para el mes de noviembre de 2021 (artículo vigésimo tercero de los Estatutos).</v>
      </c>
      <c r="M53" s="72" t="str">
        <f>VLOOKUP(C53,'AUD ENE'!B:T,9,0)</f>
        <v xml:space="preserve">Rosa Icarte Muñoz, , María Nicolasa Rodríguez Roco, , y Juan Gabriel Lecaros Trincado, K, quienes pueden actuar de forma conjunta, separada e indistintamente para representar a la Corporación.
</v>
      </c>
      <c r="N53" s="72" t="str">
        <f>VLOOKUP(C53,'AUD ENE'!B:T,10,0)</f>
        <v xml:space="preserve">Población Carlos Condell, Avenida Alejandro Azola Nº 1635, comuna de Arica.
</v>
      </c>
      <c r="O53" s="72" t="str">
        <f>VLOOKUP(C53,'AUD ENE'!B:T,11,0)</f>
        <v>XV</v>
      </c>
      <c r="P53" s="72" t="str">
        <f>VLOOKUP(C53,'AUD ENE'!B:T,12,0)</f>
        <v>arica</v>
      </c>
      <c r="Q53" s="72" t="str">
        <f>VLOOKUP(C53,'AUD ENE'!B:T,13,0)</f>
        <v>Fono (58) 2- 246387 - +56966559270</v>
      </c>
      <c r="R53" s="72" t="str">
        <f>VLOOKUP(C53,'AUD ENE'!B:T,14,0)</f>
        <v>directorio@corfal.com</v>
      </c>
      <c r="S53" s="72">
        <f>VLOOKUP(C53,'AUD ENE'!B:T,15,0)</f>
        <v>0</v>
      </c>
      <c r="T53" s="72" t="str">
        <f>VLOOKUP(C53,'AUD ENE'!B:T,16,0)</f>
        <v>93401: Institución de Asistencia Social</v>
      </c>
      <c r="U53" s="72" t="str">
        <f>VLOOKUP(C53,'AUD ENE'!B:T,17,0)</f>
        <v>Certificado financiero firmado ante notario público correspondiente al año 2020 y balance general consolidado al 31 de diciembre de 2020 aprobados por el Subdepartamento de Supervisión Financiera Nacional.</v>
      </c>
      <c r="V53" s="73">
        <f>VLOOKUP(C53,'AUD ENE'!B:T,18,0)</f>
        <v>37970</v>
      </c>
      <c r="W53" s="74">
        <f>VLOOKUP(C53,'AUD ENE'!B:T,19,0)</f>
        <v>6830</v>
      </c>
      <c r="X53" s="75">
        <v>7765267</v>
      </c>
      <c r="Y53" s="75">
        <v>7765267</v>
      </c>
      <c r="Z53" s="73">
        <v>44592</v>
      </c>
      <c r="AA53" s="72" t="s">
        <v>6406</v>
      </c>
      <c r="AB53" s="72" t="s">
        <v>6407</v>
      </c>
      <c r="AC53" s="72" t="s">
        <v>6420</v>
      </c>
    </row>
    <row r="54" spans="2:29" x14ac:dyDescent="0.2">
      <c r="B54" s="243" t="s">
        <v>6551</v>
      </c>
      <c r="C54" s="243">
        <v>717449002</v>
      </c>
      <c r="D54" s="72">
        <v>1150078</v>
      </c>
      <c r="E54" s="243">
        <v>15</v>
      </c>
      <c r="F54" s="72" t="str">
        <f>VLOOKUP(C54,'AUD ENE'!B:T,2,0)</f>
        <v>Corporación de Derecho Privado.</v>
      </c>
      <c r="G54" s="72" t="str">
        <f>VLOOKUP(C54,'AUD ENE'!B:T,3,0)</f>
        <v xml:space="preserve">Otorgada por Decreto Supremo Nº 248, de fecha 07 de febrero de 1990. </v>
      </c>
      <c r="H54" s="72" t="str">
        <f>VLOOKUP(C54,'AUD ENE'!B:T,4,0)</f>
        <v xml:space="preserve">Certificado de vigencia, folio Nº500396922889, de 05 de julio de 2021, del Servicio de Registro Civil e Identificación. 
</v>
      </c>
      <c r="I54" s="72" t="str">
        <f>VLOOKUP(C54,'AUD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4" s="72" t="str">
        <f>VLOOKUP(C54,'AUD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4" s="72" t="str">
        <f>VLOOKUP(C54,'AUD ENE'!B:T,7,0)</f>
        <v>Dos años</v>
      </c>
      <c r="L54" s="72" t="str">
        <f>VLOOKUP(C54,'AUD ENE'!B:T,8,0)</f>
        <v>24 de noviembre de 2020 al mes de noviembre del año 2021 (se prórroga directorio vigente hasta la celebración de la próxima Asamblea General Ordinaria de Socios, fijada para el mes de noviembre de 2021 (artículo vigésimo tercero de los Estatutos).</v>
      </c>
      <c r="M54" s="72" t="str">
        <f>VLOOKUP(C54,'AUD ENE'!B:T,9,0)</f>
        <v xml:space="preserve">Rosa Icarte Muñoz, , María Nicolasa Rodríguez Roco, , y Juan Gabriel Lecaros Trincado, K, quienes pueden actuar de forma conjunta, separada e indistintamente para representar a la Corporación.
</v>
      </c>
      <c r="N54" s="72" t="str">
        <f>VLOOKUP(C54,'AUD ENE'!B:T,10,0)</f>
        <v xml:space="preserve">Población Carlos Condell, Avenida Alejandro Azola Nº 1635, comuna de Arica.
</v>
      </c>
      <c r="O54" s="72" t="str">
        <f>VLOOKUP(C54,'AUD ENE'!B:T,11,0)</f>
        <v>XV</v>
      </c>
      <c r="P54" s="72" t="str">
        <f>VLOOKUP(C54,'AUD ENE'!B:T,12,0)</f>
        <v>arica</v>
      </c>
      <c r="Q54" s="72" t="str">
        <f>VLOOKUP(C54,'AUD ENE'!B:T,13,0)</f>
        <v>Fono (58) 2- 246387 - +56966559270</v>
      </c>
      <c r="R54" s="72" t="str">
        <f>VLOOKUP(C54,'AUD ENE'!B:T,14,0)</f>
        <v>directorio@corfal.com</v>
      </c>
      <c r="S54" s="72">
        <f>VLOOKUP(C54,'AUD ENE'!B:T,15,0)</f>
        <v>0</v>
      </c>
      <c r="T54" s="72" t="str">
        <f>VLOOKUP(C54,'AUD ENE'!B:T,16,0)</f>
        <v>93401: Institución de Asistencia Social</v>
      </c>
      <c r="U54" s="72" t="str">
        <f>VLOOKUP(C54,'AUD ENE'!B:T,17,0)</f>
        <v>Certificado financiero firmado ante notario público correspondiente al año 2020 y balance general consolidado al 31 de diciembre de 2020 aprobados por el Subdepartamento de Supervisión Financiera Nacional.</v>
      </c>
      <c r="V54" s="73">
        <f>VLOOKUP(C54,'AUD ENE'!B:T,18,0)</f>
        <v>37970</v>
      </c>
      <c r="W54" s="74">
        <f>VLOOKUP(C54,'AUD ENE'!B:T,19,0)</f>
        <v>6830</v>
      </c>
      <c r="X54" s="75">
        <v>794788</v>
      </c>
      <c r="Y54" s="75">
        <v>794788</v>
      </c>
      <c r="Z54" s="73">
        <v>44592</v>
      </c>
      <c r="AA54" s="72" t="s">
        <v>6406</v>
      </c>
      <c r="AB54" s="72" t="s">
        <v>6407</v>
      </c>
      <c r="AC54" s="72" t="s">
        <v>6420</v>
      </c>
    </row>
    <row r="55" spans="2:29" x14ac:dyDescent="0.2">
      <c r="B55" s="243" t="s">
        <v>6551</v>
      </c>
      <c r="C55" s="243">
        <v>717449002</v>
      </c>
      <c r="D55" s="72">
        <v>1150079</v>
      </c>
      <c r="E55" s="243">
        <v>15</v>
      </c>
      <c r="F55" s="72" t="str">
        <f>VLOOKUP(C55,'AUD ENE'!B:T,2,0)</f>
        <v>Corporación de Derecho Privado.</v>
      </c>
      <c r="G55" s="72" t="str">
        <f>VLOOKUP(C55,'AUD ENE'!B:T,3,0)</f>
        <v xml:space="preserve">Otorgada por Decreto Supremo Nº 248, de fecha 07 de febrero de 1990. </v>
      </c>
      <c r="H55" s="72" t="str">
        <f>VLOOKUP(C55,'AUD ENE'!B:T,4,0)</f>
        <v xml:space="preserve">Certificado de vigencia, folio Nº500396922889, de 05 de julio de 2021, del Servicio de Registro Civil e Identificación. 
</v>
      </c>
      <c r="I55" s="72" t="str">
        <f>VLOOKUP(C55,'AUD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5" s="72" t="str">
        <f>VLOOKUP(C55,'AUD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5" s="72" t="str">
        <f>VLOOKUP(C55,'AUD ENE'!B:T,7,0)</f>
        <v>Dos años</v>
      </c>
      <c r="L55" s="72" t="str">
        <f>VLOOKUP(C55,'AUD ENE'!B:T,8,0)</f>
        <v>24 de noviembre de 2020 al mes de noviembre del año 2021 (se prórroga directorio vigente hasta la celebración de la próxima Asamblea General Ordinaria de Socios, fijada para el mes de noviembre de 2021 (artículo vigésimo tercero de los Estatutos).</v>
      </c>
      <c r="M55" s="72" t="str">
        <f>VLOOKUP(C55,'AUD ENE'!B:T,9,0)</f>
        <v xml:space="preserve">Rosa Icarte Muñoz, , María Nicolasa Rodríguez Roco, , y Juan Gabriel Lecaros Trincado, K, quienes pueden actuar de forma conjunta, separada e indistintamente para representar a la Corporación.
</v>
      </c>
      <c r="N55" s="72" t="str">
        <f>VLOOKUP(C55,'AUD ENE'!B:T,10,0)</f>
        <v xml:space="preserve">Población Carlos Condell, Avenida Alejandro Azola Nº 1635, comuna de Arica.
</v>
      </c>
      <c r="O55" s="72" t="str">
        <f>VLOOKUP(C55,'AUD ENE'!B:T,11,0)</f>
        <v>XV</v>
      </c>
      <c r="P55" s="72" t="str">
        <f>VLOOKUP(C55,'AUD ENE'!B:T,12,0)</f>
        <v>arica</v>
      </c>
      <c r="Q55" s="72" t="str">
        <f>VLOOKUP(C55,'AUD ENE'!B:T,13,0)</f>
        <v>Fono (58) 2- 246387 - +56966559270</v>
      </c>
      <c r="R55" s="72" t="str">
        <f>VLOOKUP(C55,'AUD ENE'!B:T,14,0)</f>
        <v>directorio@corfal.com</v>
      </c>
      <c r="S55" s="72">
        <f>VLOOKUP(C55,'AUD ENE'!B:T,15,0)</f>
        <v>0</v>
      </c>
      <c r="T55" s="72" t="str">
        <f>VLOOKUP(C55,'AUD ENE'!B:T,16,0)</f>
        <v>93401: Institución de Asistencia Social</v>
      </c>
      <c r="U55" s="72" t="str">
        <f>VLOOKUP(C55,'AUD ENE'!B:T,17,0)</f>
        <v>Certificado financiero firmado ante notario público correspondiente al año 2020 y balance general consolidado al 31 de diciembre de 2020 aprobados por el Subdepartamento de Supervisión Financiera Nacional.</v>
      </c>
      <c r="V55" s="73">
        <f>VLOOKUP(C55,'AUD ENE'!B:T,18,0)</f>
        <v>37970</v>
      </c>
      <c r="W55" s="74">
        <f>VLOOKUP(C55,'AUD ENE'!B:T,19,0)</f>
        <v>6830</v>
      </c>
      <c r="X55" s="75">
        <v>1009097</v>
      </c>
      <c r="Y55" s="75">
        <v>1009097</v>
      </c>
      <c r="Z55" s="73">
        <v>44592</v>
      </c>
      <c r="AA55" s="72" t="s">
        <v>6406</v>
      </c>
      <c r="AB55" s="72" t="s">
        <v>6407</v>
      </c>
      <c r="AC55" s="72" t="s">
        <v>6420</v>
      </c>
    </row>
    <row r="56" spans="2:29" x14ac:dyDescent="0.2">
      <c r="B56" s="243" t="s">
        <v>6551</v>
      </c>
      <c r="C56" s="243">
        <v>717449002</v>
      </c>
      <c r="D56" s="72">
        <v>1150086</v>
      </c>
      <c r="E56" s="243">
        <v>15</v>
      </c>
      <c r="F56" s="72" t="str">
        <f>VLOOKUP(C56,'AUD ENE'!B:T,2,0)</f>
        <v>Corporación de Derecho Privado.</v>
      </c>
      <c r="G56" s="72" t="str">
        <f>VLOOKUP(C56,'AUD ENE'!B:T,3,0)</f>
        <v xml:space="preserve">Otorgada por Decreto Supremo Nº 248, de fecha 07 de febrero de 1990. </v>
      </c>
      <c r="H56" s="72" t="str">
        <f>VLOOKUP(C56,'AUD ENE'!B:T,4,0)</f>
        <v xml:space="preserve">Certificado de vigencia, folio Nº500396922889, de 05 de julio de 2021, del Servicio de Registro Civil e Identificación. 
</v>
      </c>
      <c r="I56" s="72" t="str">
        <f>VLOOKUP(C56,'AUD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6" s="72" t="str">
        <f>VLOOKUP(C56,'AUD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6" s="72" t="str">
        <f>VLOOKUP(C56,'AUD ENE'!B:T,7,0)</f>
        <v>Dos años</v>
      </c>
      <c r="L56" s="72" t="str">
        <f>VLOOKUP(C56,'AUD ENE'!B:T,8,0)</f>
        <v>24 de noviembre de 2020 al mes de noviembre del año 2021 (se prórroga directorio vigente hasta la celebración de la próxima Asamblea General Ordinaria de Socios, fijada para el mes de noviembre de 2021 (artículo vigésimo tercero de los Estatutos).</v>
      </c>
      <c r="M56" s="72" t="str">
        <f>VLOOKUP(C56,'AUD ENE'!B:T,9,0)</f>
        <v xml:space="preserve">Rosa Icarte Muñoz, , María Nicolasa Rodríguez Roco, , y Juan Gabriel Lecaros Trincado, K, quienes pueden actuar de forma conjunta, separada e indistintamente para representar a la Corporación.
</v>
      </c>
      <c r="N56" s="72" t="str">
        <f>VLOOKUP(C56,'AUD ENE'!B:T,10,0)</f>
        <v xml:space="preserve">Población Carlos Condell, Avenida Alejandro Azola Nº 1635, comuna de Arica.
</v>
      </c>
      <c r="O56" s="72" t="str">
        <f>VLOOKUP(C56,'AUD ENE'!B:T,11,0)</f>
        <v>XV</v>
      </c>
      <c r="P56" s="72" t="str">
        <f>VLOOKUP(C56,'AUD ENE'!B:T,12,0)</f>
        <v>arica</v>
      </c>
      <c r="Q56" s="72" t="str">
        <f>VLOOKUP(C56,'AUD ENE'!B:T,13,0)</f>
        <v>Fono (58) 2- 246387 - +56966559270</v>
      </c>
      <c r="R56" s="72" t="str">
        <f>VLOOKUP(C56,'AUD ENE'!B:T,14,0)</f>
        <v>directorio@corfal.com</v>
      </c>
      <c r="S56" s="72">
        <f>VLOOKUP(C56,'AUD ENE'!B:T,15,0)</f>
        <v>0</v>
      </c>
      <c r="T56" s="72" t="str">
        <f>VLOOKUP(C56,'AUD ENE'!B:T,16,0)</f>
        <v>93401: Institución de Asistencia Social</v>
      </c>
      <c r="U56" s="72" t="str">
        <f>VLOOKUP(C56,'AUD ENE'!B:T,17,0)</f>
        <v>Certificado financiero firmado ante notario público correspondiente al año 2020 y balance general consolidado al 31 de diciembre de 2020 aprobados por el Subdepartamento de Supervisión Financiera Nacional.</v>
      </c>
      <c r="V56" s="73">
        <f>VLOOKUP(C56,'AUD ENE'!B:T,18,0)</f>
        <v>37970</v>
      </c>
      <c r="W56" s="74">
        <f>VLOOKUP(C56,'AUD ENE'!B:T,19,0)</f>
        <v>6830</v>
      </c>
      <c r="X56" s="75">
        <v>4532656</v>
      </c>
      <c r="Y56" s="75">
        <v>4532656</v>
      </c>
      <c r="Z56" s="73">
        <v>44592</v>
      </c>
      <c r="AA56" s="72" t="s">
        <v>6406</v>
      </c>
      <c r="AB56" s="72" t="s">
        <v>6407</v>
      </c>
      <c r="AC56" s="72" t="s">
        <v>6420</v>
      </c>
    </row>
    <row r="57" spans="2:29" x14ac:dyDescent="0.2">
      <c r="B57" s="243" t="s">
        <v>6551</v>
      </c>
      <c r="C57" s="243">
        <v>717449002</v>
      </c>
      <c r="D57" s="72">
        <v>1150087</v>
      </c>
      <c r="E57" s="243">
        <v>15</v>
      </c>
      <c r="F57" s="72" t="str">
        <f>VLOOKUP(C57,'AUD ENE'!B:T,2,0)</f>
        <v>Corporación de Derecho Privado.</v>
      </c>
      <c r="G57" s="72" t="str">
        <f>VLOOKUP(C57,'AUD ENE'!B:T,3,0)</f>
        <v xml:space="preserve">Otorgada por Decreto Supremo Nº 248, de fecha 07 de febrero de 1990. </v>
      </c>
      <c r="H57" s="72" t="str">
        <f>VLOOKUP(C57,'AUD ENE'!B:T,4,0)</f>
        <v xml:space="preserve">Certificado de vigencia, folio Nº500396922889, de 05 de julio de 2021, del Servicio de Registro Civil e Identificación. 
</v>
      </c>
      <c r="I57" s="72" t="str">
        <f>VLOOKUP(C57,'AUD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7" s="72" t="str">
        <f>VLOOKUP(C57,'AUD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7" s="72" t="str">
        <f>VLOOKUP(C57,'AUD ENE'!B:T,7,0)</f>
        <v>Dos años</v>
      </c>
      <c r="L57" s="72" t="str">
        <f>VLOOKUP(C57,'AUD ENE'!B:T,8,0)</f>
        <v>24 de noviembre de 2020 al mes de noviembre del año 2021 (se prórroga directorio vigente hasta la celebración de la próxima Asamblea General Ordinaria de Socios, fijada para el mes de noviembre de 2021 (artículo vigésimo tercero de los Estatutos).</v>
      </c>
      <c r="M57" s="72" t="str">
        <f>VLOOKUP(C57,'AUD ENE'!B:T,9,0)</f>
        <v xml:space="preserve">Rosa Icarte Muñoz, , María Nicolasa Rodríguez Roco, , y Juan Gabriel Lecaros Trincado, K, quienes pueden actuar de forma conjunta, separada e indistintamente para representar a la Corporación.
</v>
      </c>
      <c r="N57" s="72" t="str">
        <f>VLOOKUP(C57,'AUD ENE'!B:T,10,0)</f>
        <v xml:space="preserve">Población Carlos Condell, Avenida Alejandro Azola Nº 1635, comuna de Arica.
</v>
      </c>
      <c r="O57" s="72" t="str">
        <f>VLOOKUP(C57,'AUD ENE'!B:T,11,0)</f>
        <v>XV</v>
      </c>
      <c r="P57" s="72" t="str">
        <f>VLOOKUP(C57,'AUD ENE'!B:T,12,0)</f>
        <v>arica</v>
      </c>
      <c r="Q57" s="72" t="str">
        <f>VLOOKUP(C57,'AUD ENE'!B:T,13,0)</f>
        <v>Fono (58) 2- 246387 - +56966559270</v>
      </c>
      <c r="R57" s="72" t="str">
        <f>VLOOKUP(C57,'AUD ENE'!B:T,14,0)</f>
        <v>directorio@corfal.com</v>
      </c>
      <c r="S57" s="72">
        <f>VLOOKUP(C57,'AUD ENE'!B:T,15,0)</f>
        <v>0</v>
      </c>
      <c r="T57" s="72" t="str">
        <f>VLOOKUP(C57,'AUD ENE'!B:T,16,0)</f>
        <v>93401: Institución de Asistencia Social</v>
      </c>
      <c r="U57" s="72" t="str">
        <f>VLOOKUP(C57,'AUD ENE'!B:T,17,0)</f>
        <v>Certificado financiero firmado ante notario público correspondiente al año 2020 y balance general consolidado al 31 de diciembre de 2020 aprobados por el Subdepartamento de Supervisión Financiera Nacional.</v>
      </c>
      <c r="V57" s="73">
        <f>VLOOKUP(C57,'AUD ENE'!B:T,18,0)</f>
        <v>37970</v>
      </c>
      <c r="W57" s="74">
        <f>VLOOKUP(C57,'AUD ENE'!B:T,19,0)</f>
        <v>6830</v>
      </c>
      <c r="X57" s="75">
        <v>5669960</v>
      </c>
      <c r="Y57" s="75">
        <v>5669960</v>
      </c>
      <c r="Z57" s="73">
        <v>44592</v>
      </c>
      <c r="AA57" s="72" t="s">
        <v>6406</v>
      </c>
      <c r="AB57" s="72" t="s">
        <v>6407</v>
      </c>
      <c r="AC57" s="72" t="s">
        <v>6420</v>
      </c>
    </row>
    <row r="58" spans="2:29" x14ac:dyDescent="0.2">
      <c r="B58" s="243" t="s">
        <v>6551</v>
      </c>
      <c r="C58" s="243">
        <v>717449002</v>
      </c>
      <c r="D58" s="72">
        <v>1150118</v>
      </c>
      <c r="E58" s="243">
        <v>15</v>
      </c>
      <c r="F58" s="72" t="str">
        <f>VLOOKUP(C58,'AUD ENE'!B:T,2,0)</f>
        <v>Corporación de Derecho Privado.</v>
      </c>
      <c r="G58" s="72" t="str">
        <f>VLOOKUP(C58,'AUD ENE'!B:T,3,0)</f>
        <v xml:space="preserve">Otorgada por Decreto Supremo Nº 248, de fecha 07 de febrero de 1990. </v>
      </c>
      <c r="H58" s="72" t="str">
        <f>VLOOKUP(C58,'AUD ENE'!B:T,4,0)</f>
        <v xml:space="preserve">Certificado de vigencia, folio Nº500396922889, de 05 de julio de 2021, del Servicio de Registro Civil e Identificación. 
</v>
      </c>
      <c r="I58" s="72" t="str">
        <f>VLOOKUP(C58,'AUD ENE'!B:T,5,0)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8" s="72" t="str">
        <f>VLOOKUP(C58,'AUD ENE'!B:T,6,0)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8" s="72" t="str">
        <f>VLOOKUP(C58,'AUD ENE'!B:T,7,0)</f>
        <v>Dos años</v>
      </c>
      <c r="L58" s="72" t="str">
        <f>VLOOKUP(C58,'AUD ENE'!B:T,8,0)</f>
        <v>24 de noviembre de 2020 al mes de noviembre del año 2021 (se prórroga directorio vigente hasta la celebración de la próxima Asamblea General Ordinaria de Socios, fijada para el mes de noviembre de 2021 (artículo vigésimo tercero de los Estatutos).</v>
      </c>
      <c r="M58" s="72" t="str">
        <f>VLOOKUP(C58,'AUD ENE'!B:T,9,0)</f>
        <v xml:space="preserve">Rosa Icarte Muñoz, , María Nicolasa Rodríguez Roco, , y Juan Gabriel Lecaros Trincado, K, quienes pueden actuar de forma conjunta, separada e indistintamente para representar a la Corporación.
</v>
      </c>
      <c r="N58" s="72" t="str">
        <f>VLOOKUP(C58,'AUD ENE'!B:T,10,0)</f>
        <v xml:space="preserve">Población Carlos Condell, Avenida Alejandro Azola Nº 1635, comuna de Arica.
</v>
      </c>
      <c r="O58" s="72" t="str">
        <f>VLOOKUP(C58,'AUD ENE'!B:T,11,0)</f>
        <v>XV</v>
      </c>
      <c r="P58" s="72" t="str">
        <f>VLOOKUP(C58,'AUD ENE'!B:T,12,0)</f>
        <v>arica</v>
      </c>
      <c r="Q58" s="72" t="str">
        <f>VLOOKUP(C58,'AUD ENE'!B:T,13,0)</f>
        <v>Fono (58) 2- 246387 - +56966559270</v>
      </c>
      <c r="R58" s="72" t="str">
        <f>VLOOKUP(C58,'AUD ENE'!B:T,14,0)</f>
        <v>directorio@corfal.com</v>
      </c>
      <c r="S58" s="72">
        <f>VLOOKUP(C58,'AUD ENE'!B:T,15,0)</f>
        <v>0</v>
      </c>
      <c r="T58" s="72" t="str">
        <f>VLOOKUP(C58,'AUD ENE'!B:T,16,0)</f>
        <v>93401: Institución de Asistencia Social</v>
      </c>
      <c r="U58" s="72" t="str">
        <f>VLOOKUP(C58,'AUD ENE'!B:T,17,0)</f>
        <v>Certificado financiero firmado ante notario público correspondiente al año 2020 y balance general consolidado al 31 de diciembre de 2020 aprobados por el Subdepartamento de Supervisión Financiera Nacional.</v>
      </c>
      <c r="V58" s="73">
        <f>VLOOKUP(C58,'AUD ENE'!B:T,18,0)</f>
        <v>37970</v>
      </c>
      <c r="W58" s="74">
        <f>VLOOKUP(C58,'AUD ENE'!B:T,19,0)</f>
        <v>6830</v>
      </c>
      <c r="X58" s="75">
        <v>10131294</v>
      </c>
      <c r="Y58" s="75">
        <v>10131294</v>
      </c>
      <c r="Z58" s="73">
        <v>44592</v>
      </c>
      <c r="AA58" s="72" t="s">
        <v>6406</v>
      </c>
      <c r="AB58" s="72" t="s">
        <v>6407</v>
      </c>
      <c r="AC58" s="72" t="s">
        <v>6420</v>
      </c>
    </row>
    <row r="59" spans="2:29" x14ac:dyDescent="0.2">
      <c r="B59" s="243" t="s">
        <v>6550</v>
      </c>
      <c r="C59" s="243">
        <v>717150007</v>
      </c>
      <c r="D59" s="72">
        <v>1010194</v>
      </c>
      <c r="E59" s="243">
        <v>1</v>
      </c>
      <c r="F59" s="72" t="str">
        <f>VLOOKUP(C59,'AUD ENE'!B:T,2,0)</f>
        <v>Corporación de Derecho Privado.</v>
      </c>
      <c r="G59" s="72" t="str">
        <f>VLOOKUP(C59,'AUD ENE'!B:T,3,0)</f>
        <v xml:space="preserve">Otorgada por Decreto Supremo Nº 972, de fecha 25 de julio de  1990, del Ministerio de Justicia, publicado en el Diario Oficial el día 13 de agosto de 1990. </v>
      </c>
      <c r="H59" s="72" t="str">
        <f>VLOOKUP(C59,'AUD ENE'!B:T,4,0)</f>
        <v xml:space="preserve">Certificado de vigencia, folio Nº 50038906023, de fecha 17 de mayo de 2021, del Servicio de Registro Civil e Identificación.
</v>
      </c>
      <c r="I59" s="72" t="str">
        <f>VLOOKUP(C59,'AUD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59" s="72" t="str">
        <f>VLOOKUP(C59,'AUD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59" s="72" t="str">
        <f>VLOOKUP(C59,'AUD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59" s="72" t="str">
        <f>VLOOKUP(C59,'AUD ENE'!B:T,8,0)</f>
        <v>21 de marzo de 2019 a 21 de marzo de 2022</v>
      </c>
      <c r="M59" s="72" t="str">
        <f>VLOOKUP(C59,'AUD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59" s="72" t="str">
        <f>VLOOKUP(C59,'AUD ENE'!B:T,10,0)</f>
        <v xml:space="preserve">Carlos Justiniano Nº 1123, comuna de Providencia, Región Metropolitana.
</v>
      </c>
      <c r="O59" s="72" t="str">
        <f>VLOOKUP(C59,'AUD ENE'!B:T,11,0)</f>
        <v>XIII</v>
      </c>
      <c r="P59" s="72" t="str">
        <f>VLOOKUP(C59,'AUD ENE'!B:T,12,0)</f>
        <v>Providencia</v>
      </c>
      <c r="Q59" s="72" t="str">
        <f>VLOOKUP(C59,'AUD ENE'!B:T,13,0)</f>
        <v>Fono 223393900- 223393901</v>
      </c>
      <c r="R59" s="72">
        <f>VLOOKUP(C59,'AUD ENE'!B:T,14,0)</f>
        <v>0</v>
      </c>
      <c r="S59" s="72">
        <f>VLOOKUP(C59,'AUD ENE'!B:T,15,0)</f>
        <v>0</v>
      </c>
      <c r="T59" s="72" t="str">
        <f>VLOOKUP(C59,'AUD ENE'!B:T,16,0)</f>
        <v>93401: Institución de Asistencia Social</v>
      </c>
      <c r="U59" s="72" t="str">
        <f>VLOOKUP(C59,'AUD ENE'!B:T,17,0)</f>
        <v>Certificado Financiero, correspondiente al año 2020, arpobado por el Sub Departamento de Supervisión Financiera Nacional.</v>
      </c>
      <c r="V59" s="73">
        <f>VLOOKUP(C59,'AUD ENE'!B:T,18,0)</f>
        <v>37970</v>
      </c>
      <c r="W59" s="74">
        <f>VLOOKUP(C59,'AUD ENE'!B:T,19,0)</f>
        <v>6570</v>
      </c>
      <c r="X59" s="75">
        <v>1192182</v>
      </c>
      <c r="Y59" s="75">
        <v>1192182</v>
      </c>
      <c r="Z59" s="73">
        <v>44592</v>
      </c>
      <c r="AA59" s="72" t="s">
        <v>6406</v>
      </c>
      <c r="AB59" s="72" t="s">
        <v>6407</v>
      </c>
      <c r="AC59" s="72" t="s">
        <v>171</v>
      </c>
    </row>
    <row r="60" spans="2:29" x14ac:dyDescent="0.2">
      <c r="B60" s="243" t="s">
        <v>6550</v>
      </c>
      <c r="C60" s="243">
        <v>717150007</v>
      </c>
      <c r="D60" s="72">
        <v>1010195</v>
      </c>
      <c r="E60" s="243">
        <v>1</v>
      </c>
      <c r="F60" s="72" t="str">
        <f>VLOOKUP(C60,'AUD ENE'!B:T,2,0)</f>
        <v>Corporación de Derecho Privado.</v>
      </c>
      <c r="G60" s="72" t="str">
        <f>VLOOKUP(C60,'AUD ENE'!B:T,3,0)</f>
        <v xml:space="preserve">Otorgada por Decreto Supremo Nº 972, de fecha 25 de julio de  1990, del Ministerio de Justicia, publicado en el Diario Oficial el día 13 de agosto de 1990. </v>
      </c>
      <c r="H60" s="72" t="str">
        <f>VLOOKUP(C60,'AUD ENE'!B:T,4,0)</f>
        <v xml:space="preserve">Certificado de vigencia, folio Nº 50038906023, de fecha 17 de mayo de 2021, del Servicio de Registro Civil e Identificación.
</v>
      </c>
      <c r="I60" s="72" t="str">
        <f>VLOOKUP(C60,'AUD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0" s="72" t="str">
        <f>VLOOKUP(C60,'AUD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0" s="72" t="str">
        <f>VLOOKUP(C60,'AUD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0" s="72" t="str">
        <f>VLOOKUP(C60,'AUD ENE'!B:T,8,0)</f>
        <v>21 de marzo de 2019 a 21 de marzo de 2022</v>
      </c>
      <c r="M60" s="72" t="str">
        <f>VLOOKUP(C60,'AUD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0" s="72" t="str">
        <f>VLOOKUP(C60,'AUD ENE'!B:T,10,0)</f>
        <v xml:space="preserve">Carlos Justiniano Nº 1123, comuna de Providencia, Región Metropolitana.
</v>
      </c>
      <c r="O60" s="72" t="str">
        <f>VLOOKUP(C60,'AUD ENE'!B:T,11,0)</f>
        <v>XIII</v>
      </c>
      <c r="P60" s="72" t="str">
        <f>VLOOKUP(C60,'AUD ENE'!B:T,12,0)</f>
        <v>Providencia</v>
      </c>
      <c r="Q60" s="72" t="str">
        <f>VLOOKUP(C60,'AUD ENE'!B:T,13,0)</f>
        <v>Fono 223393900- 223393901</v>
      </c>
      <c r="R60" s="72">
        <f>VLOOKUP(C60,'AUD ENE'!B:T,14,0)</f>
        <v>0</v>
      </c>
      <c r="S60" s="72">
        <f>VLOOKUP(C60,'AUD ENE'!B:T,15,0)</f>
        <v>0</v>
      </c>
      <c r="T60" s="72" t="str">
        <f>VLOOKUP(C60,'AUD ENE'!B:T,16,0)</f>
        <v>93401: Institución de Asistencia Social</v>
      </c>
      <c r="U60" s="72" t="str">
        <f>VLOOKUP(C60,'AUD ENE'!B:T,17,0)</f>
        <v>Certificado Financiero, correspondiente al año 2020, arpobado por el Sub Departamento de Supervisión Financiera Nacional.</v>
      </c>
      <c r="V60" s="73">
        <f>VLOOKUP(C60,'AUD ENE'!B:T,18,0)</f>
        <v>37970</v>
      </c>
      <c r="W60" s="74">
        <f>VLOOKUP(C60,'AUD ENE'!B:T,19,0)</f>
        <v>6570</v>
      </c>
      <c r="X60" s="75">
        <v>1513645</v>
      </c>
      <c r="Y60" s="75">
        <v>1513645</v>
      </c>
      <c r="Z60" s="73">
        <v>44592</v>
      </c>
      <c r="AA60" s="72" t="s">
        <v>6406</v>
      </c>
      <c r="AB60" s="72" t="s">
        <v>6407</v>
      </c>
      <c r="AC60" s="72" t="s">
        <v>171</v>
      </c>
    </row>
    <row r="61" spans="2:29" x14ac:dyDescent="0.2">
      <c r="B61" s="243" t="s">
        <v>6550</v>
      </c>
      <c r="C61" s="243">
        <v>717150007</v>
      </c>
      <c r="D61" s="72">
        <v>1010206</v>
      </c>
      <c r="E61" s="243">
        <v>1</v>
      </c>
      <c r="F61" s="72" t="str">
        <f>VLOOKUP(C61,'AUD ENE'!B:T,2,0)</f>
        <v>Corporación de Derecho Privado.</v>
      </c>
      <c r="G61" s="72" t="str">
        <f>VLOOKUP(C61,'AUD ENE'!B:T,3,0)</f>
        <v xml:space="preserve">Otorgada por Decreto Supremo Nº 972, de fecha 25 de julio de  1990, del Ministerio de Justicia, publicado en el Diario Oficial el día 13 de agosto de 1990. </v>
      </c>
      <c r="H61" s="72" t="str">
        <f>VLOOKUP(C61,'AUD ENE'!B:T,4,0)</f>
        <v xml:space="preserve">Certificado de vigencia, folio Nº 50038906023, de fecha 17 de mayo de 2021, del Servicio de Registro Civil e Identificación.
</v>
      </c>
      <c r="I61" s="72" t="str">
        <f>VLOOKUP(C61,'AUD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1" s="72" t="str">
        <f>VLOOKUP(C61,'AUD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1" s="72" t="str">
        <f>VLOOKUP(C61,'AUD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1" s="72" t="str">
        <f>VLOOKUP(C61,'AUD ENE'!B:T,8,0)</f>
        <v>21 de marzo de 2019 a 21 de marzo de 2022</v>
      </c>
      <c r="M61" s="72" t="str">
        <f>VLOOKUP(C61,'AUD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1" s="72" t="str">
        <f>VLOOKUP(C61,'AUD ENE'!B:T,10,0)</f>
        <v xml:space="preserve">Carlos Justiniano Nº 1123, comuna de Providencia, Región Metropolitana.
</v>
      </c>
      <c r="O61" s="72" t="str">
        <f>VLOOKUP(C61,'AUD ENE'!B:T,11,0)</f>
        <v>XIII</v>
      </c>
      <c r="P61" s="72" t="str">
        <f>VLOOKUP(C61,'AUD ENE'!B:T,12,0)</f>
        <v>Providencia</v>
      </c>
      <c r="Q61" s="72" t="str">
        <f>VLOOKUP(C61,'AUD ENE'!B:T,13,0)</f>
        <v>Fono 223393900- 223393901</v>
      </c>
      <c r="R61" s="72">
        <f>VLOOKUP(C61,'AUD ENE'!B:T,14,0)</f>
        <v>0</v>
      </c>
      <c r="S61" s="72">
        <f>VLOOKUP(C61,'AUD ENE'!B:T,15,0)</f>
        <v>0</v>
      </c>
      <c r="T61" s="72" t="str">
        <f>VLOOKUP(C61,'AUD ENE'!B:T,16,0)</f>
        <v>93401: Institución de Asistencia Social</v>
      </c>
      <c r="U61" s="72" t="str">
        <f>VLOOKUP(C61,'AUD ENE'!B:T,17,0)</f>
        <v>Certificado Financiero, correspondiente al año 2020, arpobado por el Sub Departamento de Supervisión Financiera Nacional.</v>
      </c>
      <c r="V61" s="73">
        <f>VLOOKUP(C61,'AUD ENE'!B:T,18,0)</f>
        <v>37970</v>
      </c>
      <c r="W61" s="74">
        <f>VLOOKUP(C61,'AUD ENE'!B:T,19,0)</f>
        <v>6570</v>
      </c>
      <c r="X61" s="75">
        <v>4186829</v>
      </c>
      <c r="Y61" s="75">
        <v>4186829</v>
      </c>
      <c r="Z61" s="73">
        <v>44592</v>
      </c>
      <c r="AA61" s="72" t="s">
        <v>6406</v>
      </c>
      <c r="AB61" s="72" t="s">
        <v>6407</v>
      </c>
      <c r="AC61" s="72" t="s">
        <v>171</v>
      </c>
    </row>
    <row r="62" spans="2:29" x14ac:dyDescent="0.2">
      <c r="B62" s="243" t="s">
        <v>6550</v>
      </c>
      <c r="C62" s="243">
        <v>717150007</v>
      </c>
      <c r="D62" s="72">
        <v>1010276</v>
      </c>
      <c r="E62" s="243">
        <v>1</v>
      </c>
      <c r="F62" s="72" t="str">
        <f>VLOOKUP(C62,'AUD ENE'!B:T,2,0)</f>
        <v>Corporación de Derecho Privado.</v>
      </c>
      <c r="G62" s="72" t="str">
        <f>VLOOKUP(C62,'AUD ENE'!B:T,3,0)</f>
        <v xml:space="preserve">Otorgada por Decreto Supremo Nº 972, de fecha 25 de julio de  1990, del Ministerio de Justicia, publicado en el Diario Oficial el día 13 de agosto de 1990. </v>
      </c>
      <c r="H62" s="72" t="str">
        <f>VLOOKUP(C62,'AUD ENE'!B:T,4,0)</f>
        <v xml:space="preserve">Certificado de vigencia, folio Nº 50038906023, de fecha 17 de mayo de 2021, del Servicio de Registro Civil e Identificación.
</v>
      </c>
      <c r="I62" s="72" t="str">
        <f>VLOOKUP(C62,'AUD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2" s="72" t="str">
        <f>VLOOKUP(C62,'AUD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2" s="72" t="str">
        <f>VLOOKUP(C62,'AUD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2" s="72" t="str">
        <f>VLOOKUP(C62,'AUD ENE'!B:T,8,0)</f>
        <v>21 de marzo de 2019 a 21 de marzo de 2022</v>
      </c>
      <c r="M62" s="72" t="str">
        <f>VLOOKUP(C62,'AUD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2" s="72" t="str">
        <f>VLOOKUP(C62,'AUD ENE'!B:T,10,0)</f>
        <v xml:space="preserve">Carlos Justiniano Nº 1123, comuna de Providencia, Región Metropolitana.
</v>
      </c>
      <c r="O62" s="72" t="str">
        <f>VLOOKUP(C62,'AUD ENE'!B:T,11,0)</f>
        <v>XIII</v>
      </c>
      <c r="P62" s="72" t="str">
        <f>VLOOKUP(C62,'AUD ENE'!B:T,12,0)</f>
        <v>Providencia</v>
      </c>
      <c r="Q62" s="72" t="str">
        <f>VLOOKUP(C62,'AUD ENE'!B:T,13,0)</f>
        <v>Fono 223393900- 223393901</v>
      </c>
      <c r="R62" s="72">
        <f>VLOOKUP(C62,'AUD ENE'!B:T,14,0)</f>
        <v>0</v>
      </c>
      <c r="S62" s="72">
        <f>VLOOKUP(C62,'AUD ENE'!B:T,15,0)</f>
        <v>0</v>
      </c>
      <c r="T62" s="72" t="str">
        <f>VLOOKUP(C62,'AUD ENE'!B:T,16,0)</f>
        <v>93401: Institución de Asistencia Social</v>
      </c>
      <c r="U62" s="72" t="str">
        <f>VLOOKUP(C62,'AUD ENE'!B:T,17,0)</f>
        <v>Certificado Financiero, correspondiente al año 2020, arpobado por el Sub Departamento de Supervisión Financiera Nacional.</v>
      </c>
      <c r="V62" s="73">
        <f>VLOOKUP(C62,'AUD ENE'!B:T,18,0)</f>
        <v>37970</v>
      </c>
      <c r="W62" s="74">
        <f>VLOOKUP(C62,'AUD ENE'!B:T,19,0)</f>
        <v>6570</v>
      </c>
      <c r="X62" s="75">
        <v>18650820</v>
      </c>
      <c r="Y62" s="75">
        <v>18650820</v>
      </c>
      <c r="Z62" s="73">
        <v>44592</v>
      </c>
      <c r="AA62" s="72" t="s">
        <v>6406</v>
      </c>
      <c r="AB62" s="72" t="s">
        <v>6407</v>
      </c>
      <c r="AC62" s="72" t="s">
        <v>171</v>
      </c>
    </row>
    <row r="63" spans="2:29" x14ac:dyDescent="0.2">
      <c r="B63" s="243" t="s">
        <v>6550</v>
      </c>
      <c r="C63" s="243">
        <v>717150007</v>
      </c>
      <c r="D63" s="72">
        <v>1040324</v>
      </c>
      <c r="E63" s="243">
        <v>4</v>
      </c>
      <c r="F63" s="72" t="str">
        <f>VLOOKUP(C63,'AUD ENE'!B:T,2,0)</f>
        <v>Corporación de Derecho Privado.</v>
      </c>
      <c r="G63" s="72" t="str">
        <f>VLOOKUP(C63,'AUD ENE'!B:T,3,0)</f>
        <v xml:space="preserve">Otorgada por Decreto Supremo Nº 972, de fecha 25 de julio de  1990, del Ministerio de Justicia, publicado en el Diario Oficial el día 13 de agosto de 1990. </v>
      </c>
      <c r="H63" s="72" t="str">
        <f>VLOOKUP(C63,'AUD ENE'!B:T,4,0)</f>
        <v xml:space="preserve">Certificado de vigencia, folio Nº 50038906023, de fecha 17 de mayo de 2021, del Servicio de Registro Civil e Identificación.
</v>
      </c>
      <c r="I63" s="72" t="str">
        <f>VLOOKUP(C63,'AUD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3" s="72" t="str">
        <f>VLOOKUP(C63,'AUD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3" s="72" t="str">
        <f>VLOOKUP(C63,'AUD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3" s="72" t="str">
        <f>VLOOKUP(C63,'AUD ENE'!B:T,8,0)</f>
        <v>21 de marzo de 2019 a 21 de marzo de 2022</v>
      </c>
      <c r="M63" s="72" t="str">
        <f>VLOOKUP(C63,'AUD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3" s="72" t="str">
        <f>VLOOKUP(C63,'AUD ENE'!B:T,10,0)</f>
        <v xml:space="preserve">Carlos Justiniano Nº 1123, comuna de Providencia, Región Metropolitana.
</v>
      </c>
      <c r="O63" s="72" t="str">
        <f>VLOOKUP(C63,'AUD ENE'!B:T,11,0)</f>
        <v>XIII</v>
      </c>
      <c r="P63" s="72" t="str">
        <f>VLOOKUP(C63,'AUD ENE'!B:T,12,0)</f>
        <v>Providencia</v>
      </c>
      <c r="Q63" s="72" t="str">
        <f>VLOOKUP(C63,'AUD ENE'!B:T,13,0)</f>
        <v>Fono 223393900- 223393901</v>
      </c>
      <c r="R63" s="72">
        <f>VLOOKUP(C63,'AUD ENE'!B:T,14,0)</f>
        <v>0</v>
      </c>
      <c r="S63" s="72">
        <f>VLOOKUP(C63,'AUD ENE'!B:T,15,0)</f>
        <v>0</v>
      </c>
      <c r="T63" s="72" t="str">
        <f>VLOOKUP(C63,'AUD ENE'!B:T,16,0)</f>
        <v>93401: Institución de Asistencia Social</v>
      </c>
      <c r="U63" s="72" t="str">
        <f>VLOOKUP(C63,'AUD ENE'!B:T,17,0)</f>
        <v>Certificado Financiero, correspondiente al año 2020, arpobado por el Sub Departamento de Supervisión Financiera Nacional.</v>
      </c>
      <c r="V63" s="73">
        <f>VLOOKUP(C63,'AUD ENE'!B:T,18,0)</f>
        <v>37970</v>
      </c>
      <c r="W63" s="74">
        <f>VLOOKUP(C63,'AUD ENE'!B:T,19,0)</f>
        <v>6570</v>
      </c>
      <c r="X63" s="75">
        <v>2831432</v>
      </c>
      <c r="Y63" s="75">
        <v>2831432</v>
      </c>
      <c r="Z63" s="73">
        <v>44592</v>
      </c>
      <c r="AA63" s="72" t="s">
        <v>6406</v>
      </c>
      <c r="AB63" s="72" t="s">
        <v>6407</v>
      </c>
      <c r="AC63" s="72" t="s">
        <v>6416</v>
      </c>
    </row>
    <row r="64" spans="2:29" x14ac:dyDescent="0.2">
      <c r="B64" s="243" t="s">
        <v>6550</v>
      </c>
      <c r="C64" s="243">
        <v>717150007</v>
      </c>
      <c r="D64" s="72">
        <v>1040325</v>
      </c>
      <c r="E64" s="243">
        <v>4</v>
      </c>
      <c r="F64" s="72" t="str">
        <f>VLOOKUP(C64,'AUD ENE'!B:T,2,0)</f>
        <v>Corporación de Derecho Privado.</v>
      </c>
      <c r="G64" s="72" t="str">
        <f>VLOOKUP(C64,'AUD ENE'!B:T,3,0)</f>
        <v xml:space="preserve">Otorgada por Decreto Supremo Nº 972, de fecha 25 de julio de  1990, del Ministerio de Justicia, publicado en el Diario Oficial el día 13 de agosto de 1990. </v>
      </c>
      <c r="H64" s="72" t="str">
        <f>VLOOKUP(C64,'AUD ENE'!B:T,4,0)</f>
        <v xml:space="preserve">Certificado de vigencia, folio Nº 50038906023, de fecha 17 de mayo de 2021, del Servicio de Registro Civil e Identificación.
</v>
      </c>
      <c r="I64" s="72" t="str">
        <f>VLOOKUP(C64,'AUD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4" s="72" t="str">
        <f>VLOOKUP(C64,'AUD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4" s="72" t="str">
        <f>VLOOKUP(C64,'AUD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4" s="72" t="str">
        <f>VLOOKUP(C64,'AUD ENE'!B:T,8,0)</f>
        <v>21 de marzo de 2019 a 21 de marzo de 2022</v>
      </c>
      <c r="M64" s="72" t="str">
        <f>VLOOKUP(C64,'AUD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4" s="72" t="str">
        <f>VLOOKUP(C64,'AUD ENE'!B:T,10,0)</f>
        <v xml:space="preserve">Carlos Justiniano Nº 1123, comuna de Providencia, Región Metropolitana.
</v>
      </c>
      <c r="O64" s="72" t="str">
        <f>VLOOKUP(C64,'AUD ENE'!B:T,11,0)</f>
        <v>XIII</v>
      </c>
      <c r="P64" s="72" t="str">
        <f>VLOOKUP(C64,'AUD ENE'!B:T,12,0)</f>
        <v>Providencia</v>
      </c>
      <c r="Q64" s="72" t="str">
        <f>VLOOKUP(C64,'AUD ENE'!B:T,13,0)</f>
        <v>Fono 223393900- 223393901</v>
      </c>
      <c r="R64" s="72">
        <f>VLOOKUP(C64,'AUD ENE'!B:T,14,0)</f>
        <v>0</v>
      </c>
      <c r="S64" s="72">
        <f>VLOOKUP(C64,'AUD ENE'!B:T,15,0)</f>
        <v>0</v>
      </c>
      <c r="T64" s="72" t="str">
        <f>VLOOKUP(C64,'AUD ENE'!B:T,16,0)</f>
        <v>93401: Institución de Asistencia Social</v>
      </c>
      <c r="U64" s="72" t="str">
        <f>VLOOKUP(C64,'AUD ENE'!B:T,17,0)</f>
        <v>Certificado Financiero, correspondiente al año 2020, arpobado por el Sub Departamento de Supervisión Financiera Nacional.</v>
      </c>
      <c r="V64" s="73">
        <f>VLOOKUP(C64,'AUD ENE'!B:T,18,0)</f>
        <v>37970</v>
      </c>
      <c r="W64" s="74">
        <f>VLOOKUP(C64,'AUD ENE'!B:T,19,0)</f>
        <v>6570</v>
      </c>
      <c r="X64" s="75">
        <v>2995756</v>
      </c>
      <c r="Y64" s="75">
        <v>2995756</v>
      </c>
      <c r="Z64" s="73">
        <v>44592</v>
      </c>
      <c r="AA64" s="72" t="s">
        <v>6406</v>
      </c>
      <c r="AB64" s="72" t="s">
        <v>6407</v>
      </c>
      <c r="AC64" s="72" t="s">
        <v>6416</v>
      </c>
    </row>
    <row r="65" spans="2:29" x14ac:dyDescent="0.2">
      <c r="B65" s="243" t="s">
        <v>6550</v>
      </c>
      <c r="C65" s="243">
        <v>717150007</v>
      </c>
      <c r="D65" s="72">
        <v>1060295</v>
      </c>
      <c r="E65" s="243">
        <v>6</v>
      </c>
      <c r="F65" s="72" t="str">
        <f>VLOOKUP(C65,'AUD ENE'!B:T,2,0)</f>
        <v>Corporación de Derecho Privado.</v>
      </c>
      <c r="G65" s="72" t="str">
        <f>VLOOKUP(C65,'AUD ENE'!B:T,3,0)</f>
        <v xml:space="preserve">Otorgada por Decreto Supremo Nº 972, de fecha 25 de julio de  1990, del Ministerio de Justicia, publicado en el Diario Oficial el día 13 de agosto de 1990. </v>
      </c>
      <c r="H65" s="72" t="str">
        <f>VLOOKUP(C65,'AUD ENE'!B:T,4,0)</f>
        <v xml:space="preserve">Certificado de vigencia, folio Nº 50038906023, de fecha 17 de mayo de 2021, del Servicio de Registro Civil e Identificación.
</v>
      </c>
      <c r="I65" s="72" t="str">
        <f>VLOOKUP(C65,'AUD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5" s="72" t="str">
        <f>VLOOKUP(C65,'AUD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5" s="72" t="str">
        <f>VLOOKUP(C65,'AUD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5" s="72" t="str">
        <f>VLOOKUP(C65,'AUD ENE'!B:T,8,0)</f>
        <v>21 de marzo de 2019 a 21 de marzo de 2022</v>
      </c>
      <c r="M65" s="72" t="str">
        <f>VLOOKUP(C65,'AUD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5" s="72" t="str">
        <f>VLOOKUP(C65,'AUD ENE'!B:T,10,0)</f>
        <v xml:space="preserve">Carlos Justiniano Nº 1123, comuna de Providencia, Región Metropolitana.
</v>
      </c>
      <c r="O65" s="72" t="str">
        <f>VLOOKUP(C65,'AUD ENE'!B:T,11,0)</f>
        <v>XIII</v>
      </c>
      <c r="P65" s="72" t="str">
        <f>VLOOKUP(C65,'AUD ENE'!B:T,12,0)</f>
        <v>Providencia</v>
      </c>
      <c r="Q65" s="72" t="str">
        <f>VLOOKUP(C65,'AUD ENE'!B:T,13,0)</f>
        <v>Fono 223393900- 223393901</v>
      </c>
      <c r="R65" s="72">
        <f>VLOOKUP(C65,'AUD ENE'!B:T,14,0)</f>
        <v>0</v>
      </c>
      <c r="S65" s="72">
        <f>VLOOKUP(C65,'AUD ENE'!B:T,15,0)</f>
        <v>0</v>
      </c>
      <c r="T65" s="72" t="str">
        <f>VLOOKUP(C65,'AUD ENE'!B:T,16,0)</f>
        <v>93401: Institución de Asistencia Social</v>
      </c>
      <c r="U65" s="72" t="str">
        <f>VLOOKUP(C65,'AUD ENE'!B:T,17,0)</f>
        <v>Certificado Financiero, correspondiente al año 2020, arpobado por el Sub Departamento de Supervisión Financiera Nacional.</v>
      </c>
      <c r="V65" s="73">
        <f>VLOOKUP(C65,'AUD ENE'!B:T,18,0)</f>
        <v>37970</v>
      </c>
      <c r="W65" s="74">
        <f>VLOOKUP(C65,'AUD ENE'!B:T,19,0)</f>
        <v>6570</v>
      </c>
      <c r="X65" s="75">
        <v>1448832</v>
      </c>
      <c r="Y65" s="75">
        <v>1448832</v>
      </c>
      <c r="Z65" s="73">
        <v>44592</v>
      </c>
      <c r="AA65" s="72" t="s">
        <v>6406</v>
      </c>
      <c r="AB65" s="72" t="s">
        <v>6407</v>
      </c>
      <c r="AC65" s="72" t="s">
        <v>6418</v>
      </c>
    </row>
    <row r="66" spans="2:29" x14ac:dyDescent="0.2">
      <c r="B66" s="243" t="s">
        <v>6550</v>
      </c>
      <c r="C66" s="243">
        <v>717150007</v>
      </c>
      <c r="D66" s="72">
        <v>1060296</v>
      </c>
      <c r="E66" s="243">
        <v>6</v>
      </c>
      <c r="F66" s="72" t="str">
        <f>VLOOKUP(C66,'AUD ENE'!B:T,2,0)</f>
        <v>Corporación de Derecho Privado.</v>
      </c>
      <c r="G66" s="72" t="str">
        <f>VLOOKUP(C66,'AUD ENE'!B:T,3,0)</f>
        <v xml:space="preserve">Otorgada por Decreto Supremo Nº 972, de fecha 25 de julio de  1990, del Ministerio de Justicia, publicado en el Diario Oficial el día 13 de agosto de 1990. </v>
      </c>
      <c r="H66" s="72" t="str">
        <f>VLOOKUP(C66,'AUD ENE'!B:T,4,0)</f>
        <v xml:space="preserve">Certificado de vigencia, folio Nº 50038906023, de fecha 17 de mayo de 2021, del Servicio de Registro Civil e Identificación.
</v>
      </c>
      <c r="I66" s="72" t="str">
        <f>VLOOKUP(C66,'AUD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6" s="72" t="str">
        <f>VLOOKUP(C66,'AUD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6" s="72" t="str">
        <f>VLOOKUP(C66,'AUD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6" s="72" t="str">
        <f>VLOOKUP(C66,'AUD ENE'!B:T,8,0)</f>
        <v>21 de marzo de 2019 a 21 de marzo de 2022</v>
      </c>
      <c r="M66" s="72" t="str">
        <f>VLOOKUP(C66,'AUD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6" s="72" t="str">
        <f>VLOOKUP(C66,'AUD ENE'!B:T,10,0)</f>
        <v xml:space="preserve">Carlos Justiniano Nº 1123, comuna de Providencia, Región Metropolitana.
</v>
      </c>
      <c r="O66" s="72" t="str">
        <f>VLOOKUP(C66,'AUD ENE'!B:T,11,0)</f>
        <v>XIII</v>
      </c>
      <c r="P66" s="72" t="str">
        <f>VLOOKUP(C66,'AUD ENE'!B:T,12,0)</f>
        <v>Providencia</v>
      </c>
      <c r="Q66" s="72" t="str">
        <f>VLOOKUP(C66,'AUD ENE'!B:T,13,0)</f>
        <v>Fono 223393900- 223393901</v>
      </c>
      <c r="R66" s="72">
        <f>VLOOKUP(C66,'AUD ENE'!B:T,14,0)</f>
        <v>0</v>
      </c>
      <c r="S66" s="72">
        <f>VLOOKUP(C66,'AUD ENE'!B:T,15,0)</f>
        <v>0</v>
      </c>
      <c r="T66" s="72" t="str">
        <f>VLOOKUP(C66,'AUD ENE'!B:T,16,0)</f>
        <v>93401: Institución de Asistencia Social</v>
      </c>
      <c r="U66" s="72" t="str">
        <f>VLOOKUP(C66,'AUD ENE'!B:T,17,0)</f>
        <v>Certificado Financiero, correspondiente al año 2020, arpobado por el Sub Departamento de Supervisión Financiera Nacional.</v>
      </c>
      <c r="V66" s="73">
        <f>VLOOKUP(C66,'AUD ENE'!B:T,18,0)</f>
        <v>37970</v>
      </c>
      <c r="W66" s="74">
        <f>VLOOKUP(C66,'AUD ENE'!B:T,19,0)</f>
        <v>6570</v>
      </c>
      <c r="X66" s="75">
        <v>1708106</v>
      </c>
      <c r="Y66" s="75">
        <v>1708106</v>
      </c>
      <c r="Z66" s="73">
        <v>44592</v>
      </c>
      <c r="AA66" s="72" t="s">
        <v>6406</v>
      </c>
      <c r="AB66" s="72" t="s">
        <v>6407</v>
      </c>
      <c r="AC66" s="72" t="s">
        <v>6418</v>
      </c>
    </row>
    <row r="67" spans="2:29" x14ac:dyDescent="0.2">
      <c r="B67" s="243" t="s">
        <v>6550</v>
      </c>
      <c r="C67" s="243">
        <v>717150007</v>
      </c>
      <c r="D67" s="72">
        <v>1060307</v>
      </c>
      <c r="E67" s="243">
        <v>6</v>
      </c>
      <c r="F67" s="72" t="str">
        <f>VLOOKUP(C67,'AUD ENE'!B:T,2,0)</f>
        <v>Corporación de Derecho Privado.</v>
      </c>
      <c r="G67" s="72" t="str">
        <f>VLOOKUP(C67,'AUD ENE'!B:T,3,0)</f>
        <v xml:space="preserve">Otorgada por Decreto Supremo Nº 972, de fecha 25 de julio de  1990, del Ministerio de Justicia, publicado en el Diario Oficial el día 13 de agosto de 1990. </v>
      </c>
      <c r="H67" s="72" t="str">
        <f>VLOOKUP(C67,'AUD ENE'!B:T,4,0)</f>
        <v xml:space="preserve">Certificado de vigencia, folio Nº 50038906023, de fecha 17 de mayo de 2021, del Servicio de Registro Civil e Identificación.
</v>
      </c>
      <c r="I67" s="72" t="str">
        <f>VLOOKUP(C67,'AUD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7" s="72" t="str">
        <f>VLOOKUP(C67,'AUD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7" s="72" t="str">
        <f>VLOOKUP(C67,'AUD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7" s="72" t="str">
        <f>VLOOKUP(C67,'AUD ENE'!B:T,8,0)</f>
        <v>21 de marzo de 2019 a 21 de marzo de 2022</v>
      </c>
      <c r="M67" s="72" t="str">
        <f>VLOOKUP(C67,'AUD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7" s="72" t="str">
        <f>VLOOKUP(C67,'AUD ENE'!B:T,10,0)</f>
        <v xml:space="preserve">Carlos Justiniano Nº 1123, comuna de Providencia, Región Metropolitana.
</v>
      </c>
      <c r="O67" s="72" t="str">
        <f>VLOOKUP(C67,'AUD ENE'!B:T,11,0)</f>
        <v>XIII</v>
      </c>
      <c r="P67" s="72" t="str">
        <f>VLOOKUP(C67,'AUD ENE'!B:T,12,0)</f>
        <v>Providencia</v>
      </c>
      <c r="Q67" s="72" t="str">
        <f>VLOOKUP(C67,'AUD ENE'!B:T,13,0)</f>
        <v>Fono 223393900- 223393901</v>
      </c>
      <c r="R67" s="72">
        <f>VLOOKUP(C67,'AUD ENE'!B:T,14,0)</f>
        <v>0</v>
      </c>
      <c r="S67" s="72">
        <f>VLOOKUP(C67,'AUD ENE'!B:T,15,0)</f>
        <v>0</v>
      </c>
      <c r="T67" s="72" t="str">
        <f>VLOOKUP(C67,'AUD ENE'!B:T,16,0)</f>
        <v>93401: Institución de Asistencia Social</v>
      </c>
      <c r="U67" s="72" t="str">
        <f>VLOOKUP(C67,'AUD ENE'!B:T,17,0)</f>
        <v>Certificado Financiero, correspondiente al año 2020, arpobado por el Sub Departamento de Supervisión Financiera Nacional.</v>
      </c>
      <c r="V67" s="73">
        <f>VLOOKUP(C67,'AUD ENE'!B:T,18,0)</f>
        <v>37970</v>
      </c>
      <c r="W67" s="74">
        <f>VLOOKUP(C67,'AUD ENE'!B:T,19,0)</f>
        <v>6570</v>
      </c>
      <c r="X67" s="75">
        <v>4361280</v>
      </c>
      <c r="Y67" s="75">
        <v>4361280</v>
      </c>
      <c r="Z67" s="73">
        <v>44592</v>
      </c>
      <c r="AA67" s="72" t="s">
        <v>6406</v>
      </c>
      <c r="AB67" s="72" t="s">
        <v>6407</v>
      </c>
      <c r="AC67" s="72" t="s">
        <v>6418</v>
      </c>
    </row>
    <row r="68" spans="2:29" x14ac:dyDescent="0.2">
      <c r="B68" s="243" t="s">
        <v>6550</v>
      </c>
      <c r="C68" s="243">
        <v>717150007</v>
      </c>
      <c r="D68" s="72">
        <v>1060309</v>
      </c>
      <c r="E68" s="243">
        <v>6</v>
      </c>
      <c r="F68" s="72" t="str">
        <f>VLOOKUP(C68,'AUD ENE'!B:T,2,0)</f>
        <v>Corporación de Derecho Privado.</v>
      </c>
      <c r="G68" s="72" t="str">
        <f>VLOOKUP(C68,'AUD ENE'!B:T,3,0)</f>
        <v xml:space="preserve">Otorgada por Decreto Supremo Nº 972, de fecha 25 de julio de  1990, del Ministerio de Justicia, publicado en el Diario Oficial el día 13 de agosto de 1990. </v>
      </c>
      <c r="H68" s="72" t="str">
        <f>VLOOKUP(C68,'AUD ENE'!B:T,4,0)</f>
        <v xml:space="preserve">Certificado de vigencia, folio Nº 50038906023, de fecha 17 de mayo de 2021, del Servicio de Registro Civil e Identificación.
</v>
      </c>
      <c r="I68" s="72" t="str">
        <f>VLOOKUP(C68,'AUD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8" s="72" t="str">
        <f>VLOOKUP(C68,'AUD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8" s="72" t="str">
        <f>VLOOKUP(C68,'AUD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8" s="72" t="str">
        <f>VLOOKUP(C68,'AUD ENE'!B:T,8,0)</f>
        <v>21 de marzo de 2019 a 21 de marzo de 2022</v>
      </c>
      <c r="M68" s="72" t="str">
        <f>VLOOKUP(C68,'AUD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8" s="72" t="str">
        <f>VLOOKUP(C68,'AUD ENE'!B:T,10,0)</f>
        <v xml:space="preserve">Carlos Justiniano Nº 1123, comuna de Providencia, Región Metropolitana.
</v>
      </c>
      <c r="O68" s="72" t="str">
        <f>VLOOKUP(C68,'AUD ENE'!B:T,11,0)</f>
        <v>XIII</v>
      </c>
      <c r="P68" s="72" t="str">
        <f>VLOOKUP(C68,'AUD ENE'!B:T,12,0)</f>
        <v>Providencia</v>
      </c>
      <c r="Q68" s="72" t="str">
        <f>VLOOKUP(C68,'AUD ENE'!B:T,13,0)</f>
        <v>Fono 223393900- 223393901</v>
      </c>
      <c r="R68" s="72">
        <f>VLOOKUP(C68,'AUD ENE'!B:T,14,0)</f>
        <v>0</v>
      </c>
      <c r="S68" s="72">
        <f>VLOOKUP(C68,'AUD ENE'!B:T,15,0)</f>
        <v>0</v>
      </c>
      <c r="T68" s="72" t="str">
        <f>VLOOKUP(C68,'AUD ENE'!B:T,16,0)</f>
        <v>93401: Institución de Asistencia Social</v>
      </c>
      <c r="U68" s="72" t="str">
        <f>VLOOKUP(C68,'AUD ENE'!B:T,17,0)</f>
        <v>Certificado Financiero, correspondiente al año 2020, arpobado por el Sub Departamento de Supervisión Financiera Nacional.</v>
      </c>
      <c r="V68" s="73">
        <f>VLOOKUP(C68,'AUD ENE'!B:T,18,0)</f>
        <v>37970</v>
      </c>
      <c r="W68" s="74">
        <f>VLOOKUP(C68,'AUD ENE'!B:T,19,0)</f>
        <v>6570</v>
      </c>
      <c r="X68" s="75">
        <v>4024020</v>
      </c>
      <c r="Y68" s="75">
        <v>4024020</v>
      </c>
      <c r="Z68" s="73">
        <v>44592</v>
      </c>
      <c r="AA68" s="72" t="s">
        <v>6406</v>
      </c>
      <c r="AB68" s="72" t="s">
        <v>6407</v>
      </c>
      <c r="AC68" s="72" t="s">
        <v>6418</v>
      </c>
    </row>
    <row r="69" spans="2:29" x14ac:dyDescent="0.2">
      <c r="B69" s="243" t="s">
        <v>6550</v>
      </c>
      <c r="C69" s="243">
        <v>717150007</v>
      </c>
      <c r="D69" s="72">
        <v>1060427</v>
      </c>
      <c r="E69" s="243">
        <v>6</v>
      </c>
      <c r="F69" s="72" t="str">
        <f>VLOOKUP(C69,'AUD ENE'!B:T,2,0)</f>
        <v>Corporación de Derecho Privado.</v>
      </c>
      <c r="G69" s="72" t="str">
        <f>VLOOKUP(C69,'AUD ENE'!B:T,3,0)</f>
        <v xml:space="preserve">Otorgada por Decreto Supremo Nº 972, de fecha 25 de julio de  1990, del Ministerio de Justicia, publicado en el Diario Oficial el día 13 de agosto de 1990. </v>
      </c>
      <c r="H69" s="72" t="str">
        <f>VLOOKUP(C69,'AUD ENE'!B:T,4,0)</f>
        <v xml:space="preserve">Certificado de vigencia, folio Nº 50038906023, de fecha 17 de mayo de 2021, del Servicio de Registro Civil e Identificación.
</v>
      </c>
      <c r="I69" s="72" t="str">
        <f>VLOOKUP(C69,'AUD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9" s="72" t="str">
        <f>VLOOKUP(C69,'AUD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69" s="72" t="str">
        <f>VLOOKUP(C69,'AUD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9" s="72" t="str">
        <f>VLOOKUP(C69,'AUD ENE'!B:T,8,0)</f>
        <v>21 de marzo de 2019 a 21 de marzo de 2022</v>
      </c>
      <c r="M69" s="72" t="str">
        <f>VLOOKUP(C69,'AUD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69" s="72" t="str">
        <f>VLOOKUP(C69,'AUD ENE'!B:T,10,0)</f>
        <v xml:space="preserve">Carlos Justiniano Nº 1123, comuna de Providencia, Región Metropolitana.
</v>
      </c>
      <c r="O69" s="72" t="str">
        <f>VLOOKUP(C69,'AUD ENE'!B:T,11,0)</f>
        <v>XIII</v>
      </c>
      <c r="P69" s="72" t="str">
        <f>VLOOKUP(C69,'AUD ENE'!B:T,12,0)</f>
        <v>Providencia</v>
      </c>
      <c r="Q69" s="72" t="str">
        <f>VLOOKUP(C69,'AUD ENE'!B:T,13,0)</f>
        <v>Fono 223393900- 223393901</v>
      </c>
      <c r="R69" s="72">
        <f>VLOOKUP(C69,'AUD ENE'!B:T,14,0)</f>
        <v>0</v>
      </c>
      <c r="S69" s="72">
        <f>VLOOKUP(C69,'AUD ENE'!B:T,15,0)</f>
        <v>0</v>
      </c>
      <c r="T69" s="72" t="str">
        <f>VLOOKUP(C69,'AUD ENE'!B:T,16,0)</f>
        <v>93401: Institución de Asistencia Social</v>
      </c>
      <c r="U69" s="72" t="str">
        <f>VLOOKUP(C69,'AUD ENE'!B:T,17,0)</f>
        <v>Certificado Financiero, correspondiente al año 2020, arpobado por el Sub Departamento de Supervisión Financiera Nacional.</v>
      </c>
      <c r="V69" s="73">
        <f>VLOOKUP(C69,'AUD ENE'!B:T,18,0)</f>
        <v>37970</v>
      </c>
      <c r="W69" s="74">
        <f>VLOOKUP(C69,'AUD ENE'!B:T,19,0)</f>
        <v>6570</v>
      </c>
      <c r="X69" s="75">
        <v>5906208</v>
      </c>
      <c r="Y69" s="75">
        <v>5906208</v>
      </c>
      <c r="Z69" s="73">
        <v>44592</v>
      </c>
      <c r="AA69" s="72" t="s">
        <v>6406</v>
      </c>
      <c r="AB69" s="72" t="s">
        <v>6407</v>
      </c>
      <c r="AC69" s="72" t="s">
        <v>6418</v>
      </c>
    </row>
    <row r="70" spans="2:29" x14ac:dyDescent="0.2">
      <c r="B70" s="243" t="s">
        <v>6550</v>
      </c>
      <c r="C70" s="243">
        <v>717150007</v>
      </c>
      <c r="D70" s="72">
        <v>1070638</v>
      </c>
      <c r="E70" s="243">
        <v>7</v>
      </c>
      <c r="F70" s="72" t="str">
        <f>VLOOKUP(C70,'AUD ENE'!B:T,2,0)</f>
        <v>Corporación de Derecho Privado.</v>
      </c>
      <c r="G70" s="72" t="str">
        <f>VLOOKUP(C70,'AUD ENE'!B:T,3,0)</f>
        <v xml:space="preserve">Otorgada por Decreto Supremo Nº 972, de fecha 25 de julio de  1990, del Ministerio de Justicia, publicado en el Diario Oficial el día 13 de agosto de 1990. </v>
      </c>
      <c r="H70" s="72" t="str">
        <f>VLOOKUP(C70,'AUD ENE'!B:T,4,0)</f>
        <v xml:space="preserve">Certificado de vigencia, folio Nº 50038906023, de fecha 17 de mayo de 2021, del Servicio de Registro Civil e Identificación.
</v>
      </c>
      <c r="I70" s="72" t="str">
        <f>VLOOKUP(C70,'AUD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0" s="72" t="str">
        <f>VLOOKUP(C70,'AUD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0" s="72" t="str">
        <f>VLOOKUP(C70,'AUD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0" s="72" t="str">
        <f>VLOOKUP(C70,'AUD ENE'!B:T,8,0)</f>
        <v>21 de marzo de 2019 a 21 de marzo de 2022</v>
      </c>
      <c r="M70" s="72" t="str">
        <f>VLOOKUP(C70,'AUD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0" s="72" t="str">
        <f>VLOOKUP(C70,'AUD ENE'!B:T,10,0)</f>
        <v xml:space="preserve">Carlos Justiniano Nº 1123, comuna de Providencia, Región Metropolitana.
</v>
      </c>
      <c r="O70" s="72" t="str">
        <f>VLOOKUP(C70,'AUD ENE'!B:T,11,0)</f>
        <v>XIII</v>
      </c>
      <c r="P70" s="72" t="str">
        <f>VLOOKUP(C70,'AUD ENE'!B:T,12,0)</f>
        <v>Providencia</v>
      </c>
      <c r="Q70" s="72" t="str">
        <f>VLOOKUP(C70,'AUD ENE'!B:T,13,0)</f>
        <v>Fono 223393900- 223393901</v>
      </c>
      <c r="R70" s="72">
        <f>VLOOKUP(C70,'AUD ENE'!B:T,14,0)</f>
        <v>0</v>
      </c>
      <c r="S70" s="72">
        <f>VLOOKUP(C70,'AUD ENE'!B:T,15,0)</f>
        <v>0</v>
      </c>
      <c r="T70" s="72" t="str">
        <f>VLOOKUP(C70,'AUD ENE'!B:T,16,0)</f>
        <v>93401: Institución de Asistencia Social</v>
      </c>
      <c r="U70" s="72" t="str">
        <f>VLOOKUP(C70,'AUD ENE'!B:T,17,0)</f>
        <v>Certificado Financiero, correspondiente al año 2020, arpobado por el Sub Departamento de Supervisión Financiera Nacional.</v>
      </c>
      <c r="V70" s="73">
        <f>VLOOKUP(C70,'AUD ENE'!B:T,18,0)</f>
        <v>37970</v>
      </c>
      <c r="W70" s="74">
        <f>VLOOKUP(C70,'AUD ENE'!B:T,19,0)</f>
        <v>6570</v>
      </c>
      <c r="X70" s="75">
        <v>3306546</v>
      </c>
      <c r="Y70" s="75">
        <v>3306546</v>
      </c>
      <c r="Z70" s="73">
        <v>44592</v>
      </c>
      <c r="AA70" s="72" t="s">
        <v>6406</v>
      </c>
      <c r="AB70" s="72" t="s">
        <v>6407</v>
      </c>
      <c r="AC70" s="72" t="s">
        <v>6422</v>
      </c>
    </row>
    <row r="71" spans="2:29" x14ac:dyDescent="0.2">
      <c r="B71" s="243" t="s">
        <v>6550</v>
      </c>
      <c r="C71" s="243">
        <v>717150007</v>
      </c>
      <c r="D71" s="72">
        <v>1070639</v>
      </c>
      <c r="E71" s="243">
        <v>7</v>
      </c>
      <c r="F71" s="72" t="str">
        <f>VLOOKUP(C71,'AUD ENE'!B:T,2,0)</f>
        <v>Corporación de Derecho Privado.</v>
      </c>
      <c r="G71" s="72" t="str">
        <f>VLOOKUP(C71,'AUD ENE'!B:T,3,0)</f>
        <v xml:space="preserve">Otorgada por Decreto Supremo Nº 972, de fecha 25 de julio de  1990, del Ministerio de Justicia, publicado en el Diario Oficial el día 13 de agosto de 1990. </v>
      </c>
      <c r="H71" s="72" t="str">
        <f>VLOOKUP(C71,'AUD ENE'!B:T,4,0)</f>
        <v xml:space="preserve">Certificado de vigencia, folio Nº 50038906023, de fecha 17 de mayo de 2021, del Servicio de Registro Civil e Identificación.
</v>
      </c>
      <c r="I71" s="72" t="str">
        <f>VLOOKUP(C71,'AUD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1" s="72" t="str">
        <f>VLOOKUP(C71,'AUD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1" s="72" t="str">
        <f>VLOOKUP(C71,'AUD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1" s="72" t="str">
        <f>VLOOKUP(C71,'AUD ENE'!B:T,8,0)</f>
        <v>21 de marzo de 2019 a 21 de marzo de 2022</v>
      </c>
      <c r="M71" s="72" t="str">
        <f>VLOOKUP(C71,'AUD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1" s="72" t="str">
        <f>VLOOKUP(C71,'AUD ENE'!B:T,10,0)</f>
        <v xml:space="preserve">Carlos Justiniano Nº 1123, comuna de Providencia, Región Metropolitana.
</v>
      </c>
      <c r="O71" s="72" t="str">
        <f>VLOOKUP(C71,'AUD ENE'!B:T,11,0)</f>
        <v>XIII</v>
      </c>
      <c r="P71" s="72" t="str">
        <f>VLOOKUP(C71,'AUD ENE'!B:T,12,0)</f>
        <v>Providencia</v>
      </c>
      <c r="Q71" s="72" t="str">
        <f>VLOOKUP(C71,'AUD ENE'!B:T,13,0)</f>
        <v>Fono 223393900- 223393901</v>
      </c>
      <c r="R71" s="72">
        <f>VLOOKUP(C71,'AUD ENE'!B:T,14,0)</f>
        <v>0</v>
      </c>
      <c r="S71" s="72">
        <f>VLOOKUP(C71,'AUD ENE'!B:T,15,0)</f>
        <v>0</v>
      </c>
      <c r="T71" s="72" t="str">
        <f>VLOOKUP(C71,'AUD ENE'!B:T,16,0)</f>
        <v>93401: Institución de Asistencia Social</v>
      </c>
      <c r="U71" s="72" t="str">
        <f>VLOOKUP(C71,'AUD ENE'!B:T,17,0)</f>
        <v>Certificado Financiero, correspondiente al año 2020, arpobado por el Sub Departamento de Supervisión Financiera Nacional.</v>
      </c>
      <c r="V71" s="73">
        <f>VLOOKUP(C71,'AUD ENE'!B:T,18,0)</f>
        <v>37970</v>
      </c>
      <c r="W71" s="74">
        <f>VLOOKUP(C71,'AUD ENE'!B:T,19,0)</f>
        <v>6570</v>
      </c>
      <c r="X71" s="75">
        <v>9975680</v>
      </c>
      <c r="Y71" s="75">
        <v>9975680</v>
      </c>
      <c r="Z71" s="73">
        <v>44592</v>
      </c>
      <c r="AA71" s="72" t="s">
        <v>6406</v>
      </c>
      <c r="AB71" s="72" t="s">
        <v>6407</v>
      </c>
      <c r="AC71" s="72" t="s">
        <v>6448</v>
      </c>
    </row>
    <row r="72" spans="2:29" x14ac:dyDescent="0.2">
      <c r="B72" s="243" t="s">
        <v>6550</v>
      </c>
      <c r="C72" s="243">
        <v>717150007</v>
      </c>
      <c r="D72" s="72">
        <v>1110148</v>
      </c>
      <c r="E72" s="243">
        <v>11</v>
      </c>
      <c r="F72" s="72" t="str">
        <f>VLOOKUP(C72,'AUD ENE'!B:T,2,0)</f>
        <v>Corporación de Derecho Privado.</v>
      </c>
      <c r="G72" s="72" t="str">
        <f>VLOOKUP(C72,'AUD ENE'!B:T,3,0)</f>
        <v xml:space="preserve">Otorgada por Decreto Supremo Nº 972, de fecha 25 de julio de  1990, del Ministerio de Justicia, publicado en el Diario Oficial el día 13 de agosto de 1990. </v>
      </c>
      <c r="H72" s="72" t="str">
        <f>VLOOKUP(C72,'AUD ENE'!B:T,4,0)</f>
        <v xml:space="preserve">Certificado de vigencia, folio Nº 50038906023, de fecha 17 de mayo de 2021, del Servicio de Registro Civil e Identificación.
</v>
      </c>
      <c r="I72" s="72" t="str">
        <f>VLOOKUP(C72,'AUD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2" s="72" t="str">
        <f>VLOOKUP(C72,'AUD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2" s="72" t="str">
        <f>VLOOKUP(C72,'AUD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2" s="72" t="str">
        <f>VLOOKUP(C72,'AUD ENE'!B:T,8,0)</f>
        <v>21 de marzo de 2019 a 21 de marzo de 2022</v>
      </c>
      <c r="M72" s="72" t="str">
        <f>VLOOKUP(C72,'AUD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2" s="72" t="str">
        <f>VLOOKUP(C72,'AUD ENE'!B:T,10,0)</f>
        <v xml:space="preserve">Carlos Justiniano Nº 1123, comuna de Providencia, Región Metropolitana.
</v>
      </c>
      <c r="O72" s="72" t="str">
        <f>VLOOKUP(C72,'AUD ENE'!B:T,11,0)</f>
        <v>XIII</v>
      </c>
      <c r="P72" s="72" t="str">
        <f>VLOOKUP(C72,'AUD ENE'!B:T,12,0)</f>
        <v>Providencia</v>
      </c>
      <c r="Q72" s="72" t="str">
        <f>VLOOKUP(C72,'AUD ENE'!B:T,13,0)</f>
        <v>Fono 223393900- 223393901</v>
      </c>
      <c r="R72" s="72">
        <f>VLOOKUP(C72,'AUD ENE'!B:T,14,0)</f>
        <v>0</v>
      </c>
      <c r="S72" s="72">
        <f>VLOOKUP(C72,'AUD ENE'!B:T,15,0)</f>
        <v>0</v>
      </c>
      <c r="T72" s="72" t="str">
        <f>VLOOKUP(C72,'AUD ENE'!B:T,16,0)</f>
        <v>93401: Institución de Asistencia Social</v>
      </c>
      <c r="U72" s="72" t="str">
        <f>VLOOKUP(C72,'AUD ENE'!B:T,17,0)</f>
        <v>Certificado Financiero, correspondiente al año 2020, arpobado por el Sub Departamento de Supervisión Financiera Nacional.</v>
      </c>
      <c r="V72" s="73">
        <f>VLOOKUP(C72,'AUD ENE'!B:T,18,0)</f>
        <v>37970</v>
      </c>
      <c r="W72" s="74">
        <f>VLOOKUP(C72,'AUD ENE'!B:T,19,0)</f>
        <v>6570</v>
      </c>
      <c r="X72" s="75">
        <v>1713761</v>
      </c>
      <c r="Y72" s="75">
        <v>1713761</v>
      </c>
      <c r="Z72" s="73">
        <v>44592</v>
      </c>
      <c r="AA72" s="72" t="s">
        <v>6406</v>
      </c>
      <c r="AB72" s="72" t="s">
        <v>6407</v>
      </c>
      <c r="AC72" s="72" t="s">
        <v>6569</v>
      </c>
    </row>
    <row r="73" spans="2:29" x14ac:dyDescent="0.2">
      <c r="B73" s="243" t="s">
        <v>6550</v>
      </c>
      <c r="C73" s="243">
        <v>717150007</v>
      </c>
      <c r="D73" s="72">
        <v>1110149</v>
      </c>
      <c r="E73" s="243">
        <v>11</v>
      </c>
      <c r="F73" s="72" t="str">
        <f>VLOOKUP(C73,'AUD ENE'!B:T,2,0)</f>
        <v>Corporación de Derecho Privado.</v>
      </c>
      <c r="G73" s="72" t="str">
        <f>VLOOKUP(C73,'AUD ENE'!B:T,3,0)</f>
        <v xml:space="preserve">Otorgada por Decreto Supremo Nº 972, de fecha 25 de julio de  1990, del Ministerio de Justicia, publicado en el Diario Oficial el día 13 de agosto de 1990. </v>
      </c>
      <c r="H73" s="72" t="str">
        <f>VLOOKUP(C73,'AUD ENE'!B:T,4,0)</f>
        <v xml:space="preserve">Certificado de vigencia, folio Nº 50038906023, de fecha 17 de mayo de 2021, del Servicio de Registro Civil e Identificación.
</v>
      </c>
      <c r="I73" s="72" t="str">
        <f>VLOOKUP(C73,'AUD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3" s="72" t="str">
        <f>VLOOKUP(C73,'AUD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3" s="72" t="str">
        <f>VLOOKUP(C73,'AUD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3" s="72" t="str">
        <f>VLOOKUP(C73,'AUD ENE'!B:T,8,0)</f>
        <v>21 de marzo de 2019 a 21 de marzo de 2022</v>
      </c>
      <c r="M73" s="72" t="str">
        <f>VLOOKUP(C73,'AUD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3" s="72" t="str">
        <f>VLOOKUP(C73,'AUD ENE'!B:T,10,0)</f>
        <v xml:space="preserve">Carlos Justiniano Nº 1123, comuna de Providencia, Región Metropolitana.
</v>
      </c>
      <c r="O73" s="72" t="str">
        <f>VLOOKUP(C73,'AUD ENE'!B:T,11,0)</f>
        <v>XIII</v>
      </c>
      <c r="P73" s="72" t="str">
        <f>VLOOKUP(C73,'AUD ENE'!B:T,12,0)</f>
        <v>Providencia</v>
      </c>
      <c r="Q73" s="72" t="str">
        <f>VLOOKUP(C73,'AUD ENE'!B:T,13,0)</f>
        <v>Fono 223393900- 223393901</v>
      </c>
      <c r="R73" s="72">
        <f>VLOOKUP(C73,'AUD ENE'!B:T,14,0)</f>
        <v>0</v>
      </c>
      <c r="S73" s="72">
        <f>VLOOKUP(C73,'AUD ENE'!B:T,15,0)</f>
        <v>0</v>
      </c>
      <c r="T73" s="72" t="str">
        <f>VLOOKUP(C73,'AUD ENE'!B:T,16,0)</f>
        <v>93401: Institución de Asistencia Social</v>
      </c>
      <c r="U73" s="72" t="str">
        <f>VLOOKUP(C73,'AUD ENE'!B:T,17,0)</f>
        <v>Certificado Financiero, correspondiente al año 2020, arpobado por el Sub Departamento de Supervisión Financiera Nacional.</v>
      </c>
      <c r="V73" s="73">
        <f>VLOOKUP(C73,'AUD ENE'!B:T,18,0)</f>
        <v>37970</v>
      </c>
      <c r="W73" s="74">
        <f>VLOOKUP(C73,'AUD ENE'!B:T,19,0)</f>
        <v>6570</v>
      </c>
      <c r="X73" s="75">
        <v>1208814</v>
      </c>
      <c r="Y73" s="75">
        <v>1208814</v>
      </c>
      <c r="Z73" s="73">
        <v>44592</v>
      </c>
      <c r="AA73" s="72" t="s">
        <v>6406</v>
      </c>
      <c r="AB73" s="72" t="s">
        <v>6407</v>
      </c>
      <c r="AC73" s="72" t="s">
        <v>6569</v>
      </c>
    </row>
    <row r="74" spans="2:29" x14ac:dyDescent="0.2">
      <c r="B74" s="243" t="s">
        <v>6550</v>
      </c>
      <c r="C74" s="243">
        <v>717150007</v>
      </c>
      <c r="D74" s="72">
        <v>1110177</v>
      </c>
      <c r="E74" s="243">
        <v>11</v>
      </c>
      <c r="F74" s="72" t="str">
        <f>VLOOKUP(C74,'AUD ENE'!B:T,2,0)</f>
        <v>Corporación de Derecho Privado.</v>
      </c>
      <c r="G74" s="72" t="str">
        <f>VLOOKUP(C74,'AUD ENE'!B:T,3,0)</f>
        <v xml:space="preserve">Otorgada por Decreto Supremo Nº 972, de fecha 25 de julio de  1990, del Ministerio de Justicia, publicado en el Diario Oficial el día 13 de agosto de 1990. </v>
      </c>
      <c r="H74" s="72" t="str">
        <f>VLOOKUP(C74,'AUD ENE'!B:T,4,0)</f>
        <v xml:space="preserve">Certificado de vigencia, folio Nº 50038906023, de fecha 17 de mayo de 2021, del Servicio de Registro Civil e Identificación.
</v>
      </c>
      <c r="I74" s="72" t="str">
        <f>VLOOKUP(C74,'AUD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4" s="72" t="str">
        <f>VLOOKUP(C74,'AUD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4" s="72" t="str">
        <f>VLOOKUP(C74,'AUD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4" s="72" t="str">
        <f>VLOOKUP(C74,'AUD ENE'!B:T,8,0)</f>
        <v>21 de marzo de 2019 a 21 de marzo de 2022</v>
      </c>
      <c r="M74" s="72" t="str">
        <f>VLOOKUP(C74,'AUD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4" s="72" t="str">
        <f>VLOOKUP(C74,'AUD ENE'!B:T,10,0)</f>
        <v xml:space="preserve">Carlos Justiniano Nº 1123, comuna de Providencia, Región Metropolitana.
</v>
      </c>
      <c r="O74" s="72" t="str">
        <f>VLOOKUP(C74,'AUD ENE'!B:T,11,0)</f>
        <v>XIII</v>
      </c>
      <c r="P74" s="72" t="str">
        <f>VLOOKUP(C74,'AUD ENE'!B:T,12,0)</f>
        <v>Providencia</v>
      </c>
      <c r="Q74" s="72" t="str">
        <f>VLOOKUP(C74,'AUD ENE'!B:T,13,0)</f>
        <v>Fono 223393900- 223393901</v>
      </c>
      <c r="R74" s="72">
        <f>VLOOKUP(C74,'AUD ENE'!B:T,14,0)</f>
        <v>0</v>
      </c>
      <c r="S74" s="72">
        <f>VLOOKUP(C74,'AUD ENE'!B:T,15,0)</f>
        <v>0</v>
      </c>
      <c r="T74" s="72" t="str">
        <f>VLOOKUP(C74,'AUD ENE'!B:T,16,0)</f>
        <v>93401: Institución de Asistencia Social</v>
      </c>
      <c r="U74" s="72" t="str">
        <f>VLOOKUP(C74,'AUD ENE'!B:T,17,0)</f>
        <v>Certificado Financiero, correspondiente al año 2020, arpobado por el Sub Departamento de Supervisión Financiera Nacional.</v>
      </c>
      <c r="V74" s="73">
        <f>VLOOKUP(C74,'AUD ENE'!B:T,18,0)</f>
        <v>37970</v>
      </c>
      <c r="W74" s="74">
        <f>VLOOKUP(C74,'AUD ENE'!B:T,19,0)</f>
        <v>6570</v>
      </c>
      <c r="X74" s="75">
        <v>13067593</v>
      </c>
      <c r="Y74" s="75">
        <v>13067593</v>
      </c>
      <c r="Z74" s="73">
        <v>44592</v>
      </c>
      <c r="AA74" s="72" t="s">
        <v>6406</v>
      </c>
      <c r="AB74" s="72" t="s">
        <v>6407</v>
      </c>
      <c r="AC74" s="72" t="s">
        <v>6569</v>
      </c>
    </row>
    <row r="75" spans="2:29" x14ac:dyDescent="0.2">
      <c r="B75" s="243" t="s">
        <v>6550</v>
      </c>
      <c r="C75" s="243">
        <v>717150007</v>
      </c>
      <c r="D75" s="72">
        <v>1120157</v>
      </c>
      <c r="E75" s="243">
        <v>12</v>
      </c>
      <c r="F75" s="72" t="str">
        <f>VLOOKUP(C75,'AUD ENE'!B:T,2,0)</f>
        <v>Corporación de Derecho Privado.</v>
      </c>
      <c r="G75" s="72" t="str">
        <f>VLOOKUP(C75,'AUD ENE'!B:T,3,0)</f>
        <v xml:space="preserve">Otorgada por Decreto Supremo Nº 972, de fecha 25 de julio de  1990, del Ministerio de Justicia, publicado en el Diario Oficial el día 13 de agosto de 1990. </v>
      </c>
      <c r="H75" s="72" t="str">
        <f>VLOOKUP(C75,'AUD ENE'!B:T,4,0)</f>
        <v xml:space="preserve">Certificado de vigencia, folio Nº 50038906023, de fecha 17 de mayo de 2021, del Servicio de Registro Civil e Identificación.
</v>
      </c>
      <c r="I75" s="72" t="str">
        <f>VLOOKUP(C75,'AUD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5" s="72" t="str">
        <f>VLOOKUP(C75,'AUD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5" s="72" t="str">
        <f>VLOOKUP(C75,'AUD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5" s="72" t="str">
        <f>VLOOKUP(C75,'AUD ENE'!B:T,8,0)</f>
        <v>21 de marzo de 2019 a 21 de marzo de 2022</v>
      </c>
      <c r="M75" s="72" t="str">
        <f>VLOOKUP(C75,'AUD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5" s="72" t="str">
        <f>VLOOKUP(C75,'AUD ENE'!B:T,10,0)</f>
        <v xml:space="preserve">Carlos Justiniano Nº 1123, comuna de Providencia, Región Metropolitana.
</v>
      </c>
      <c r="O75" s="72" t="str">
        <f>VLOOKUP(C75,'AUD ENE'!B:T,11,0)</f>
        <v>XIII</v>
      </c>
      <c r="P75" s="72" t="str">
        <f>VLOOKUP(C75,'AUD ENE'!B:T,12,0)</f>
        <v>Providencia</v>
      </c>
      <c r="Q75" s="72" t="str">
        <f>VLOOKUP(C75,'AUD ENE'!B:T,13,0)</f>
        <v>Fono 223393900- 223393901</v>
      </c>
      <c r="R75" s="72">
        <f>VLOOKUP(C75,'AUD ENE'!B:T,14,0)</f>
        <v>0</v>
      </c>
      <c r="S75" s="72">
        <f>VLOOKUP(C75,'AUD ENE'!B:T,15,0)</f>
        <v>0</v>
      </c>
      <c r="T75" s="72" t="str">
        <f>VLOOKUP(C75,'AUD ENE'!B:T,16,0)</f>
        <v>93401: Institución de Asistencia Social</v>
      </c>
      <c r="U75" s="72" t="str">
        <f>VLOOKUP(C75,'AUD ENE'!B:T,17,0)</f>
        <v>Certificado Financiero, correspondiente al año 2020, arpobado por el Sub Departamento de Supervisión Financiera Nacional.</v>
      </c>
      <c r="V75" s="73">
        <f>VLOOKUP(C75,'AUD ENE'!B:T,18,0)</f>
        <v>37970</v>
      </c>
      <c r="W75" s="74">
        <f>VLOOKUP(C75,'AUD ENE'!B:T,19,0)</f>
        <v>6570</v>
      </c>
      <c r="X75" s="75">
        <v>1291530</v>
      </c>
      <c r="Y75" s="75">
        <v>1291530</v>
      </c>
      <c r="Z75" s="73">
        <v>44592</v>
      </c>
      <c r="AA75" s="72" t="s">
        <v>6406</v>
      </c>
      <c r="AB75" s="72" t="s">
        <v>6407</v>
      </c>
      <c r="AC75" s="72" t="s">
        <v>6442</v>
      </c>
    </row>
    <row r="76" spans="2:29" x14ac:dyDescent="0.2">
      <c r="B76" s="243" t="s">
        <v>6550</v>
      </c>
      <c r="C76" s="243">
        <v>717150007</v>
      </c>
      <c r="D76" s="72">
        <v>1120158</v>
      </c>
      <c r="E76" s="243">
        <v>12</v>
      </c>
      <c r="F76" s="72" t="str">
        <f>VLOOKUP(C76,'AUD ENE'!B:T,2,0)</f>
        <v>Corporación de Derecho Privado.</v>
      </c>
      <c r="G76" s="72" t="str">
        <f>VLOOKUP(C76,'AUD ENE'!B:T,3,0)</f>
        <v xml:space="preserve">Otorgada por Decreto Supremo Nº 972, de fecha 25 de julio de  1990, del Ministerio de Justicia, publicado en el Diario Oficial el día 13 de agosto de 1990. </v>
      </c>
      <c r="H76" s="72" t="str">
        <f>VLOOKUP(C76,'AUD ENE'!B:T,4,0)</f>
        <v xml:space="preserve">Certificado de vigencia, folio Nº 50038906023, de fecha 17 de mayo de 2021, del Servicio de Registro Civil e Identificación.
</v>
      </c>
      <c r="I76" s="72" t="str">
        <f>VLOOKUP(C76,'AUD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6" s="72" t="str">
        <f>VLOOKUP(C76,'AUD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6" s="72" t="str">
        <f>VLOOKUP(C76,'AUD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6" s="72" t="str">
        <f>VLOOKUP(C76,'AUD ENE'!B:T,8,0)</f>
        <v>21 de marzo de 2019 a 21 de marzo de 2022</v>
      </c>
      <c r="M76" s="72" t="str">
        <f>VLOOKUP(C76,'AUD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6" s="72" t="str">
        <f>VLOOKUP(C76,'AUD ENE'!B:T,10,0)</f>
        <v xml:space="preserve">Carlos Justiniano Nº 1123, comuna de Providencia, Región Metropolitana.
</v>
      </c>
      <c r="O76" s="72" t="str">
        <f>VLOOKUP(C76,'AUD ENE'!B:T,11,0)</f>
        <v>XIII</v>
      </c>
      <c r="P76" s="72" t="str">
        <f>VLOOKUP(C76,'AUD ENE'!B:T,12,0)</f>
        <v>Providencia</v>
      </c>
      <c r="Q76" s="72" t="str">
        <f>VLOOKUP(C76,'AUD ENE'!B:T,13,0)</f>
        <v>Fono 223393900- 223393901</v>
      </c>
      <c r="R76" s="72">
        <f>VLOOKUP(C76,'AUD ENE'!B:T,14,0)</f>
        <v>0</v>
      </c>
      <c r="S76" s="72">
        <f>VLOOKUP(C76,'AUD ENE'!B:T,15,0)</f>
        <v>0</v>
      </c>
      <c r="T76" s="72" t="str">
        <f>VLOOKUP(C76,'AUD ENE'!B:T,16,0)</f>
        <v>93401: Institución de Asistencia Social</v>
      </c>
      <c r="U76" s="72" t="str">
        <f>VLOOKUP(C76,'AUD ENE'!B:T,17,0)</f>
        <v>Certificado Financiero, correspondiente al año 2020, arpobado por el Sub Departamento de Supervisión Financiera Nacional.</v>
      </c>
      <c r="V76" s="73">
        <f>VLOOKUP(C76,'AUD ENE'!B:T,18,0)</f>
        <v>37970</v>
      </c>
      <c r="W76" s="74">
        <f>VLOOKUP(C76,'AUD ENE'!B:T,19,0)</f>
        <v>6570</v>
      </c>
      <c r="X76" s="75">
        <v>1434809</v>
      </c>
      <c r="Y76" s="75">
        <v>1434809</v>
      </c>
      <c r="Z76" s="73">
        <v>44592</v>
      </c>
      <c r="AA76" s="72" t="s">
        <v>6406</v>
      </c>
      <c r="AB76" s="72" t="s">
        <v>6407</v>
      </c>
      <c r="AC76" s="72" t="s">
        <v>6442</v>
      </c>
    </row>
    <row r="77" spans="2:29" x14ac:dyDescent="0.2">
      <c r="B77" s="243" t="s">
        <v>6550</v>
      </c>
      <c r="C77" s="243">
        <v>717150007</v>
      </c>
      <c r="D77" s="72">
        <v>1120183</v>
      </c>
      <c r="E77" s="243">
        <v>12</v>
      </c>
      <c r="F77" s="72" t="str">
        <f>VLOOKUP(C77,'AUD ENE'!B:T,2,0)</f>
        <v>Corporación de Derecho Privado.</v>
      </c>
      <c r="G77" s="72" t="str">
        <f>VLOOKUP(C77,'AUD ENE'!B:T,3,0)</f>
        <v xml:space="preserve">Otorgada por Decreto Supremo Nº 972, de fecha 25 de julio de  1990, del Ministerio de Justicia, publicado en el Diario Oficial el día 13 de agosto de 1990. </v>
      </c>
      <c r="H77" s="72" t="str">
        <f>VLOOKUP(C77,'AUD ENE'!B:T,4,0)</f>
        <v xml:space="preserve">Certificado de vigencia, folio Nº 50038906023, de fecha 17 de mayo de 2021, del Servicio de Registro Civil e Identificación.
</v>
      </c>
      <c r="I77" s="72" t="str">
        <f>VLOOKUP(C77,'AUD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7" s="72" t="str">
        <f>VLOOKUP(C77,'AUD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7" s="72" t="str">
        <f>VLOOKUP(C77,'AUD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7" s="72" t="str">
        <f>VLOOKUP(C77,'AUD ENE'!B:T,8,0)</f>
        <v>21 de marzo de 2019 a 21 de marzo de 2022</v>
      </c>
      <c r="M77" s="72" t="str">
        <f>VLOOKUP(C77,'AUD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7" s="72" t="str">
        <f>VLOOKUP(C77,'AUD ENE'!B:T,10,0)</f>
        <v xml:space="preserve">Carlos Justiniano Nº 1123, comuna de Providencia, Región Metropolitana.
</v>
      </c>
      <c r="O77" s="72" t="str">
        <f>VLOOKUP(C77,'AUD ENE'!B:T,11,0)</f>
        <v>XIII</v>
      </c>
      <c r="P77" s="72" t="str">
        <f>VLOOKUP(C77,'AUD ENE'!B:T,12,0)</f>
        <v>Providencia</v>
      </c>
      <c r="Q77" s="72" t="str">
        <f>VLOOKUP(C77,'AUD ENE'!B:T,13,0)</f>
        <v>Fono 223393900- 223393901</v>
      </c>
      <c r="R77" s="72">
        <f>VLOOKUP(C77,'AUD ENE'!B:T,14,0)</f>
        <v>0</v>
      </c>
      <c r="S77" s="72">
        <f>VLOOKUP(C77,'AUD ENE'!B:T,15,0)</f>
        <v>0</v>
      </c>
      <c r="T77" s="72" t="str">
        <f>VLOOKUP(C77,'AUD ENE'!B:T,16,0)</f>
        <v>93401: Institución de Asistencia Social</v>
      </c>
      <c r="U77" s="72" t="str">
        <f>VLOOKUP(C77,'AUD ENE'!B:T,17,0)</f>
        <v>Certificado Financiero, correspondiente al año 2020, arpobado por el Sub Departamento de Supervisión Financiera Nacional.</v>
      </c>
      <c r="V77" s="73">
        <f>VLOOKUP(C77,'AUD ENE'!B:T,18,0)</f>
        <v>37970</v>
      </c>
      <c r="W77" s="74">
        <f>VLOOKUP(C77,'AUD ENE'!B:T,19,0)</f>
        <v>6570</v>
      </c>
      <c r="X77" s="75">
        <v>8908738</v>
      </c>
      <c r="Y77" s="75">
        <v>8908738</v>
      </c>
      <c r="Z77" s="73">
        <v>44592</v>
      </c>
      <c r="AA77" s="72" t="s">
        <v>6406</v>
      </c>
      <c r="AB77" s="72" t="s">
        <v>6407</v>
      </c>
      <c r="AC77" s="72" t="s">
        <v>6442</v>
      </c>
    </row>
    <row r="78" spans="2:29" x14ac:dyDescent="0.2">
      <c r="B78" s="243" t="s">
        <v>6550</v>
      </c>
      <c r="C78" s="243">
        <v>717150007</v>
      </c>
      <c r="D78" s="72">
        <v>1131944</v>
      </c>
      <c r="E78" s="243">
        <v>13</v>
      </c>
      <c r="F78" s="72" t="str">
        <f>VLOOKUP(C78,'AUD ENE'!B:T,2,0)</f>
        <v>Corporación de Derecho Privado.</v>
      </c>
      <c r="G78" s="72" t="str">
        <f>VLOOKUP(C78,'AUD ENE'!B:T,3,0)</f>
        <v xml:space="preserve">Otorgada por Decreto Supremo Nº 972, de fecha 25 de julio de  1990, del Ministerio de Justicia, publicado en el Diario Oficial el día 13 de agosto de 1990. </v>
      </c>
      <c r="H78" s="72" t="str">
        <f>VLOOKUP(C78,'AUD ENE'!B:T,4,0)</f>
        <v xml:space="preserve">Certificado de vigencia, folio Nº 50038906023, de fecha 17 de mayo de 2021, del Servicio de Registro Civil e Identificación.
</v>
      </c>
      <c r="I78" s="72" t="str">
        <f>VLOOKUP(C78,'AUD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8" s="72" t="str">
        <f>VLOOKUP(C78,'AUD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8" s="72" t="str">
        <f>VLOOKUP(C78,'AUD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8" s="72" t="str">
        <f>VLOOKUP(C78,'AUD ENE'!B:T,8,0)</f>
        <v>21 de marzo de 2019 a 21 de marzo de 2022</v>
      </c>
      <c r="M78" s="72" t="str">
        <f>VLOOKUP(C78,'AUD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8" s="72" t="str">
        <f>VLOOKUP(C78,'AUD ENE'!B:T,10,0)</f>
        <v xml:space="preserve">Carlos Justiniano Nº 1123, comuna de Providencia, Región Metropolitana.
</v>
      </c>
      <c r="O78" s="72" t="str">
        <f>VLOOKUP(C78,'AUD ENE'!B:T,11,0)</f>
        <v>XIII</v>
      </c>
      <c r="P78" s="72" t="str">
        <f>VLOOKUP(C78,'AUD ENE'!B:T,12,0)</f>
        <v>Providencia</v>
      </c>
      <c r="Q78" s="72" t="str">
        <f>VLOOKUP(C78,'AUD ENE'!B:T,13,0)</f>
        <v>Fono 223393900- 223393901</v>
      </c>
      <c r="R78" s="72">
        <f>VLOOKUP(C78,'AUD ENE'!B:T,14,0)</f>
        <v>0</v>
      </c>
      <c r="S78" s="72">
        <f>VLOOKUP(C78,'AUD ENE'!B:T,15,0)</f>
        <v>0</v>
      </c>
      <c r="T78" s="72" t="str">
        <f>VLOOKUP(C78,'AUD ENE'!B:T,16,0)</f>
        <v>93401: Institución de Asistencia Social</v>
      </c>
      <c r="U78" s="72" t="str">
        <f>VLOOKUP(C78,'AUD ENE'!B:T,17,0)</f>
        <v>Certificado Financiero, correspondiente al año 2020, arpobado por el Sub Departamento de Supervisión Financiera Nacional.</v>
      </c>
      <c r="V78" s="73">
        <f>VLOOKUP(C78,'AUD ENE'!B:T,18,0)</f>
        <v>37970</v>
      </c>
      <c r="W78" s="74">
        <f>VLOOKUP(C78,'AUD ENE'!B:T,19,0)</f>
        <v>6570</v>
      </c>
      <c r="X78" s="75">
        <v>3489024</v>
      </c>
      <c r="Y78" s="75">
        <v>3489024</v>
      </c>
      <c r="Z78" s="73">
        <v>44592</v>
      </c>
      <c r="AA78" s="72" t="s">
        <v>6406</v>
      </c>
      <c r="AB78" s="72" t="s">
        <v>6407</v>
      </c>
      <c r="AC78" s="72" t="s">
        <v>6438</v>
      </c>
    </row>
    <row r="79" spans="2:29" x14ac:dyDescent="0.2">
      <c r="B79" s="243" t="s">
        <v>6550</v>
      </c>
      <c r="C79" s="243">
        <v>717150007</v>
      </c>
      <c r="D79" s="72">
        <v>1131945</v>
      </c>
      <c r="E79" s="243">
        <v>13</v>
      </c>
      <c r="F79" s="72" t="str">
        <f>VLOOKUP(C79,'AUD ENE'!B:T,2,0)</f>
        <v>Corporación de Derecho Privado.</v>
      </c>
      <c r="G79" s="72" t="str">
        <f>VLOOKUP(C79,'AUD ENE'!B:T,3,0)</f>
        <v xml:space="preserve">Otorgada por Decreto Supremo Nº 972, de fecha 25 de julio de  1990, del Ministerio de Justicia, publicado en el Diario Oficial el día 13 de agosto de 1990. </v>
      </c>
      <c r="H79" s="72" t="str">
        <f>VLOOKUP(C79,'AUD ENE'!B:T,4,0)</f>
        <v xml:space="preserve">Certificado de vigencia, folio Nº 50038906023, de fecha 17 de mayo de 2021, del Servicio de Registro Civil e Identificación.
</v>
      </c>
      <c r="I79" s="72" t="str">
        <f>VLOOKUP(C79,'AUD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9" s="72" t="str">
        <f>VLOOKUP(C79,'AUD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79" s="72" t="str">
        <f>VLOOKUP(C79,'AUD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9" s="72" t="str">
        <f>VLOOKUP(C79,'AUD ENE'!B:T,8,0)</f>
        <v>21 de marzo de 2019 a 21 de marzo de 2022</v>
      </c>
      <c r="M79" s="72" t="str">
        <f>VLOOKUP(C79,'AUD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79" s="72" t="str">
        <f>VLOOKUP(C79,'AUD ENE'!B:T,10,0)</f>
        <v xml:space="preserve">Carlos Justiniano Nº 1123, comuna de Providencia, Región Metropolitana.
</v>
      </c>
      <c r="O79" s="72" t="str">
        <f>VLOOKUP(C79,'AUD ENE'!B:T,11,0)</f>
        <v>XIII</v>
      </c>
      <c r="P79" s="72" t="str">
        <f>VLOOKUP(C79,'AUD ENE'!B:T,12,0)</f>
        <v>Providencia</v>
      </c>
      <c r="Q79" s="72" t="str">
        <f>VLOOKUP(C79,'AUD ENE'!B:T,13,0)</f>
        <v>Fono 223393900- 223393901</v>
      </c>
      <c r="R79" s="72">
        <f>VLOOKUP(C79,'AUD ENE'!B:T,14,0)</f>
        <v>0</v>
      </c>
      <c r="S79" s="72">
        <f>VLOOKUP(C79,'AUD ENE'!B:T,15,0)</f>
        <v>0</v>
      </c>
      <c r="T79" s="72" t="str">
        <f>VLOOKUP(C79,'AUD ENE'!B:T,16,0)</f>
        <v>93401: Institución de Asistencia Social</v>
      </c>
      <c r="U79" s="72" t="str">
        <f>VLOOKUP(C79,'AUD ENE'!B:T,17,0)</f>
        <v>Certificado Financiero, correspondiente al año 2020, arpobado por el Sub Departamento de Supervisión Financiera Nacional.</v>
      </c>
      <c r="V79" s="73">
        <f>VLOOKUP(C79,'AUD ENE'!B:T,18,0)</f>
        <v>37970</v>
      </c>
      <c r="W79" s="74">
        <f>VLOOKUP(C79,'AUD ENE'!B:T,19,0)</f>
        <v>6570</v>
      </c>
      <c r="X79" s="75">
        <v>1635480</v>
      </c>
      <c r="Y79" s="75">
        <v>1635480</v>
      </c>
      <c r="Z79" s="73">
        <v>44592</v>
      </c>
      <c r="AA79" s="72" t="s">
        <v>6406</v>
      </c>
      <c r="AB79" s="72" t="s">
        <v>6407</v>
      </c>
      <c r="AC79" s="72" t="s">
        <v>6438</v>
      </c>
    </row>
    <row r="80" spans="2:29" x14ac:dyDescent="0.2">
      <c r="B80" s="243" t="s">
        <v>6550</v>
      </c>
      <c r="C80" s="243">
        <v>717150007</v>
      </c>
      <c r="D80" s="72">
        <v>1131946</v>
      </c>
      <c r="E80" s="243">
        <v>13</v>
      </c>
      <c r="F80" s="72" t="str">
        <f>VLOOKUP(C80,'AUD ENE'!B:T,2,0)</f>
        <v>Corporación de Derecho Privado.</v>
      </c>
      <c r="G80" s="72" t="str">
        <f>VLOOKUP(C80,'AUD ENE'!B:T,3,0)</f>
        <v xml:space="preserve">Otorgada por Decreto Supremo Nº 972, de fecha 25 de julio de  1990, del Ministerio de Justicia, publicado en el Diario Oficial el día 13 de agosto de 1990. </v>
      </c>
      <c r="H80" s="72" t="str">
        <f>VLOOKUP(C80,'AUD ENE'!B:T,4,0)</f>
        <v xml:space="preserve">Certificado de vigencia, folio Nº 50038906023, de fecha 17 de mayo de 2021, del Servicio de Registro Civil e Identificación.
</v>
      </c>
      <c r="I80" s="72" t="str">
        <f>VLOOKUP(C80,'AUD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0" s="72" t="str">
        <f>VLOOKUP(C80,'AUD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0" s="72" t="str">
        <f>VLOOKUP(C80,'AUD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0" s="72" t="str">
        <f>VLOOKUP(C80,'AUD ENE'!B:T,8,0)</f>
        <v>21 de marzo de 2019 a 21 de marzo de 2022</v>
      </c>
      <c r="M80" s="72" t="str">
        <f>VLOOKUP(C80,'AUD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0" s="72" t="str">
        <f>VLOOKUP(C80,'AUD ENE'!B:T,10,0)</f>
        <v xml:space="preserve">Carlos Justiniano Nº 1123, comuna de Providencia, Región Metropolitana.
</v>
      </c>
      <c r="O80" s="72" t="str">
        <f>VLOOKUP(C80,'AUD ENE'!B:T,11,0)</f>
        <v>XIII</v>
      </c>
      <c r="P80" s="72" t="str">
        <f>VLOOKUP(C80,'AUD ENE'!B:T,12,0)</f>
        <v>Providencia</v>
      </c>
      <c r="Q80" s="72" t="str">
        <f>VLOOKUP(C80,'AUD ENE'!B:T,13,0)</f>
        <v>Fono 223393900- 223393901</v>
      </c>
      <c r="R80" s="72">
        <f>VLOOKUP(C80,'AUD ENE'!B:T,14,0)</f>
        <v>0</v>
      </c>
      <c r="S80" s="72">
        <f>VLOOKUP(C80,'AUD ENE'!B:T,15,0)</f>
        <v>0</v>
      </c>
      <c r="T80" s="72" t="str">
        <f>VLOOKUP(C80,'AUD ENE'!B:T,16,0)</f>
        <v>93401: Institución de Asistencia Social</v>
      </c>
      <c r="U80" s="72" t="str">
        <f>VLOOKUP(C80,'AUD ENE'!B:T,17,0)</f>
        <v>Certificado Financiero, correspondiente al año 2020, arpobado por el Sub Departamento de Supervisión Financiera Nacional.</v>
      </c>
      <c r="V80" s="73">
        <f>VLOOKUP(C80,'AUD ENE'!B:T,18,0)</f>
        <v>37970</v>
      </c>
      <c r="W80" s="74">
        <f>VLOOKUP(C80,'AUD ENE'!B:T,19,0)</f>
        <v>6570</v>
      </c>
      <c r="X80" s="75">
        <v>4906440</v>
      </c>
      <c r="Y80" s="75">
        <v>4906440</v>
      </c>
      <c r="Z80" s="73">
        <v>44592</v>
      </c>
      <c r="AA80" s="72" t="s">
        <v>6406</v>
      </c>
      <c r="AB80" s="72" t="s">
        <v>6407</v>
      </c>
      <c r="AC80" s="72" t="s">
        <v>6428</v>
      </c>
    </row>
    <row r="81" spans="2:29" x14ac:dyDescent="0.2">
      <c r="B81" s="243" t="s">
        <v>6550</v>
      </c>
      <c r="C81" s="243">
        <v>717150007</v>
      </c>
      <c r="D81" s="72">
        <v>1131947</v>
      </c>
      <c r="E81" s="243">
        <v>13</v>
      </c>
      <c r="F81" s="72" t="str">
        <f>VLOOKUP(C81,'AUD ENE'!B:T,2,0)</f>
        <v>Corporación de Derecho Privado.</v>
      </c>
      <c r="G81" s="72" t="str">
        <f>VLOOKUP(C81,'AUD ENE'!B:T,3,0)</f>
        <v xml:space="preserve">Otorgada por Decreto Supremo Nº 972, de fecha 25 de julio de  1990, del Ministerio de Justicia, publicado en el Diario Oficial el día 13 de agosto de 1990. </v>
      </c>
      <c r="H81" s="72" t="str">
        <f>VLOOKUP(C81,'AUD ENE'!B:T,4,0)</f>
        <v xml:space="preserve">Certificado de vigencia, folio Nº 50038906023, de fecha 17 de mayo de 2021, del Servicio de Registro Civil e Identificación.
</v>
      </c>
      <c r="I81" s="72" t="str">
        <f>VLOOKUP(C81,'AUD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1" s="72" t="str">
        <f>VLOOKUP(C81,'AUD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1" s="72" t="str">
        <f>VLOOKUP(C81,'AUD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1" s="72" t="str">
        <f>VLOOKUP(C81,'AUD ENE'!B:T,8,0)</f>
        <v>21 de marzo de 2019 a 21 de marzo de 2022</v>
      </c>
      <c r="M81" s="72" t="str">
        <f>VLOOKUP(C81,'AUD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1" s="72" t="str">
        <f>VLOOKUP(C81,'AUD ENE'!B:T,10,0)</f>
        <v xml:space="preserve">Carlos Justiniano Nº 1123, comuna de Providencia, Región Metropolitana.
</v>
      </c>
      <c r="O81" s="72" t="str">
        <f>VLOOKUP(C81,'AUD ENE'!B:T,11,0)</f>
        <v>XIII</v>
      </c>
      <c r="P81" s="72" t="str">
        <f>VLOOKUP(C81,'AUD ENE'!B:T,12,0)</f>
        <v>Providencia</v>
      </c>
      <c r="Q81" s="72" t="str">
        <f>VLOOKUP(C81,'AUD ENE'!B:T,13,0)</f>
        <v>Fono 223393900- 223393901</v>
      </c>
      <c r="R81" s="72">
        <f>VLOOKUP(C81,'AUD ENE'!B:T,14,0)</f>
        <v>0</v>
      </c>
      <c r="S81" s="72">
        <f>VLOOKUP(C81,'AUD ENE'!B:T,15,0)</f>
        <v>0</v>
      </c>
      <c r="T81" s="72" t="str">
        <f>VLOOKUP(C81,'AUD ENE'!B:T,16,0)</f>
        <v>93401: Institución de Asistencia Social</v>
      </c>
      <c r="U81" s="72" t="str">
        <f>VLOOKUP(C81,'AUD ENE'!B:T,17,0)</f>
        <v>Certificado Financiero, correspondiente al año 2020, arpobado por el Sub Departamento de Supervisión Financiera Nacional.</v>
      </c>
      <c r="V81" s="73">
        <f>VLOOKUP(C81,'AUD ENE'!B:T,18,0)</f>
        <v>37970</v>
      </c>
      <c r="W81" s="74">
        <f>VLOOKUP(C81,'AUD ENE'!B:T,19,0)</f>
        <v>6570</v>
      </c>
      <c r="X81" s="75">
        <v>2289672</v>
      </c>
      <c r="Y81" s="75">
        <v>2289672</v>
      </c>
      <c r="Z81" s="73">
        <v>44592</v>
      </c>
      <c r="AA81" s="72" t="s">
        <v>6406</v>
      </c>
      <c r="AB81" s="72" t="s">
        <v>6407</v>
      </c>
      <c r="AC81" s="72" t="s">
        <v>6427</v>
      </c>
    </row>
    <row r="82" spans="2:29" x14ac:dyDescent="0.2">
      <c r="B82" s="243" t="s">
        <v>6550</v>
      </c>
      <c r="C82" s="243">
        <v>717150007</v>
      </c>
      <c r="D82" s="72">
        <v>1132540</v>
      </c>
      <c r="E82" s="243">
        <v>13</v>
      </c>
      <c r="F82" s="72" t="str">
        <f>VLOOKUP(C82,'AUD ENE'!B:T,2,0)</f>
        <v>Corporación de Derecho Privado.</v>
      </c>
      <c r="G82" s="72" t="str">
        <f>VLOOKUP(C82,'AUD ENE'!B:T,3,0)</f>
        <v xml:space="preserve">Otorgada por Decreto Supremo Nº 972, de fecha 25 de julio de  1990, del Ministerio de Justicia, publicado en el Diario Oficial el día 13 de agosto de 1990. </v>
      </c>
      <c r="H82" s="72" t="str">
        <f>VLOOKUP(C82,'AUD ENE'!B:T,4,0)</f>
        <v xml:space="preserve">Certificado de vigencia, folio Nº 50038906023, de fecha 17 de mayo de 2021, del Servicio de Registro Civil e Identificación.
</v>
      </c>
      <c r="I82" s="72" t="str">
        <f>VLOOKUP(C82,'AUD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72" t="str">
        <f>VLOOKUP(C82,'AUD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2" s="72" t="str">
        <f>VLOOKUP(C82,'AUD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72" t="str">
        <f>VLOOKUP(C82,'AUD ENE'!B:T,8,0)</f>
        <v>21 de marzo de 2019 a 21 de marzo de 2022</v>
      </c>
      <c r="M82" s="72" t="str">
        <f>VLOOKUP(C82,'AUD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2" s="72" t="str">
        <f>VLOOKUP(C82,'AUD ENE'!B:T,10,0)</f>
        <v xml:space="preserve">Carlos Justiniano Nº 1123, comuna de Providencia, Región Metropolitana.
</v>
      </c>
      <c r="O82" s="72" t="str">
        <f>VLOOKUP(C82,'AUD ENE'!B:T,11,0)</f>
        <v>XIII</v>
      </c>
      <c r="P82" s="72" t="str">
        <f>VLOOKUP(C82,'AUD ENE'!B:T,12,0)</f>
        <v>Providencia</v>
      </c>
      <c r="Q82" s="72" t="str">
        <f>VLOOKUP(C82,'AUD ENE'!B:T,13,0)</f>
        <v>Fono 223393900- 223393901</v>
      </c>
      <c r="R82" s="72">
        <f>VLOOKUP(C82,'AUD ENE'!B:T,14,0)</f>
        <v>0</v>
      </c>
      <c r="S82" s="72">
        <f>VLOOKUP(C82,'AUD ENE'!B:T,15,0)</f>
        <v>0</v>
      </c>
      <c r="T82" s="72" t="str">
        <f>VLOOKUP(C82,'AUD ENE'!B:T,16,0)</f>
        <v>93401: Institución de Asistencia Social</v>
      </c>
      <c r="U82" s="72" t="str">
        <f>VLOOKUP(C82,'AUD ENE'!B:T,17,0)</f>
        <v>Certificado Financiero, correspondiente al año 2020, arpobado por el Sub Departamento de Supervisión Financiera Nacional.</v>
      </c>
      <c r="V82" s="73">
        <f>VLOOKUP(C82,'AUD ENE'!B:T,18,0)</f>
        <v>37970</v>
      </c>
      <c r="W82" s="74">
        <f>VLOOKUP(C82,'AUD ENE'!B:T,19,0)</f>
        <v>6570</v>
      </c>
      <c r="X82" s="75">
        <v>4285409</v>
      </c>
      <c r="Y82" s="75">
        <v>4285409</v>
      </c>
      <c r="Z82" s="73">
        <v>44592</v>
      </c>
      <c r="AA82" s="72" t="s">
        <v>6406</v>
      </c>
      <c r="AB82" s="72" t="s">
        <v>6407</v>
      </c>
      <c r="AC82" s="72" t="s">
        <v>6443</v>
      </c>
    </row>
    <row r="83" spans="2:29" x14ac:dyDescent="0.2">
      <c r="B83" s="243" t="s">
        <v>6550</v>
      </c>
      <c r="C83" s="243">
        <v>717150007</v>
      </c>
      <c r="D83" s="72">
        <v>1132541</v>
      </c>
      <c r="E83" s="243">
        <v>13</v>
      </c>
      <c r="F83" s="72" t="str">
        <f>VLOOKUP(C83,'AUD ENE'!B:T,2,0)</f>
        <v>Corporación de Derecho Privado.</v>
      </c>
      <c r="G83" s="72" t="str">
        <f>VLOOKUP(C83,'AUD ENE'!B:T,3,0)</f>
        <v xml:space="preserve">Otorgada por Decreto Supremo Nº 972, de fecha 25 de julio de  1990, del Ministerio de Justicia, publicado en el Diario Oficial el día 13 de agosto de 1990. </v>
      </c>
      <c r="H83" s="72" t="str">
        <f>VLOOKUP(C83,'AUD ENE'!B:T,4,0)</f>
        <v xml:space="preserve">Certificado de vigencia, folio Nº 50038906023, de fecha 17 de mayo de 2021, del Servicio de Registro Civil e Identificación.
</v>
      </c>
      <c r="I83" s="72" t="str">
        <f>VLOOKUP(C83,'AUD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72" t="str">
        <f>VLOOKUP(C83,'AUD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3" s="72" t="str">
        <f>VLOOKUP(C83,'AUD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72" t="str">
        <f>VLOOKUP(C83,'AUD ENE'!B:T,8,0)</f>
        <v>21 de marzo de 2019 a 21 de marzo de 2022</v>
      </c>
      <c r="M83" s="72" t="str">
        <f>VLOOKUP(C83,'AUD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3" s="72" t="str">
        <f>VLOOKUP(C83,'AUD ENE'!B:T,10,0)</f>
        <v xml:space="preserve">Carlos Justiniano Nº 1123, comuna de Providencia, Región Metropolitana.
</v>
      </c>
      <c r="O83" s="72" t="str">
        <f>VLOOKUP(C83,'AUD ENE'!B:T,11,0)</f>
        <v>XIII</v>
      </c>
      <c r="P83" s="72" t="str">
        <f>VLOOKUP(C83,'AUD ENE'!B:T,12,0)</f>
        <v>Providencia</v>
      </c>
      <c r="Q83" s="72" t="str">
        <f>VLOOKUP(C83,'AUD ENE'!B:T,13,0)</f>
        <v>Fono 223393900- 223393901</v>
      </c>
      <c r="R83" s="72">
        <f>VLOOKUP(C83,'AUD ENE'!B:T,14,0)</f>
        <v>0</v>
      </c>
      <c r="S83" s="72">
        <f>VLOOKUP(C83,'AUD ENE'!B:T,15,0)</f>
        <v>0</v>
      </c>
      <c r="T83" s="72" t="str">
        <f>VLOOKUP(C83,'AUD ENE'!B:T,16,0)</f>
        <v>93401: Institución de Asistencia Social</v>
      </c>
      <c r="U83" s="72" t="str">
        <f>VLOOKUP(C83,'AUD ENE'!B:T,17,0)</f>
        <v>Certificado Financiero, correspondiente al año 2020, arpobado por el Sub Departamento de Supervisión Financiera Nacional.</v>
      </c>
      <c r="V83" s="73">
        <f>VLOOKUP(C83,'AUD ENE'!B:T,18,0)</f>
        <v>37970</v>
      </c>
      <c r="W83" s="74">
        <f>VLOOKUP(C83,'AUD ENE'!B:T,19,0)</f>
        <v>6570</v>
      </c>
      <c r="X83" s="75">
        <v>4618332</v>
      </c>
      <c r="Y83" s="75">
        <v>4618332</v>
      </c>
      <c r="Z83" s="73">
        <v>44592</v>
      </c>
      <c r="AA83" s="72" t="s">
        <v>6406</v>
      </c>
      <c r="AB83" s="72" t="s">
        <v>6407</v>
      </c>
      <c r="AC83" s="72" t="s">
        <v>6428</v>
      </c>
    </row>
    <row r="84" spans="2:29" x14ac:dyDescent="0.2">
      <c r="B84" s="243" t="s">
        <v>6550</v>
      </c>
      <c r="C84" s="243">
        <v>717150007</v>
      </c>
      <c r="D84" s="72">
        <v>1132542</v>
      </c>
      <c r="E84" s="243">
        <v>13</v>
      </c>
      <c r="F84" s="72" t="str">
        <f>VLOOKUP(C84,'AUD ENE'!B:T,2,0)</f>
        <v>Corporación de Derecho Privado.</v>
      </c>
      <c r="G84" s="72" t="str">
        <f>VLOOKUP(C84,'AUD ENE'!B:T,3,0)</f>
        <v xml:space="preserve">Otorgada por Decreto Supremo Nº 972, de fecha 25 de julio de  1990, del Ministerio de Justicia, publicado en el Diario Oficial el día 13 de agosto de 1990. </v>
      </c>
      <c r="H84" s="72" t="str">
        <f>VLOOKUP(C84,'AUD ENE'!B:T,4,0)</f>
        <v xml:space="preserve">Certificado de vigencia, folio Nº 50038906023, de fecha 17 de mayo de 2021, del Servicio de Registro Civil e Identificación.
</v>
      </c>
      <c r="I84" s="72" t="str">
        <f>VLOOKUP(C84,'AUD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72" t="str">
        <f>VLOOKUP(C84,'AUD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4" s="72" t="str">
        <f>VLOOKUP(C84,'AUD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72" t="str">
        <f>VLOOKUP(C84,'AUD ENE'!B:T,8,0)</f>
        <v>21 de marzo de 2019 a 21 de marzo de 2022</v>
      </c>
      <c r="M84" s="72" t="str">
        <f>VLOOKUP(C84,'AUD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4" s="72" t="str">
        <f>VLOOKUP(C84,'AUD ENE'!B:T,10,0)</f>
        <v xml:space="preserve">Carlos Justiniano Nº 1123, comuna de Providencia, Región Metropolitana.
</v>
      </c>
      <c r="O84" s="72" t="str">
        <f>VLOOKUP(C84,'AUD ENE'!B:T,11,0)</f>
        <v>XIII</v>
      </c>
      <c r="P84" s="72" t="str">
        <f>VLOOKUP(C84,'AUD ENE'!B:T,12,0)</f>
        <v>Providencia</v>
      </c>
      <c r="Q84" s="72" t="str">
        <f>VLOOKUP(C84,'AUD ENE'!B:T,13,0)</f>
        <v>Fono 223393900- 223393901</v>
      </c>
      <c r="R84" s="72">
        <f>VLOOKUP(C84,'AUD ENE'!B:T,14,0)</f>
        <v>0</v>
      </c>
      <c r="S84" s="72">
        <f>VLOOKUP(C84,'AUD ENE'!B:T,15,0)</f>
        <v>0</v>
      </c>
      <c r="T84" s="72" t="str">
        <f>VLOOKUP(C84,'AUD ENE'!B:T,16,0)</f>
        <v>93401: Institución de Asistencia Social</v>
      </c>
      <c r="U84" s="72" t="str">
        <f>VLOOKUP(C84,'AUD ENE'!B:T,17,0)</f>
        <v>Certificado Financiero, correspondiente al año 2020, arpobado por el Sub Departamento de Supervisión Financiera Nacional.</v>
      </c>
      <c r="V84" s="73">
        <f>VLOOKUP(C84,'AUD ENE'!B:T,18,0)</f>
        <v>37970</v>
      </c>
      <c r="W84" s="74">
        <f>VLOOKUP(C84,'AUD ENE'!B:T,19,0)</f>
        <v>6570</v>
      </c>
      <c r="X84" s="75">
        <v>7126521</v>
      </c>
      <c r="Y84" s="75">
        <v>7126521</v>
      </c>
      <c r="Z84" s="73">
        <v>44592</v>
      </c>
      <c r="AA84" s="72" t="s">
        <v>6406</v>
      </c>
      <c r="AB84" s="72" t="s">
        <v>6407</v>
      </c>
      <c r="AC84" s="72" t="s">
        <v>6437</v>
      </c>
    </row>
    <row r="85" spans="2:29" x14ac:dyDescent="0.2">
      <c r="B85" s="243" t="s">
        <v>6550</v>
      </c>
      <c r="C85" s="243">
        <v>717150007</v>
      </c>
      <c r="D85" s="72">
        <v>1132543</v>
      </c>
      <c r="E85" s="243">
        <v>13</v>
      </c>
      <c r="F85" s="72" t="str">
        <f>VLOOKUP(C85,'AUD ENE'!B:T,2,0)</f>
        <v>Corporación de Derecho Privado.</v>
      </c>
      <c r="G85" s="72" t="str">
        <f>VLOOKUP(C85,'AUD ENE'!B:T,3,0)</f>
        <v xml:space="preserve">Otorgada por Decreto Supremo Nº 972, de fecha 25 de julio de  1990, del Ministerio de Justicia, publicado en el Diario Oficial el día 13 de agosto de 1990. </v>
      </c>
      <c r="H85" s="72" t="str">
        <f>VLOOKUP(C85,'AUD ENE'!B:T,4,0)</f>
        <v xml:space="preserve">Certificado de vigencia, folio Nº 50038906023, de fecha 17 de mayo de 2021, del Servicio de Registro Civil e Identificación.
</v>
      </c>
      <c r="I85" s="72" t="str">
        <f>VLOOKUP(C85,'AUD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72" t="str">
        <f>VLOOKUP(C85,'AUD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5" s="72" t="str">
        <f>VLOOKUP(C85,'AUD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72" t="str">
        <f>VLOOKUP(C85,'AUD ENE'!B:T,8,0)</f>
        <v>21 de marzo de 2019 a 21 de marzo de 2022</v>
      </c>
      <c r="M85" s="72" t="str">
        <f>VLOOKUP(C85,'AUD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5" s="72" t="str">
        <f>VLOOKUP(C85,'AUD ENE'!B:T,10,0)</f>
        <v xml:space="preserve">Carlos Justiniano Nº 1123, comuna de Providencia, Región Metropolitana.
</v>
      </c>
      <c r="O85" s="72" t="str">
        <f>VLOOKUP(C85,'AUD ENE'!B:T,11,0)</f>
        <v>XIII</v>
      </c>
      <c r="P85" s="72" t="str">
        <f>VLOOKUP(C85,'AUD ENE'!B:T,12,0)</f>
        <v>Providencia</v>
      </c>
      <c r="Q85" s="72" t="str">
        <f>VLOOKUP(C85,'AUD ENE'!B:T,13,0)</f>
        <v>Fono 223393900- 223393901</v>
      </c>
      <c r="R85" s="72">
        <f>VLOOKUP(C85,'AUD ENE'!B:T,14,0)</f>
        <v>0</v>
      </c>
      <c r="S85" s="72">
        <f>VLOOKUP(C85,'AUD ENE'!B:T,15,0)</f>
        <v>0</v>
      </c>
      <c r="T85" s="72" t="str">
        <f>VLOOKUP(C85,'AUD ENE'!B:T,16,0)</f>
        <v>93401: Institución de Asistencia Social</v>
      </c>
      <c r="U85" s="72" t="str">
        <f>VLOOKUP(C85,'AUD ENE'!B:T,17,0)</f>
        <v>Certificado Financiero, correspondiente al año 2020, arpobado por el Sub Departamento de Supervisión Financiera Nacional.</v>
      </c>
      <c r="V85" s="73">
        <f>VLOOKUP(C85,'AUD ENE'!B:T,18,0)</f>
        <v>37970</v>
      </c>
      <c r="W85" s="74">
        <f>VLOOKUP(C85,'AUD ENE'!B:T,19,0)</f>
        <v>6570</v>
      </c>
      <c r="X85" s="75">
        <v>15481685</v>
      </c>
      <c r="Y85" s="75">
        <v>15481685</v>
      </c>
      <c r="Z85" s="73">
        <v>44592</v>
      </c>
      <c r="AA85" s="72" t="s">
        <v>6406</v>
      </c>
      <c r="AB85" s="72" t="s">
        <v>6407</v>
      </c>
      <c r="AC85" s="72" t="s">
        <v>6429</v>
      </c>
    </row>
    <row r="86" spans="2:29" x14ac:dyDescent="0.2">
      <c r="B86" s="243" t="s">
        <v>6550</v>
      </c>
      <c r="C86" s="243">
        <v>717150007</v>
      </c>
      <c r="D86" s="72">
        <v>1132556</v>
      </c>
      <c r="E86" s="243">
        <v>13</v>
      </c>
      <c r="F86" s="72" t="str">
        <f>VLOOKUP(C86,'AUD ENE'!B:T,2,0)</f>
        <v>Corporación de Derecho Privado.</v>
      </c>
      <c r="G86" s="72" t="str">
        <f>VLOOKUP(C86,'AUD ENE'!B:T,3,0)</f>
        <v xml:space="preserve">Otorgada por Decreto Supremo Nº 972, de fecha 25 de julio de  1990, del Ministerio de Justicia, publicado en el Diario Oficial el día 13 de agosto de 1990. </v>
      </c>
      <c r="H86" s="72" t="str">
        <f>VLOOKUP(C86,'AUD ENE'!B:T,4,0)</f>
        <v xml:space="preserve">Certificado de vigencia, folio Nº 50038906023, de fecha 17 de mayo de 2021, del Servicio de Registro Civil e Identificación.
</v>
      </c>
      <c r="I86" s="72" t="str">
        <f>VLOOKUP(C86,'AUD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72" t="str">
        <f>VLOOKUP(C86,'AUD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6" s="72" t="str">
        <f>VLOOKUP(C86,'AUD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72" t="str">
        <f>VLOOKUP(C86,'AUD ENE'!B:T,8,0)</f>
        <v>21 de marzo de 2019 a 21 de marzo de 2022</v>
      </c>
      <c r="M86" s="72" t="str">
        <f>VLOOKUP(C86,'AUD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6" s="72" t="str">
        <f>VLOOKUP(C86,'AUD ENE'!B:T,10,0)</f>
        <v xml:space="preserve">Carlos Justiniano Nº 1123, comuna de Providencia, Región Metropolitana.
</v>
      </c>
      <c r="O86" s="72" t="str">
        <f>VLOOKUP(C86,'AUD ENE'!B:T,11,0)</f>
        <v>XIII</v>
      </c>
      <c r="P86" s="72" t="str">
        <f>VLOOKUP(C86,'AUD ENE'!B:T,12,0)</f>
        <v>Providencia</v>
      </c>
      <c r="Q86" s="72" t="str">
        <f>VLOOKUP(C86,'AUD ENE'!B:T,13,0)</f>
        <v>Fono 223393900- 223393901</v>
      </c>
      <c r="R86" s="72">
        <f>VLOOKUP(C86,'AUD ENE'!B:T,14,0)</f>
        <v>0</v>
      </c>
      <c r="S86" s="72">
        <f>VLOOKUP(C86,'AUD ENE'!B:T,15,0)</f>
        <v>0</v>
      </c>
      <c r="T86" s="72" t="str">
        <f>VLOOKUP(C86,'AUD ENE'!B:T,16,0)</f>
        <v>93401: Institución de Asistencia Social</v>
      </c>
      <c r="U86" s="72" t="str">
        <f>VLOOKUP(C86,'AUD ENE'!B:T,17,0)</f>
        <v>Certificado Financiero, correspondiente al año 2020, arpobado por el Sub Departamento de Supervisión Financiera Nacional.</v>
      </c>
      <c r="V86" s="73">
        <f>VLOOKUP(C86,'AUD ENE'!B:T,18,0)</f>
        <v>37970</v>
      </c>
      <c r="W86" s="74">
        <f>VLOOKUP(C86,'AUD ENE'!B:T,19,0)</f>
        <v>6570</v>
      </c>
      <c r="X86" s="75">
        <v>7684908</v>
      </c>
      <c r="Y86" s="75">
        <v>7684908</v>
      </c>
      <c r="Z86" s="73">
        <v>44592</v>
      </c>
      <c r="AA86" s="72" t="s">
        <v>6406</v>
      </c>
      <c r="AB86" s="72" t="s">
        <v>6407</v>
      </c>
      <c r="AC86" s="72" t="s">
        <v>6438</v>
      </c>
    </row>
    <row r="87" spans="2:29" x14ac:dyDescent="0.2">
      <c r="B87" s="243" t="s">
        <v>6550</v>
      </c>
      <c r="C87" s="243">
        <v>717150007</v>
      </c>
      <c r="D87" s="72">
        <v>1132557</v>
      </c>
      <c r="E87" s="243">
        <v>13</v>
      </c>
      <c r="F87" s="72" t="str">
        <f>VLOOKUP(C87,'AUD ENE'!B:T,2,0)</f>
        <v>Corporación de Derecho Privado.</v>
      </c>
      <c r="G87" s="72" t="str">
        <f>VLOOKUP(C87,'AUD ENE'!B:T,3,0)</f>
        <v xml:space="preserve">Otorgada por Decreto Supremo Nº 972, de fecha 25 de julio de  1990, del Ministerio de Justicia, publicado en el Diario Oficial el día 13 de agosto de 1990. </v>
      </c>
      <c r="H87" s="72" t="str">
        <f>VLOOKUP(C87,'AUD ENE'!B:T,4,0)</f>
        <v xml:space="preserve">Certificado de vigencia, folio Nº 50038906023, de fecha 17 de mayo de 2021, del Servicio de Registro Civil e Identificación.
</v>
      </c>
      <c r="I87" s="72" t="str">
        <f>VLOOKUP(C87,'AUD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72" t="str">
        <f>VLOOKUP(C87,'AUD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7" s="72" t="str">
        <f>VLOOKUP(C87,'AUD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72" t="str">
        <f>VLOOKUP(C87,'AUD ENE'!B:T,8,0)</f>
        <v>21 de marzo de 2019 a 21 de marzo de 2022</v>
      </c>
      <c r="M87" s="72" t="str">
        <f>VLOOKUP(C87,'AUD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7" s="72" t="str">
        <f>VLOOKUP(C87,'AUD ENE'!B:T,10,0)</f>
        <v xml:space="preserve">Carlos Justiniano Nº 1123, comuna de Providencia, Región Metropolitana.
</v>
      </c>
      <c r="O87" s="72" t="str">
        <f>VLOOKUP(C87,'AUD ENE'!B:T,11,0)</f>
        <v>XIII</v>
      </c>
      <c r="P87" s="72" t="str">
        <f>VLOOKUP(C87,'AUD ENE'!B:T,12,0)</f>
        <v>Providencia</v>
      </c>
      <c r="Q87" s="72" t="str">
        <f>VLOOKUP(C87,'AUD ENE'!B:T,13,0)</f>
        <v>Fono 223393900- 223393901</v>
      </c>
      <c r="R87" s="72">
        <f>VLOOKUP(C87,'AUD ENE'!B:T,14,0)</f>
        <v>0</v>
      </c>
      <c r="S87" s="72">
        <f>VLOOKUP(C87,'AUD ENE'!B:T,15,0)</f>
        <v>0</v>
      </c>
      <c r="T87" s="72" t="str">
        <f>VLOOKUP(C87,'AUD ENE'!B:T,16,0)</f>
        <v>93401: Institución de Asistencia Social</v>
      </c>
      <c r="U87" s="72" t="str">
        <f>VLOOKUP(C87,'AUD ENE'!B:T,17,0)</f>
        <v>Certificado Financiero, correspondiente al año 2020, arpobado por el Sub Departamento de Supervisión Financiera Nacional.</v>
      </c>
      <c r="V87" s="73">
        <f>VLOOKUP(C87,'AUD ENE'!B:T,18,0)</f>
        <v>37970</v>
      </c>
      <c r="W87" s="74">
        <f>VLOOKUP(C87,'AUD ENE'!B:T,19,0)</f>
        <v>6570</v>
      </c>
      <c r="X87" s="75">
        <v>7574285</v>
      </c>
      <c r="Y87" s="75">
        <v>7574285</v>
      </c>
      <c r="Z87" s="73">
        <v>44592</v>
      </c>
      <c r="AA87" s="72" t="s">
        <v>6406</v>
      </c>
      <c r="AB87" s="72" t="s">
        <v>6407</v>
      </c>
      <c r="AC87" s="72" t="s">
        <v>6443</v>
      </c>
    </row>
    <row r="88" spans="2:29" x14ac:dyDescent="0.2">
      <c r="B88" s="243" t="s">
        <v>6550</v>
      </c>
      <c r="C88" s="243">
        <v>717150007</v>
      </c>
      <c r="D88" s="72">
        <v>1132558</v>
      </c>
      <c r="E88" s="243">
        <v>13</v>
      </c>
      <c r="F88" s="72" t="str">
        <f>VLOOKUP(C88,'AUD ENE'!B:T,2,0)</f>
        <v>Corporación de Derecho Privado.</v>
      </c>
      <c r="G88" s="72" t="str">
        <f>VLOOKUP(C88,'AUD ENE'!B:T,3,0)</f>
        <v xml:space="preserve">Otorgada por Decreto Supremo Nº 972, de fecha 25 de julio de  1990, del Ministerio de Justicia, publicado en el Diario Oficial el día 13 de agosto de 1990. </v>
      </c>
      <c r="H88" s="72" t="str">
        <f>VLOOKUP(C88,'AUD ENE'!B:T,4,0)</f>
        <v xml:space="preserve">Certificado de vigencia, folio Nº 50038906023, de fecha 17 de mayo de 2021, del Servicio de Registro Civil e Identificación.
</v>
      </c>
      <c r="I88" s="72" t="str">
        <f>VLOOKUP(C88,'AUD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72" t="str">
        <f>VLOOKUP(C88,'AUD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8" s="72" t="str">
        <f>VLOOKUP(C88,'AUD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72" t="str">
        <f>VLOOKUP(C88,'AUD ENE'!B:T,8,0)</f>
        <v>21 de marzo de 2019 a 21 de marzo de 2022</v>
      </c>
      <c r="M88" s="72" t="str">
        <f>VLOOKUP(C88,'AUD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8" s="72" t="str">
        <f>VLOOKUP(C88,'AUD ENE'!B:T,10,0)</f>
        <v xml:space="preserve">Carlos Justiniano Nº 1123, comuna de Providencia, Región Metropolitana.
</v>
      </c>
      <c r="O88" s="72" t="str">
        <f>VLOOKUP(C88,'AUD ENE'!B:T,11,0)</f>
        <v>XIII</v>
      </c>
      <c r="P88" s="72" t="str">
        <f>VLOOKUP(C88,'AUD ENE'!B:T,12,0)</f>
        <v>Providencia</v>
      </c>
      <c r="Q88" s="72" t="str">
        <f>VLOOKUP(C88,'AUD ENE'!B:T,13,0)</f>
        <v>Fono 223393900- 223393901</v>
      </c>
      <c r="R88" s="72">
        <f>VLOOKUP(C88,'AUD ENE'!B:T,14,0)</f>
        <v>0</v>
      </c>
      <c r="S88" s="72">
        <f>VLOOKUP(C88,'AUD ENE'!B:T,15,0)</f>
        <v>0</v>
      </c>
      <c r="T88" s="72" t="str">
        <f>VLOOKUP(C88,'AUD ENE'!B:T,16,0)</f>
        <v>93401: Institución de Asistencia Social</v>
      </c>
      <c r="U88" s="72" t="str">
        <f>VLOOKUP(C88,'AUD ENE'!B:T,17,0)</f>
        <v>Certificado Financiero, correspondiente al año 2020, arpobado por el Sub Departamento de Supervisión Financiera Nacional.</v>
      </c>
      <c r="V88" s="73">
        <f>VLOOKUP(C88,'AUD ENE'!B:T,18,0)</f>
        <v>37970</v>
      </c>
      <c r="W88" s="74">
        <f>VLOOKUP(C88,'AUD ENE'!B:T,19,0)</f>
        <v>6570</v>
      </c>
      <c r="X88" s="75">
        <v>19099256</v>
      </c>
      <c r="Y88" s="75">
        <v>19099256</v>
      </c>
      <c r="Z88" s="73">
        <v>44592</v>
      </c>
      <c r="AA88" s="72" t="s">
        <v>6406</v>
      </c>
      <c r="AB88" s="72" t="s">
        <v>6407</v>
      </c>
      <c r="AC88" s="72" t="s">
        <v>6444</v>
      </c>
    </row>
    <row r="89" spans="2:29" x14ac:dyDescent="0.2">
      <c r="B89" s="243" t="s">
        <v>6550</v>
      </c>
      <c r="C89" s="243">
        <v>717150007</v>
      </c>
      <c r="D89" s="72">
        <v>1132561</v>
      </c>
      <c r="E89" s="243">
        <v>13</v>
      </c>
      <c r="F89" s="72" t="str">
        <f>VLOOKUP(C89,'AUD ENE'!B:T,2,0)</f>
        <v>Corporación de Derecho Privado.</v>
      </c>
      <c r="G89" s="72" t="str">
        <f>VLOOKUP(C89,'AUD ENE'!B:T,3,0)</f>
        <v xml:space="preserve">Otorgada por Decreto Supremo Nº 972, de fecha 25 de julio de  1990, del Ministerio de Justicia, publicado en el Diario Oficial el día 13 de agosto de 1990. </v>
      </c>
      <c r="H89" s="72" t="str">
        <f>VLOOKUP(C89,'AUD ENE'!B:T,4,0)</f>
        <v xml:space="preserve">Certificado de vigencia, folio Nº 50038906023, de fecha 17 de mayo de 2021, del Servicio de Registro Civil e Identificación.
</v>
      </c>
      <c r="I89" s="72" t="str">
        <f>VLOOKUP(C89,'AUD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72" t="str">
        <f>VLOOKUP(C89,'AUD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89" s="72" t="str">
        <f>VLOOKUP(C89,'AUD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72" t="str">
        <f>VLOOKUP(C89,'AUD ENE'!B:T,8,0)</f>
        <v>21 de marzo de 2019 a 21 de marzo de 2022</v>
      </c>
      <c r="M89" s="72" t="str">
        <f>VLOOKUP(C89,'AUD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89" s="72" t="str">
        <f>VLOOKUP(C89,'AUD ENE'!B:T,10,0)</f>
        <v xml:space="preserve">Carlos Justiniano Nº 1123, comuna de Providencia, Región Metropolitana.
</v>
      </c>
      <c r="O89" s="72" t="str">
        <f>VLOOKUP(C89,'AUD ENE'!B:T,11,0)</f>
        <v>XIII</v>
      </c>
      <c r="P89" s="72" t="str">
        <f>VLOOKUP(C89,'AUD ENE'!B:T,12,0)</f>
        <v>Providencia</v>
      </c>
      <c r="Q89" s="72" t="str">
        <f>VLOOKUP(C89,'AUD ENE'!B:T,13,0)</f>
        <v>Fono 223393900- 223393901</v>
      </c>
      <c r="R89" s="72">
        <f>VLOOKUP(C89,'AUD ENE'!B:T,14,0)</f>
        <v>0</v>
      </c>
      <c r="S89" s="72">
        <f>VLOOKUP(C89,'AUD ENE'!B:T,15,0)</f>
        <v>0</v>
      </c>
      <c r="T89" s="72" t="str">
        <f>VLOOKUP(C89,'AUD ENE'!B:T,16,0)</f>
        <v>93401: Institución de Asistencia Social</v>
      </c>
      <c r="U89" s="72" t="str">
        <f>VLOOKUP(C89,'AUD ENE'!B:T,17,0)</f>
        <v>Certificado Financiero, correspondiente al año 2020, arpobado por el Sub Departamento de Supervisión Financiera Nacional.</v>
      </c>
      <c r="V89" s="73">
        <f>VLOOKUP(C89,'AUD ENE'!B:T,18,0)</f>
        <v>37970</v>
      </c>
      <c r="W89" s="74">
        <f>VLOOKUP(C89,'AUD ENE'!B:T,19,0)</f>
        <v>6570</v>
      </c>
      <c r="X89" s="75">
        <v>22279269</v>
      </c>
      <c r="Y89" s="75">
        <v>22279269</v>
      </c>
      <c r="Z89" s="73">
        <v>44592</v>
      </c>
      <c r="AA89" s="72" t="s">
        <v>6406</v>
      </c>
      <c r="AB89" s="72" t="s">
        <v>6407</v>
      </c>
      <c r="AC89" s="72" t="s">
        <v>6437</v>
      </c>
    </row>
    <row r="90" spans="2:29" x14ac:dyDescent="0.2">
      <c r="B90" s="243" t="s">
        <v>6550</v>
      </c>
      <c r="C90" s="243">
        <v>717150007</v>
      </c>
      <c r="D90" s="72">
        <v>1132562</v>
      </c>
      <c r="E90" s="243">
        <v>13</v>
      </c>
      <c r="F90" s="72" t="str">
        <f>VLOOKUP(C90,'AUD ENE'!B:T,2,0)</f>
        <v>Corporación de Derecho Privado.</v>
      </c>
      <c r="G90" s="72" t="str">
        <f>VLOOKUP(C90,'AUD ENE'!B:T,3,0)</f>
        <v xml:space="preserve">Otorgada por Decreto Supremo Nº 972, de fecha 25 de julio de  1990, del Ministerio de Justicia, publicado en el Diario Oficial el día 13 de agosto de 1990. </v>
      </c>
      <c r="H90" s="72" t="str">
        <f>VLOOKUP(C90,'AUD ENE'!B:T,4,0)</f>
        <v xml:space="preserve">Certificado de vigencia, folio Nº 50038906023, de fecha 17 de mayo de 2021, del Servicio de Registro Civil e Identificación.
</v>
      </c>
      <c r="I90" s="72" t="str">
        <f>VLOOKUP(C90,'AUD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72" t="str">
        <f>VLOOKUP(C90,'AUD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0" s="72" t="str">
        <f>VLOOKUP(C90,'AUD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72" t="str">
        <f>VLOOKUP(C90,'AUD ENE'!B:T,8,0)</f>
        <v>21 de marzo de 2019 a 21 de marzo de 2022</v>
      </c>
      <c r="M90" s="72" t="str">
        <f>VLOOKUP(C90,'AUD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90" s="72" t="str">
        <f>VLOOKUP(C90,'AUD ENE'!B:T,10,0)</f>
        <v xml:space="preserve">Carlos Justiniano Nº 1123, comuna de Providencia, Región Metropolitana.
</v>
      </c>
      <c r="O90" s="72" t="str">
        <f>VLOOKUP(C90,'AUD ENE'!B:T,11,0)</f>
        <v>XIII</v>
      </c>
      <c r="P90" s="72" t="str">
        <f>VLOOKUP(C90,'AUD ENE'!B:T,12,0)</f>
        <v>Providencia</v>
      </c>
      <c r="Q90" s="72" t="str">
        <f>VLOOKUP(C90,'AUD ENE'!B:T,13,0)</f>
        <v>Fono 223393900- 223393901</v>
      </c>
      <c r="R90" s="72">
        <f>VLOOKUP(C90,'AUD ENE'!B:T,14,0)</f>
        <v>0</v>
      </c>
      <c r="S90" s="72">
        <f>VLOOKUP(C90,'AUD ENE'!B:T,15,0)</f>
        <v>0</v>
      </c>
      <c r="T90" s="72" t="str">
        <f>VLOOKUP(C90,'AUD ENE'!B:T,16,0)</f>
        <v>93401: Institución de Asistencia Social</v>
      </c>
      <c r="U90" s="72" t="str">
        <f>VLOOKUP(C90,'AUD ENE'!B:T,17,0)</f>
        <v>Certificado Financiero, correspondiente al año 2020, arpobado por el Sub Departamento de Supervisión Financiera Nacional.</v>
      </c>
      <c r="V90" s="73">
        <f>VLOOKUP(C90,'AUD ENE'!B:T,18,0)</f>
        <v>37970</v>
      </c>
      <c r="W90" s="74">
        <f>VLOOKUP(C90,'AUD ENE'!B:T,19,0)</f>
        <v>6570</v>
      </c>
      <c r="X90" s="75">
        <v>13603395</v>
      </c>
      <c r="Y90" s="75">
        <v>13603395</v>
      </c>
      <c r="Z90" s="73">
        <v>44592</v>
      </c>
      <c r="AA90" s="72" t="s">
        <v>6406</v>
      </c>
      <c r="AB90" s="72" t="s">
        <v>6407</v>
      </c>
      <c r="AC90" s="72" t="s">
        <v>6428</v>
      </c>
    </row>
    <row r="91" spans="2:29" x14ac:dyDescent="0.2">
      <c r="B91" s="243" t="s">
        <v>6550</v>
      </c>
      <c r="C91" s="243">
        <v>717150007</v>
      </c>
      <c r="D91" s="72">
        <v>1132588</v>
      </c>
      <c r="E91" s="243">
        <v>13</v>
      </c>
      <c r="F91" s="72" t="str">
        <f>VLOOKUP(C91,'AUD ENE'!B:T,2,0)</f>
        <v>Corporación de Derecho Privado.</v>
      </c>
      <c r="G91" s="72" t="str">
        <f>VLOOKUP(C91,'AUD ENE'!B:T,3,0)</f>
        <v xml:space="preserve">Otorgada por Decreto Supremo Nº 972, de fecha 25 de julio de  1990, del Ministerio de Justicia, publicado en el Diario Oficial el día 13 de agosto de 1990. </v>
      </c>
      <c r="H91" s="72" t="str">
        <f>VLOOKUP(C91,'AUD ENE'!B:T,4,0)</f>
        <v xml:space="preserve">Certificado de vigencia, folio Nº 50038906023, de fecha 17 de mayo de 2021, del Servicio de Registro Civil e Identificación.
</v>
      </c>
      <c r="I91" s="72" t="str">
        <f>VLOOKUP(C91,'AUD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72" t="str">
        <f>VLOOKUP(C91,'AUD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1" s="72" t="str">
        <f>VLOOKUP(C91,'AUD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72" t="str">
        <f>VLOOKUP(C91,'AUD ENE'!B:T,8,0)</f>
        <v>21 de marzo de 2019 a 21 de marzo de 2022</v>
      </c>
      <c r="M91" s="72" t="str">
        <f>VLOOKUP(C91,'AUD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91" s="72" t="str">
        <f>VLOOKUP(C91,'AUD ENE'!B:T,10,0)</f>
        <v xml:space="preserve">Carlos Justiniano Nº 1123, comuna de Providencia, Región Metropolitana.
</v>
      </c>
      <c r="O91" s="72" t="str">
        <f>VLOOKUP(C91,'AUD ENE'!B:T,11,0)</f>
        <v>XIII</v>
      </c>
      <c r="P91" s="72" t="str">
        <f>VLOOKUP(C91,'AUD ENE'!B:T,12,0)</f>
        <v>Providencia</v>
      </c>
      <c r="Q91" s="72" t="str">
        <f>VLOOKUP(C91,'AUD ENE'!B:T,13,0)</f>
        <v>Fono 223393900- 223393901</v>
      </c>
      <c r="R91" s="72">
        <f>VLOOKUP(C91,'AUD ENE'!B:T,14,0)</f>
        <v>0</v>
      </c>
      <c r="S91" s="72">
        <f>VLOOKUP(C91,'AUD ENE'!B:T,15,0)</f>
        <v>0</v>
      </c>
      <c r="T91" s="72" t="str">
        <f>VLOOKUP(C91,'AUD ENE'!B:T,16,0)</f>
        <v>93401: Institución de Asistencia Social</v>
      </c>
      <c r="U91" s="72" t="str">
        <f>VLOOKUP(C91,'AUD ENE'!B:T,17,0)</f>
        <v>Certificado Financiero, correspondiente al año 2020, arpobado por el Sub Departamento de Supervisión Financiera Nacional.</v>
      </c>
      <c r="V91" s="73">
        <f>VLOOKUP(C91,'AUD ENE'!B:T,18,0)</f>
        <v>37970</v>
      </c>
      <c r="W91" s="74">
        <f>VLOOKUP(C91,'AUD ENE'!B:T,19,0)</f>
        <v>6570</v>
      </c>
      <c r="X91" s="75">
        <v>7382760</v>
      </c>
      <c r="Y91" s="75">
        <v>7382760</v>
      </c>
      <c r="Z91" s="73">
        <v>44592</v>
      </c>
      <c r="AA91" s="72" t="s">
        <v>6406</v>
      </c>
      <c r="AB91" s="72" t="s">
        <v>6407</v>
      </c>
      <c r="AC91" s="72" t="s">
        <v>6428</v>
      </c>
    </row>
    <row r="92" spans="2:29" x14ac:dyDescent="0.2">
      <c r="B92" s="243" t="s">
        <v>8304</v>
      </c>
      <c r="C92" s="243">
        <v>717150007</v>
      </c>
      <c r="D92" s="72">
        <v>1060424</v>
      </c>
      <c r="E92" s="243">
        <v>6</v>
      </c>
      <c r="F92" s="72" t="str">
        <f>VLOOKUP(C92,'AUD ENE'!B:T,2,0)</f>
        <v>Corporación de Derecho Privado.</v>
      </c>
      <c r="G92" s="72" t="str">
        <f>VLOOKUP(C92,'AUD ENE'!B:T,3,0)</f>
        <v xml:space="preserve">Otorgada por Decreto Supremo Nº 972, de fecha 25 de julio de  1990, del Ministerio de Justicia, publicado en el Diario Oficial el día 13 de agosto de 1990. </v>
      </c>
      <c r="H92" s="72" t="str">
        <f>VLOOKUP(C92,'AUD ENE'!B:T,4,0)</f>
        <v xml:space="preserve">Certificado de vigencia, folio Nº 50038906023, de fecha 17 de mayo de 2021, del Servicio de Registro Civil e Identificación.
</v>
      </c>
      <c r="I92" s="72" t="str">
        <f>VLOOKUP(C92,'AUD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72" t="str">
        <f>VLOOKUP(C92,'AUD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2" s="72" t="str">
        <f>VLOOKUP(C92,'AUD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72" t="str">
        <f>VLOOKUP(C92,'AUD ENE'!B:T,8,0)</f>
        <v>21 de marzo de 2019 a 21 de marzo de 2022</v>
      </c>
      <c r="M92" s="72" t="str">
        <f>VLOOKUP(C92,'AUD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92" s="72" t="str">
        <f>VLOOKUP(C92,'AUD ENE'!B:T,10,0)</f>
        <v xml:space="preserve">Carlos Justiniano Nº 1123, comuna de Providencia, Región Metropolitana.
</v>
      </c>
      <c r="O92" s="72" t="str">
        <f>VLOOKUP(C92,'AUD ENE'!B:T,11,0)</f>
        <v>XIII</v>
      </c>
      <c r="P92" s="72" t="str">
        <f>VLOOKUP(C92,'AUD ENE'!B:T,12,0)</f>
        <v>Providencia</v>
      </c>
      <c r="Q92" s="72" t="str">
        <f>VLOOKUP(C92,'AUD ENE'!B:T,13,0)</f>
        <v>Fono 223393900- 223393901</v>
      </c>
      <c r="R92" s="72">
        <f>VLOOKUP(C92,'AUD ENE'!B:T,14,0)</f>
        <v>0</v>
      </c>
      <c r="S92" s="72">
        <f>VLOOKUP(C92,'AUD ENE'!B:T,15,0)</f>
        <v>0</v>
      </c>
      <c r="T92" s="72" t="str">
        <f>VLOOKUP(C92,'AUD ENE'!B:T,16,0)</f>
        <v>93401: Institución de Asistencia Social</v>
      </c>
      <c r="U92" s="72" t="str">
        <f>VLOOKUP(C92,'AUD ENE'!B:T,17,0)</f>
        <v>Certificado Financiero, correspondiente al año 2020, arpobado por el Sub Departamento de Supervisión Financiera Nacional.</v>
      </c>
      <c r="V92" s="73">
        <f>VLOOKUP(C92,'AUD ENE'!B:T,18,0)</f>
        <v>37970</v>
      </c>
      <c r="W92" s="74">
        <f>VLOOKUP(C92,'AUD ENE'!B:T,19,0)</f>
        <v>6570</v>
      </c>
      <c r="X92" s="75">
        <v>12134587</v>
      </c>
      <c r="Y92" s="75">
        <v>12134587</v>
      </c>
      <c r="Z92" s="73">
        <v>44592</v>
      </c>
      <c r="AA92" s="72" t="s">
        <v>6406</v>
      </c>
      <c r="AB92" s="72" t="s">
        <v>6407</v>
      </c>
      <c r="AC92" s="72" t="s">
        <v>6418</v>
      </c>
    </row>
    <row r="93" spans="2:29" x14ac:dyDescent="0.2">
      <c r="B93" s="243" t="s">
        <v>8304</v>
      </c>
      <c r="C93" s="243">
        <v>717150007</v>
      </c>
      <c r="D93" s="72">
        <v>1060425</v>
      </c>
      <c r="E93" s="243">
        <v>6</v>
      </c>
      <c r="F93" s="72" t="str">
        <f>VLOOKUP(C93,'AUD ENE'!B:T,2,0)</f>
        <v>Corporación de Derecho Privado.</v>
      </c>
      <c r="G93" s="72" t="str">
        <f>VLOOKUP(C93,'AUD ENE'!B:T,3,0)</f>
        <v xml:space="preserve">Otorgada por Decreto Supremo Nº 972, de fecha 25 de julio de  1990, del Ministerio de Justicia, publicado en el Diario Oficial el día 13 de agosto de 1990. </v>
      </c>
      <c r="H93" s="72" t="str">
        <f>VLOOKUP(C93,'AUD ENE'!B:T,4,0)</f>
        <v xml:space="preserve">Certificado de vigencia, folio Nº 50038906023, de fecha 17 de mayo de 2021, del Servicio de Registro Civil e Identificación.
</v>
      </c>
      <c r="I93" s="72" t="str">
        <f>VLOOKUP(C93,'AUD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72" t="str">
        <f>VLOOKUP(C93,'AUD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3" s="72" t="str">
        <f>VLOOKUP(C93,'AUD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72" t="str">
        <f>VLOOKUP(C93,'AUD ENE'!B:T,8,0)</f>
        <v>21 de marzo de 2019 a 21 de marzo de 2022</v>
      </c>
      <c r="M93" s="72" t="str">
        <f>VLOOKUP(C93,'AUD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93" s="72" t="str">
        <f>VLOOKUP(C93,'AUD ENE'!B:T,10,0)</f>
        <v xml:space="preserve">Carlos Justiniano Nº 1123, comuna de Providencia, Región Metropolitana.
</v>
      </c>
      <c r="O93" s="72" t="str">
        <f>VLOOKUP(C93,'AUD ENE'!B:T,11,0)</f>
        <v>XIII</v>
      </c>
      <c r="P93" s="72" t="str">
        <f>VLOOKUP(C93,'AUD ENE'!B:T,12,0)</f>
        <v>Providencia</v>
      </c>
      <c r="Q93" s="72" t="str">
        <f>VLOOKUP(C93,'AUD ENE'!B:T,13,0)</f>
        <v>Fono 223393900- 223393901</v>
      </c>
      <c r="R93" s="72">
        <f>VLOOKUP(C93,'AUD ENE'!B:T,14,0)</f>
        <v>0</v>
      </c>
      <c r="S93" s="72">
        <f>VLOOKUP(C93,'AUD ENE'!B:T,15,0)</f>
        <v>0</v>
      </c>
      <c r="T93" s="72" t="str">
        <f>VLOOKUP(C93,'AUD ENE'!B:T,16,0)</f>
        <v>93401: Institución de Asistencia Social</v>
      </c>
      <c r="U93" s="72" t="str">
        <f>VLOOKUP(C93,'AUD ENE'!B:T,17,0)</f>
        <v>Certificado Financiero, correspondiente al año 2020, arpobado por el Sub Departamento de Supervisión Financiera Nacional.</v>
      </c>
      <c r="V93" s="73">
        <f>VLOOKUP(C93,'AUD ENE'!B:T,18,0)</f>
        <v>37970</v>
      </c>
      <c r="W93" s="74">
        <f>VLOOKUP(C93,'AUD ENE'!B:T,19,0)</f>
        <v>6570</v>
      </c>
      <c r="X93" s="75">
        <v>1293703</v>
      </c>
      <c r="Y93" s="75">
        <v>1293703</v>
      </c>
      <c r="Z93" s="73">
        <v>44592</v>
      </c>
      <c r="AA93" s="72" t="s">
        <v>6406</v>
      </c>
      <c r="AB93" s="72" t="s">
        <v>6407</v>
      </c>
      <c r="AC93" s="72" t="s">
        <v>6418</v>
      </c>
    </row>
    <row r="94" spans="2:29" x14ac:dyDescent="0.2">
      <c r="B94" s="243" t="s">
        <v>8304</v>
      </c>
      <c r="C94" s="243">
        <v>717150007</v>
      </c>
      <c r="D94" s="72">
        <v>1060426</v>
      </c>
      <c r="E94" s="243">
        <v>6</v>
      </c>
      <c r="F94" s="72" t="str">
        <f>VLOOKUP(C94,'AUD ENE'!B:T,2,0)</f>
        <v>Corporación de Derecho Privado.</v>
      </c>
      <c r="G94" s="72" t="str">
        <f>VLOOKUP(C94,'AUD ENE'!B:T,3,0)</f>
        <v xml:space="preserve">Otorgada por Decreto Supremo Nº 972, de fecha 25 de julio de  1990, del Ministerio de Justicia, publicado en el Diario Oficial el día 13 de agosto de 1990. </v>
      </c>
      <c r="H94" s="72" t="str">
        <f>VLOOKUP(C94,'AUD ENE'!B:T,4,0)</f>
        <v xml:space="preserve">Certificado de vigencia, folio Nº 50038906023, de fecha 17 de mayo de 2021, del Servicio de Registro Civil e Identificación.
</v>
      </c>
      <c r="I94" s="72" t="str">
        <f>VLOOKUP(C94,'AUD ENE'!B:T,5,0)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72" t="str">
        <f>VLOOKUP(C94,'AUD ENE'!B:T,6,0)</f>
        <v xml:space="preserve">Presidente: Exequiel González Balbontín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K94" s="72" t="str">
        <f>VLOOKUP(C94,'AUD ENE'!B:T,7,0)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72" t="str">
        <f>VLOOKUP(C94,'AUD ENE'!B:T,8,0)</f>
        <v>21 de marzo de 2019 a 21 de marzo de 2022</v>
      </c>
      <c r="M94" s="72" t="str">
        <f>VLOOKUP(C94,'AUD ENE'!B:T,9,0)</f>
        <v xml:space="preserve">Directora Ejecutiva: María Consuelo Contreras Largo
Sub Directora Ejecutiva: Milagros Isabel Neghme Cristi,                                 Podrán actuar conjunta o separadamente.
Presidente: Exequiel González Balbontín, 
Poderes especiales: 
Alejandro Andrés Astorga Arancibia, 
</v>
      </c>
      <c r="N94" s="72" t="str">
        <f>VLOOKUP(C94,'AUD ENE'!B:T,10,0)</f>
        <v xml:space="preserve">Carlos Justiniano Nº 1123, comuna de Providencia, Región Metropolitana.
</v>
      </c>
      <c r="O94" s="72" t="str">
        <f>VLOOKUP(C94,'AUD ENE'!B:T,11,0)</f>
        <v>XIII</v>
      </c>
      <c r="P94" s="72" t="str">
        <f>VLOOKUP(C94,'AUD ENE'!B:T,12,0)</f>
        <v>Providencia</v>
      </c>
      <c r="Q94" s="72" t="str">
        <f>VLOOKUP(C94,'AUD ENE'!B:T,13,0)</f>
        <v>Fono 223393900- 223393901</v>
      </c>
      <c r="R94" s="72">
        <f>VLOOKUP(C94,'AUD ENE'!B:T,14,0)</f>
        <v>0</v>
      </c>
      <c r="S94" s="72">
        <f>VLOOKUP(C94,'AUD ENE'!B:T,15,0)</f>
        <v>0</v>
      </c>
      <c r="T94" s="72" t="str">
        <f>VLOOKUP(C94,'AUD ENE'!B:T,16,0)</f>
        <v>93401: Institución de Asistencia Social</v>
      </c>
      <c r="U94" s="72" t="str">
        <f>VLOOKUP(C94,'AUD ENE'!B:T,17,0)</f>
        <v>Certificado Financiero, correspondiente al año 2020, arpobado por el Sub Departamento de Supervisión Financiera Nacional.</v>
      </c>
      <c r="V94" s="73">
        <f>VLOOKUP(C94,'AUD ENE'!B:T,18,0)</f>
        <v>37970</v>
      </c>
      <c r="W94" s="74">
        <f>VLOOKUP(C94,'AUD ENE'!B:T,19,0)</f>
        <v>6570</v>
      </c>
      <c r="X94" s="75">
        <v>190036</v>
      </c>
      <c r="Y94" s="75">
        <v>190036</v>
      </c>
      <c r="Z94" s="73">
        <v>44592</v>
      </c>
      <c r="AA94" s="72" t="s">
        <v>6406</v>
      </c>
      <c r="AB94" s="72" t="s">
        <v>6407</v>
      </c>
      <c r="AC94" s="72" t="s">
        <v>6418</v>
      </c>
    </row>
    <row r="95" spans="2:29" x14ac:dyDescent="0.2">
      <c r="B95" s="243" t="s">
        <v>6555</v>
      </c>
      <c r="C95" s="243">
        <v>725129009</v>
      </c>
      <c r="D95" s="72">
        <v>1070480</v>
      </c>
      <c r="E95" s="243">
        <v>7</v>
      </c>
      <c r="F95" s="72" t="str">
        <f>VLOOKUP(C95,'AUD ENE'!B:T,2,0)</f>
        <v>Corporación de Derecho Privado.</v>
      </c>
      <c r="G95" s="72" t="str">
        <f>VLOOKUP(C95,'AUD ENE'!B:T,3,0)</f>
        <v xml:space="preserve">Otorgada por Decreto Supremo Nº 750, de fecha 12 de mayo de 1994, del Ministerio de Justicia, publicado en el Diario Oficial el día 03 de octubre de 1996. </v>
      </c>
      <c r="H95" s="72" t="str">
        <f>VLOOKUP(C95,'AUD ENE'!B:T,4,0)</f>
        <v>Certificado de vigencia, folio N° 500402248383, de 06 de agosto de 2021, emitido por el Servicio de Registro Civil e Identificación.</v>
      </c>
      <c r="I95" s="72" t="str">
        <f>VLOOKUP(C95,'AUD ENE'!B:T,5,0)</f>
        <v>La prestación de toda clase de servicios y la ejecución de todo tipo de actividades conducentes al desarrollo integral de los niños y jóvenes socio-culturales.</v>
      </c>
      <c r="J95" s="72" t="str">
        <f>VLOOKUP(C95,'AUD ENE'!B:T,6,0)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95" s="72" t="str">
        <f>VLOOKUP(C95,'AUD ENE'!B:T,7,0)</f>
        <v>Durarán 02 años en sus cargos.</v>
      </c>
      <c r="L95" s="72" t="str">
        <f>VLOOKUP(C95,'AUD ENE'!B:T,8,0)</f>
        <v xml:space="preserve">De 31 de julio de 2020 al 31 de julio de 2022. </v>
      </c>
      <c r="M95" s="72" t="str">
        <f>VLOOKUP(C95,'AUD ENE'!B:T,9,0)</f>
        <v xml:space="preserve">Presidente: Guido Gossens Roell, 
Directora Ejecutiva: Claudia Silvana Pinochet Muñoz, 
</v>
      </c>
      <c r="N95" s="72" t="str">
        <f>VLOOKUP(C95,'AUD ENE'!B:T,10,0)</f>
        <v xml:space="preserve">14 Sur, Pasaje 5 Poniente A, N° 270, ciudad de Talca, Región del Maule.
</v>
      </c>
      <c r="O95" s="72" t="str">
        <f>VLOOKUP(C95,'AUD ENE'!B:T,11,0)</f>
        <v>VII</v>
      </c>
      <c r="P95" s="72" t="str">
        <f>VLOOKUP(C95,'AUD ENE'!B:T,12,0)</f>
        <v>talca</v>
      </c>
      <c r="Q95" s="72" t="str">
        <f>VLOOKUP(C95,'AUD ENE'!B:T,13,0)</f>
        <v>71)  2220285</v>
      </c>
      <c r="R95" s="72" t="str">
        <f>VLOOKUP(C95,'AUD ENE'!B:T,14,0)</f>
        <v xml:space="preserve">corporacioneducacionalabatemolina@ceam.cl
www.ceam.cl
</v>
      </c>
      <c r="S95" s="72">
        <f>VLOOKUP(C95,'AUD ENE'!B:T,15,0)</f>
        <v>0</v>
      </c>
      <c r="T95" s="72" t="str">
        <f>VLOOKUP(C95,'AUD ENE'!B:T,16,0)</f>
        <v>93401: Institución de Asistencia Social</v>
      </c>
      <c r="U95" s="72" t="str">
        <f>VLOOKUP(C95,'AUD ENE'!B:T,17,0)</f>
        <v>Se acompaña certificado financiero correspondiente al año 2020, aprobados por el Sub Departamento de Supervisión Financiera Nacional</v>
      </c>
      <c r="V95" s="73">
        <f>VLOOKUP(C95,'AUD ENE'!B:T,18,0)</f>
        <v>37970</v>
      </c>
      <c r="W95" s="74">
        <f>VLOOKUP(C95,'AUD ENE'!B:T,19,0)</f>
        <v>6926</v>
      </c>
      <c r="X95" s="75">
        <v>498782</v>
      </c>
      <c r="Y95" s="75">
        <v>498782</v>
      </c>
      <c r="Z95" s="73">
        <v>44592</v>
      </c>
      <c r="AA95" s="72" t="s">
        <v>6406</v>
      </c>
      <c r="AB95" s="72" t="s">
        <v>6407</v>
      </c>
      <c r="AC95" s="72" t="s">
        <v>6419</v>
      </c>
    </row>
    <row r="96" spans="2:29" x14ac:dyDescent="0.2">
      <c r="B96" s="243" t="s">
        <v>6555</v>
      </c>
      <c r="C96" s="243">
        <v>725129009</v>
      </c>
      <c r="D96" s="72">
        <v>1070481</v>
      </c>
      <c r="E96" s="243">
        <v>7</v>
      </c>
      <c r="F96" s="72" t="str">
        <f>VLOOKUP(C96,'AUD ENE'!B:T,2,0)</f>
        <v>Corporación de Derecho Privado.</v>
      </c>
      <c r="G96" s="72" t="str">
        <f>VLOOKUP(C96,'AUD ENE'!B:T,3,0)</f>
        <v xml:space="preserve">Otorgada por Decreto Supremo Nº 750, de fecha 12 de mayo de 1994, del Ministerio de Justicia, publicado en el Diario Oficial el día 03 de octubre de 1996. </v>
      </c>
      <c r="H96" s="72" t="str">
        <f>VLOOKUP(C96,'AUD ENE'!B:T,4,0)</f>
        <v>Certificado de vigencia, folio N° 500402248383, de 06 de agosto de 2021, emitido por el Servicio de Registro Civil e Identificación.</v>
      </c>
      <c r="I96" s="72" t="str">
        <f>VLOOKUP(C96,'AUD ENE'!B:T,5,0)</f>
        <v>La prestación de toda clase de servicios y la ejecución de todo tipo de actividades conducentes al desarrollo integral de los niños y jóvenes socio-culturales.</v>
      </c>
      <c r="J96" s="72" t="str">
        <f>VLOOKUP(C96,'AUD ENE'!B:T,6,0)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96" s="72" t="str">
        <f>VLOOKUP(C96,'AUD ENE'!B:T,7,0)</f>
        <v>Durarán 02 años en sus cargos.</v>
      </c>
      <c r="L96" s="72" t="str">
        <f>VLOOKUP(C96,'AUD ENE'!B:T,8,0)</f>
        <v xml:space="preserve">De 31 de julio de 2020 al 31 de julio de 2022. </v>
      </c>
      <c r="M96" s="72" t="str">
        <f>VLOOKUP(C96,'AUD ENE'!B:T,9,0)</f>
        <v xml:space="preserve">Presidente: Guido Gossens Roell, 
Directora Ejecutiva: Claudia Silvana Pinochet Muñoz, 
</v>
      </c>
      <c r="N96" s="72" t="str">
        <f>VLOOKUP(C96,'AUD ENE'!B:T,10,0)</f>
        <v xml:space="preserve">14 Sur, Pasaje 5 Poniente A, N° 270, ciudad de Talca, Región del Maule.
</v>
      </c>
      <c r="O96" s="72" t="str">
        <f>VLOOKUP(C96,'AUD ENE'!B:T,11,0)</f>
        <v>VII</v>
      </c>
      <c r="P96" s="72" t="str">
        <f>VLOOKUP(C96,'AUD ENE'!B:T,12,0)</f>
        <v>talca</v>
      </c>
      <c r="Q96" s="72" t="str">
        <f>VLOOKUP(C96,'AUD ENE'!B:T,13,0)</f>
        <v>71)  2220285</v>
      </c>
      <c r="R96" s="72" t="str">
        <f>VLOOKUP(C96,'AUD ENE'!B:T,14,0)</f>
        <v xml:space="preserve">corporacioneducacionalabatemolina@ceam.cl
www.ceam.cl
</v>
      </c>
      <c r="S96" s="72">
        <f>VLOOKUP(C96,'AUD ENE'!B:T,15,0)</f>
        <v>0</v>
      </c>
      <c r="T96" s="72" t="str">
        <f>VLOOKUP(C96,'AUD ENE'!B:T,16,0)</f>
        <v>93401: Institución de Asistencia Social</v>
      </c>
      <c r="U96" s="72" t="str">
        <f>VLOOKUP(C96,'AUD ENE'!B:T,17,0)</f>
        <v>Se acompaña certificado financiero correspondiente al año 2020, aprobados por el Sub Departamento de Supervisión Financiera Nacional</v>
      </c>
      <c r="V96" s="73">
        <f>VLOOKUP(C96,'AUD ENE'!B:T,18,0)</f>
        <v>37970</v>
      </c>
      <c r="W96" s="74">
        <f>VLOOKUP(C96,'AUD ENE'!B:T,19,0)</f>
        <v>6926</v>
      </c>
      <c r="X96" s="75">
        <v>788357</v>
      </c>
      <c r="Y96" s="75">
        <v>788357</v>
      </c>
      <c r="Z96" s="73">
        <v>44592</v>
      </c>
      <c r="AA96" s="72" t="s">
        <v>6406</v>
      </c>
      <c r="AB96" s="72" t="s">
        <v>6407</v>
      </c>
      <c r="AC96" s="72" t="s">
        <v>6419</v>
      </c>
    </row>
    <row r="97" spans="2:29" x14ac:dyDescent="0.2">
      <c r="B97" s="243" t="s">
        <v>8313</v>
      </c>
      <c r="C97" s="243">
        <v>725129009</v>
      </c>
      <c r="D97" s="72">
        <v>1070718</v>
      </c>
      <c r="E97" s="243">
        <v>7</v>
      </c>
      <c r="F97" s="72" t="str">
        <f>VLOOKUP(C97,'AUD ENE'!B:T,2,0)</f>
        <v>Corporación de Derecho Privado.</v>
      </c>
      <c r="G97" s="72" t="str">
        <f>VLOOKUP(C97,'AUD ENE'!B:T,3,0)</f>
        <v xml:space="preserve">Otorgada por Decreto Supremo Nº 750, de fecha 12 de mayo de 1994, del Ministerio de Justicia, publicado en el Diario Oficial el día 03 de octubre de 1996. </v>
      </c>
      <c r="H97" s="72" t="str">
        <f>VLOOKUP(C97,'AUD ENE'!B:T,4,0)</f>
        <v>Certificado de vigencia, folio N° 500402248383, de 06 de agosto de 2021, emitido por el Servicio de Registro Civil e Identificación.</v>
      </c>
      <c r="I97" s="72" t="str">
        <f>VLOOKUP(C97,'AUD ENE'!B:T,5,0)</f>
        <v>La prestación de toda clase de servicios y la ejecución de todo tipo de actividades conducentes al desarrollo integral de los niños y jóvenes socio-culturales.</v>
      </c>
      <c r="J97" s="72" t="str">
        <f>VLOOKUP(C97,'AUD ENE'!B:T,6,0)</f>
        <v>Presidente: Guido Gossens Roell, 
Secretaria: Luisa Verónica Rojas Huanel, 
Tesorero: Luis Iván Salas Rojas,
Directores:
Marisol  Aguirre Zúñiga, 
María Ernestina Mascaró Morales, 
Consta en Certificado de vigencia de persona jurídica sin fines de lucro, folio N° 500402248143, de 06 de agosto de 2021, emitido por el Servicio de Registro Civil e Identificación.</v>
      </c>
      <c r="K97" s="72" t="str">
        <f>VLOOKUP(C97,'AUD ENE'!B:T,7,0)</f>
        <v>Durarán 02 años en sus cargos.</v>
      </c>
      <c r="L97" s="72" t="str">
        <f>VLOOKUP(C97,'AUD ENE'!B:T,8,0)</f>
        <v xml:space="preserve">De 31 de julio de 2020 al 31 de julio de 2022. </v>
      </c>
      <c r="M97" s="72" t="str">
        <f>VLOOKUP(C97,'AUD ENE'!B:T,9,0)</f>
        <v xml:space="preserve">Presidente: Guido Gossens Roell, 
Directora Ejecutiva: Claudia Silvana Pinochet Muñoz, 
</v>
      </c>
      <c r="N97" s="72" t="str">
        <f>VLOOKUP(C97,'AUD ENE'!B:T,10,0)</f>
        <v xml:space="preserve">14 Sur, Pasaje 5 Poniente A, N° 270, ciudad de Talca, Región del Maule.
</v>
      </c>
      <c r="O97" s="72" t="str">
        <f>VLOOKUP(C97,'AUD ENE'!B:T,11,0)</f>
        <v>VII</v>
      </c>
      <c r="P97" s="72" t="str">
        <f>VLOOKUP(C97,'AUD ENE'!B:T,12,0)</f>
        <v>talca</v>
      </c>
      <c r="Q97" s="72" t="str">
        <f>VLOOKUP(C97,'AUD ENE'!B:T,13,0)</f>
        <v>71)  2220285</v>
      </c>
      <c r="R97" s="72" t="str">
        <f>VLOOKUP(C97,'AUD ENE'!B:T,14,0)</f>
        <v xml:space="preserve">corporacioneducacionalabatemolina@ceam.cl
www.ceam.cl
</v>
      </c>
      <c r="S97" s="72">
        <f>VLOOKUP(C97,'AUD ENE'!B:T,15,0)</f>
        <v>0</v>
      </c>
      <c r="T97" s="72" t="str">
        <f>VLOOKUP(C97,'AUD ENE'!B:T,16,0)</f>
        <v>93401: Institución de Asistencia Social</v>
      </c>
      <c r="U97" s="72" t="str">
        <f>VLOOKUP(C97,'AUD ENE'!B:T,17,0)</f>
        <v>Se acompaña certificado financiero correspondiente al año 2020, aprobados por el Sub Departamento de Supervisión Financiera Nacional</v>
      </c>
      <c r="V97" s="73">
        <f>VLOOKUP(C97,'AUD ENE'!B:T,18,0)</f>
        <v>37970</v>
      </c>
      <c r="W97" s="74">
        <f>VLOOKUP(C97,'AUD ENE'!B:T,19,0)</f>
        <v>6926</v>
      </c>
      <c r="X97" s="75">
        <v>5538277</v>
      </c>
      <c r="Y97" s="75">
        <v>5538277</v>
      </c>
      <c r="Z97" s="73">
        <v>44592</v>
      </c>
      <c r="AA97" s="72" t="s">
        <v>6406</v>
      </c>
      <c r="AB97" s="72" t="s">
        <v>6407</v>
      </c>
      <c r="AC97" s="72" t="s">
        <v>6419</v>
      </c>
    </row>
    <row r="98" spans="2:29" x14ac:dyDescent="0.2">
      <c r="B98" s="243" t="s">
        <v>6546</v>
      </c>
      <c r="C98" s="243">
        <v>713523003</v>
      </c>
      <c r="D98" s="72">
        <v>1030293</v>
      </c>
      <c r="E98" s="243">
        <v>3</v>
      </c>
      <c r="F98" s="72" t="str">
        <f>VLOOKUP(C98,'AUD ENE'!B:T,2,0)</f>
        <v>Corporación de Derecho Privado.</v>
      </c>
      <c r="G98" s="72" t="str">
        <f>VLOOKUP(C98,'AUD ENE'!B:T,3,0)</f>
        <v xml:space="preserve">Otorgada por Decreto Supremo Nº 1027, de fecha 07 de noviembre de 1986, del Ministerio de Justicia, publicado en el Diario Oficial el día 22 de noviembre de 1986. </v>
      </c>
      <c r="H98" s="72" t="str">
        <f>VLOOKUP(C98,'AUD ENE'!B:T,4,0)</f>
        <v xml:space="preserve">Certificado de Vigencia Folio Nº 500396162528, de fecha 30 de junio de 2021, otorgado por el Servicio de Registro Civil e Identificación.
</v>
      </c>
      <c r="I98" s="72" t="str">
        <f>VLOOKUP(C98,'AUD ENE'!B:T,5,0)</f>
        <v>El desarrollo de actividades de prevención y tratamiento, que sirvan para mejorar la atención a los menores en situación irregular en la Cuarta Región.</v>
      </c>
      <c r="J98" s="72" t="str">
        <f>VLOOKUP(C98,'AUD ENE'!B:T,6,0)</f>
        <v>Presidente: Francisco León Henríquez Adaros
Vicepresidente: Marcelo Hidalgo Molina
Secretario: Carlos Manuel Calvo Muñoz
Tesorero : Jorge Brusher Mac- Farlane 
Directores:
María Lucrecia Rivera Muñoz
René Corbeaux Cruz</v>
      </c>
      <c r="K98" s="72" t="str">
        <f>VLOOKUP(C98,'AUD ENE'!B:T,7,0)</f>
        <v>Durarán 03 años en sus cargos.</v>
      </c>
      <c r="L98" s="72" t="str">
        <f>VLOOKUP(C98,'AUD ENE'!B:T,8,0)</f>
        <v>De 20 de Mayo de 2020 al 20  de Mayo de 2023.</v>
      </c>
      <c r="M98" s="72" t="str">
        <f>VLOOKUP(C98,'AUD ENE'!B:T,9,0)</f>
        <v xml:space="preserve">Presidente: Francisco León Henríquez Adaros, 
Directora Ejecutiva: María Cristina Meléndez Jiménez,
</v>
      </c>
      <c r="N98" s="72" t="str">
        <f>VLOOKUP(C98,'AUD ENE'!B:T,10,0)</f>
        <v xml:space="preserve">La Pampilla S/N, Casilla 98, Coquimbo.
</v>
      </c>
      <c r="O98" s="72" t="str">
        <f>VLOOKUP(C98,'AUD ENE'!B:T,11,0)</f>
        <v>IV</v>
      </c>
      <c r="P98" s="72" t="str">
        <f>VLOOKUP(C98,'AUD ENE'!B:T,12,0)</f>
        <v>Coquimbo</v>
      </c>
      <c r="Q98" s="72" t="str">
        <f>VLOOKUP(C98,'AUD ENE'!B:T,13,0)</f>
        <v>(51) 2321039</v>
      </c>
      <c r="R98" s="72" t="str">
        <f>VLOOKUP(C98,'AUD ENE'!B:T,14,0)</f>
        <v xml:space="preserve">cgmistral07@yahoo.es              ugesco@gmail.com
</v>
      </c>
      <c r="S98" s="72" t="str">
        <f>VLOOKUP(C98,'AUD ENE'!B:T,15,0)</f>
        <v>Casilla 98</v>
      </c>
      <c r="T98" s="72" t="str">
        <f>VLOOKUP(C98,'AUD ENE'!B:T,16,0)</f>
        <v>93401: Institución de Asistencia Social</v>
      </c>
      <c r="U98" s="72" t="str">
        <f>VLOOKUP(C98,'AUD ENE'!B:T,17,0)</f>
        <v xml:space="preserve">Se acompaña certificado financiero correspondiente al año 2020 aprobada por el  Sub Departamento de Supervisión Financiera Nacional. </v>
      </c>
      <c r="V98" s="73">
        <f>VLOOKUP(C98,'AUD ENE'!B:T,18,0)</f>
        <v>37970</v>
      </c>
      <c r="W98" s="74">
        <f>VLOOKUP(C98,'AUD ENE'!B:T,19,0)</f>
        <v>2330</v>
      </c>
      <c r="X98" s="75">
        <v>2485930</v>
      </c>
      <c r="Y98" s="75">
        <v>2485930</v>
      </c>
      <c r="Z98" s="73">
        <v>44592</v>
      </c>
      <c r="AA98" s="72" t="s">
        <v>6406</v>
      </c>
      <c r="AB98" s="72" t="s">
        <v>6407</v>
      </c>
      <c r="AC98" s="72" t="s">
        <v>6440</v>
      </c>
    </row>
    <row r="99" spans="2:29" x14ac:dyDescent="0.2">
      <c r="B99" s="243" t="s">
        <v>6546</v>
      </c>
      <c r="C99" s="243">
        <v>713523003</v>
      </c>
      <c r="D99" s="72">
        <v>1030294</v>
      </c>
      <c r="E99" s="243">
        <v>3</v>
      </c>
      <c r="F99" s="72" t="str">
        <f>VLOOKUP(C99,'AUD ENE'!B:T,2,0)</f>
        <v>Corporación de Derecho Privado.</v>
      </c>
      <c r="G99" s="72" t="str">
        <f>VLOOKUP(C99,'AUD ENE'!B:T,3,0)</f>
        <v xml:space="preserve">Otorgada por Decreto Supremo Nº 1027, de fecha 07 de noviembre de 1986, del Ministerio de Justicia, publicado en el Diario Oficial el día 22 de noviembre de 1986. </v>
      </c>
      <c r="H99" s="72" t="str">
        <f>VLOOKUP(C99,'AUD ENE'!B:T,4,0)</f>
        <v xml:space="preserve">Certificado de Vigencia Folio Nº 500396162528, de fecha 30 de junio de 2021, otorgado por el Servicio de Registro Civil e Identificación.
</v>
      </c>
      <c r="I99" s="72" t="str">
        <f>VLOOKUP(C99,'AUD ENE'!B:T,5,0)</f>
        <v>El desarrollo de actividades de prevención y tratamiento, que sirvan para mejorar la atención a los menores en situación irregular en la Cuarta Región.</v>
      </c>
      <c r="J99" s="72" t="str">
        <f>VLOOKUP(C99,'AUD ENE'!B:T,6,0)</f>
        <v>Presidente: Francisco León Henríquez Adaros
Vicepresidente: Marcelo Hidalgo Molina
Secretario: Carlos Manuel Calvo Muñoz
Tesorero : Jorge Brusher Mac- Farlane 
Directores:
María Lucrecia Rivera Muñoz
René Corbeaux Cruz</v>
      </c>
      <c r="K99" s="72" t="str">
        <f>VLOOKUP(C99,'AUD ENE'!B:T,7,0)</f>
        <v>Durarán 03 años en sus cargos.</v>
      </c>
      <c r="L99" s="72" t="str">
        <f>VLOOKUP(C99,'AUD ENE'!B:T,8,0)</f>
        <v>De 20 de Mayo de 2020 al 20  de Mayo de 2023.</v>
      </c>
      <c r="M99" s="72" t="str">
        <f>VLOOKUP(C99,'AUD ENE'!B:T,9,0)</f>
        <v xml:space="preserve">Presidente: Francisco León Henríquez Adaros, 
Directora Ejecutiva: María Cristina Meléndez Jiménez,
</v>
      </c>
      <c r="N99" s="72" t="str">
        <f>VLOOKUP(C99,'AUD ENE'!B:T,10,0)</f>
        <v xml:space="preserve">La Pampilla S/N, Casilla 98, Coquimbo.
</v>
      </c>
      <c r="O99" s="72" t="str">
        <f>VLOOKUP(C99,'AUD ENE'!B:T,11,0)</f>
        <v>IV</v>
      </c>
      <c r="P99" s="72" t="str">
        <f>VLOOKUP(C99,'AUD ENE'!B:T,12,0)</f>
        <v>Coquimbo</v>
      </c>
      <c r="Q99" s="72" t="str">
        <f>VLOOKUP(C99,'AUD ENE'!B:T,13,0)</f>
        <v>(51) 2321039</v>
      </c>
      <c r="R99" s="72" t="str">
        <f>VLOOKUP(C99,'AUD ENE'!B:T,14,0)</f>
        <v xml:space="preserve">cgmistral07@yahoo.es              ugesco@gmail.com
</v>
      </c>
      <c r="S99" s="72" t="str">
        <f>VLOOKUP(C99,'AUD ENE'!B:T,15,0)</f>
        <v>Casilla 98</v>
      </c>
      <c r="T99" s="72" t="str">
        <f>VLOOKUP(C99,'AUD ENE'!B:T,16,0)</f>
        <v>93401: Institución de Asistencia Social</v>
      </c>
      <c r="U99" s="72" t="str">
        <f>VLOOKUP(C99,'AUD ENE'!B:T,17,0)</f>
        <v xml:space="preserve">Se acompaña certificado financiero correspondiente al año 2020 aprobada por el  Sub Departamento de Supervisión Financiera Nacional. </v>
      </c>
      <c r="V99" s="73">
        <f>VLOOKUP(C99,'AUD ENE'!B:T,18,0)</f>
        <v>37970</v>
      </c>
      <c r="W99" s="74">
        <f>VLOOKUP(C99,'AUD ENE'!B:T,19,0)</f>
        <v>2330</v>
      </c>
      <c r="X99" s="75">
        <v>2568934</v>
      </c>
      <c r="Y99" s="75">
        <v>2568934</v>
      </c>
      <c r="Z99" s="73">
        <v>44592</v>
      </c>
      <c r="AA99" s="72" t="s">
        <v>6406</v>
      </c>
      <c r="AB99" s="72" t="s">
        <v>6407</v>
      </c>
      <c r="AC99" s="72" t="s">
        <v>6440</v>
      </c>
    </row>
    <row r="100" spans="2:29" x14ac:dyDescent="0.2">
      <c r="B100" s="243" t="s">
        <v>6546</v>
      </c>
      <c r="C100" s="243">
        <v>713523003</v>
      </c>
      <c r="D100" s="72">
        <v>1030299</v>
      </c>
      <c r="E100" s="243">
        <v>3</v>
      </c>
      <c r="F100" s="72" t="str">
        <f>VLOOKUP(C100,'AUD ENE'!B:T,2,0)</f>
        <v>Corporación de Derecho Privado.</v>
      </c>
      <c r="G100" s="72" t="str">
        <f>VLOOKUP(C100,'AUD ENE'!B:T,3,0)</f>
        <v xml:space="preserve">Otorgada por Decreto Supremo Nº 1027, de fecha 07 de noviembre de 1986, del Ministerio de Justicia, publicado en el Diario Oficial el día 22 de noviembre de 1986. </v>
      </c>
      <c r="H100" s="72" t="str">
        <f>VLOOKUP(C100,'AUD ENE'!B:T,4,0)</f>
        <v xml:space="preserve">Certificado de Vigencia Folio Nº 500396162528, de fecha 30 de junio de 2021, otorgado por el Servicio de Registro Civil e Identificación.
</v>
      </c>
      <c r="I100" s="72" t="str">
        <f>VLOOKUP(C100,'AUD ENE'!B:T,5,0)</f>
        <v>El desarrollo de actividades de prevención y tratamiento, que sirvan para mejorar la atención a los menores en situación irregular en la Cuarta Región.</v>
      </c>
      <c r="J100" s="72" t="str">
        <f>VLOOKUP(C100,'AUD ENE'!B:T,6,0)</f>
        <v>Presidente: Francisco León Henríquez Adaros
Vicepresidente: Marcelo Hidalgo Molina
Secretario: Carlos Manuel Calvo Muñoz
Tesorero : Jorge Brusher Mac- Farlane 
Directores:
María Lucrecia Rivera Muñoz
René Corbeaux Cruz</v>
      </c>
      <c r="K100" s="72" t="str">
        <f>VLOOKUP(C100,'AUD ENE'!B:T,7,0)</f>
        <v>Durarán 03 años en sus cargos.</v>
      </c>
      <c r="L100" s="72" t="str">
        <f>VLOOKUP(C100,'AUD ENE'!B:T,8,0)</f>
        <v>De 20 de Mayo de 2020 al 20  de Mayo de 2023.</v>
      </c>
      <c r="M100" s="72" t="str">
        <f>VLOOKUP(C100,'AUD ENE'!B:T,9,0)</f>
        <v xml:space="preserve">Presidente: Francisco León Henríquez Adaros, 
Directora Ejecutiva: María Cristina Meléndez Jiménez,
</v>
      </c>
      <c r="N100" s="72" t="str">
        <f>VLOOKUP(C100,'AUD ENE'!B:T,10,0)</f>
        <v xml:space="preserve">La Pampilla S/N, Casilla 98, Coquimbo.
</v>
      </c>
      <c r="O100" s="72" t="str">
        <f>VLOOKUP(C100,'AUD ENE'!B:T,11,0)</f>
        <v>IV</v>
      </c>
      <c r="P100" s="72" t="str">
        <f>VLOOKUP(C100,'AUD ENE'!B:T,12,0)</f>
        <v>Coquimbo</v>
      </c>
      <c r="Q100" s="72" t="str">
        <f>VLOOKUP(C100,'AUD ENE'!B:T,13,0)</f>
        <v>(51) 2321039</v>
      </c>
      <c r="R100" s="72" t="str">
        <f>VLOOKUP(C100,'AUD ENE'!B:T,14,0)</f>
        <v xml:space="preserve">cgmistral07@yahoo.es              ugesco@gmail.com
</v>
      </c>
      <c r="S100" s="72" t="str">
        <f>VLOOKUP(C100,'AUD ENE'!B:T,15,0)</f>
        <v>Casilla 98</v>
      </c>
      <c r="T100" s="72" t="str">
        <f>VLOOKUP(C100,'AUD ENE'!B:T,16,0)</f>
        <v>93401: Institución de Asistencia Social</v>
      </c>
      <c r="U100" s="72" t="str">
        <f>VLOOKUP(C100,'AUD ENE'!B:T,17,0)</f>
        <v xml:space="preserve">Se acompaña certificado financiero correspondiente al año 2020 aprobada por el  Sub Departamento de Supervisión Financiera Nacional. </v>
      </c>
      <c r="V100" s="73">
        <f>VLOOKUP(C100,'AUD ENE'!B:T,18,0)</f>
        <v>37970</v>
      </c>
      <c r="W100" s="74">
        <f>VLOOKUP(C100,'AUD ENE'!B:T,19,0)</f>
        <v>2330</v>
      </c>
      <c r="X100" s="75">
        <v>1297740</v>
      </c>
      <c r="Y100" s="75">
        <v>1297740</v>
      </c>
      <c r="Z100" s="73">
        <v>44592</v>
      </c>
      <c r="AA100" s="72" t="s">
        <v>6406</v>
      </c>
      <c r="AB100" s="72" t="s">
        <v>6407</v>
      </c>
      <c r="AC100" s="72" t="s">
        <v>6440</v>
      </c>
    </row>
    <row r="101" spans="2:29" x14ac:dyDescent="0.2">
      <c r="B101" s="243" t="s">
        <v>6546</v>
      </c>
      <c r="C101" s="243">
        <v>713523003</v>
      </c>
      <c r="D101" s="72">
        <v>1030366</v>
      </c>
      <c r="E101" s="243">
        <v>3</v>
      </c>
      <c r="F101" s="72" t="str">
        <f>VLOOKUP(C101,'AUD ENE'!B:T,2,0)</f>
        <v>Corporación de Derecho Privado.</v>
      </c>
      <c r="G101" s="72" t="str">
        <f>VLOOKUP(C101,'AUD ENE'!B:T,3,0)</f>
        <v xml:space="preserve">Otorgada por Decreto Supremo Nº 1027, de fecha 07 de noviembre de 1986, del Ministerio de Justicia, publicado en el Diario Oficial el día 22 de noviembre de 1986. </v>
      </c>
      <c r="H101" s="72" t="str">
        <f>VLOOKUP(C101,'AUD ENE'!B:T,4,0)</f>
        <v xml:space="preserve">Certificado de Vigencia Folio Nº 500396162528, de fecha 30 de junio de 2021, otorgado por el Servicio de Registro Civil e Identificación.
</v>
      </c>
      <c r="I101" s="72" t="str">
        <f>VLOOKUP(C101,'AUD ENE'!B:T,5,0)</f>
        <v>El desarrollo de actividades de prevención y tratamiento, que sirvan para mejorar la atención a los menores en situación irregular en la Cuarta Región.</v>
      </c>
      <c r="J101" s="72" t="str">
        <f>VLOOKUP(C101,'AUD ENE'!B:T,6,0)</f>
        <v>Presidente: Francisco León Henríquez Adaros
Vicepresidente: Marcelo Hidalgo Molina
Secretario: Carlos Manuel Calvo Muñoz
Tesorero : Jorge Brusher Mac- Farlane 
Directores:
María Lucrecia Rivera Muñoz
René Corbeaux Cruz</v>
      </c>
      <c r="K101" s="72" t="str">
        <f>VLOOKUP(C101,'AUD ENE'!B:T,7,0)</f>
        <v>Durarán 03 años en sus cargos.</v>
      </c>
      <c r="L101" s="72" t="str">
        <f>VLOOKUP(C101,'AUD ENE'!B:T,8,0)</f>
        <v>De 20 de Mayo de 2020 al 20  de Mayo de 2023.</v>
      </c>
      <c r="M101" s="72" t="str">
        <f>VLOOKUP(C101,'AUD ENE'!B:T,9,0)</f>
        <v xml:space="preserve">Presidente: Francisco León Henríquez Adaros, 
Directora Ejecutiva: María Cristina Meléndez Jiménez,
</v>
      </c>
      <c r="N101" s="72" t="str">
        <f>VLOOKUP(C101,'AUD ENE'!B:T,10,0)</f>
        <v xml:space="preserve">La Pampilla S/N, Casilla 98, Coquimbo.
</v>
      </c>
      <c r="O101" s="72" t="str">
        <f>VLOOKUP(C101,'AUD ENE'!B:T,11,0)</f>
        <v>IV</v>
      </c>
      <c r="P101" s="72" t="str">
        <f>VLOOKUP(C101,'AUD ENE'!B:T,12,0)</f>
        <v>Coquimbo</v>
      </c>
      <c r="Q101" s="72" t="str">
        <f>VLOOKUP(C101,'AUD ENE'!B:T,13,0)</f>
        <v>(51) 2321039</v>
      </c>
      <c r="R101" s="72" t="str">
        <f>VLOOKUP(C101,'AUD ENE'!B:T,14,0)</f>
        <v xml:space="preserve">cgmistral07@yahoo.es              ugesco@gmail.com
</v>
      </c>
      <c r="S101" s="72" t="str">
        <f>VLOOKUP(C101,'AUD ENE'!B:T,15,0)</f>
        <v>Casilla 98</v>
      </c>
      <c r="T101" s="72" t="str">
        <f>VLOOKUP(C101,'AUD ENE'!B:T,16,0)</f>
        <v>93401: Institución de Asistencia Social</v>
      </c>
      <c r="U101" s="72" t="str">
        <f>VLOOKUP(C101,'AUD ENE'!B:T,17,0)</f>
        <v xml:space="preserve">Se acompaña certificado financiero correspondiente al año 2020 aprobada por el  Sub Departamento de Supervisión Financiera Nacional. </v>
      </c>
      <c r="V101" s="73">
        <f>VLOOKUP(C101,'AUD ENE'!B:T,18,0)</f>
        <v>37970</v>
      </c>
      <c r="W101" s="74">
        <f>VLOOKUP(C101,'AUD ENE'!B:T,19,0)</f>
        <v>2330</v>
      </c>
      <c r="X101" s="75">
        <v>11405693</v>
      </c>
      <c r="Y101" s="75">
        <v>11405693</v>
      </c>
      <c r="Z101" s="73">
        <v>44592</v>
      </c>
      <c r="AA101" s="72" t="s">
        <v>6406</v>
      </c>
      <c r="AB101" s="72" t="s">
        <v>6407</v>
      </c>
      <c r="AC101" s="72" t="s">
        <v>6440</v>
      </c>
    </row>
    <row r="102" spans="2:29" x14ac:dyDescent="0.2">
      <c r="B102" s="243" t="s">
        <v>6546</v>
      </c>
      <c r="C102" s="243">
        <v>713523003</v>
      </c>
      <c r="D102" s="72">
        <v>1030367</v>
      </c>
      <c r="E102" s="243">
        <v>3</v>
      </c>
      <c r="F102" s="72" t="str">
        <f>VLOOKUP(C102,'AUD ENE'!B:T,2,0)</f>
        <v>Corporación de Derecho Privado.</v>
      </c>
      <c r="G102" s="72" t="str">
        <f>VLOOKUP(C102,'AUD ENE'!B:T,3,0)</f>
        <v xml:space="preserve">Otorgada por Decreto Supremo Nº 1027, de fecha 07 de noviembre de 1986, del Ministerio de Justicia, publicado en el Diario Oficial el día 22 de noviembre de 1986. </v>
      </c>
      <c r="H102" s="72" t="str">
        <f>VLOOKUP(C102,'AUD ENE'!B:T,4,0)</f>
        <v xml:space="preserve">Certificado de Vigencia Folio Nº 500396162528, de fecha 30 de junio de 2021, otorgado por el Servicio de Registro Civil e Identificación.
</v>
      </c>
      <c r="I102" s="72" t="str">
        <f>VLOOKUP(C102,'AUD ENE'!B:T,5,0)</f>
        <v>El desarrollo de actividades de prevención y tratamiento, que sirvan para mejorar la atención a los menores en situación irregular en la Cuarta Región.</v>
      </c>
      <c r="J102" s="72" t="str">
        <f>VLOOKUP(C102,'AUD ENE'!B:T,6,0)</f>
        <v>Presidente: Francisco León Henríquez Adaros
Vicepresidente: Marcelo Hidalgo Molina
Secretario: Carlos Manuel Calvo Muñoz
Tesorero : Jorge Brusher Mac- Farlane 
Directores:
María Lucrecia Rivera Muñoz
René Corbeaux Cruz</v>
      </c>
      <c r="K102" s="72" t="str">
        <f>VLOOKUP(C102,'AUD ENE'!B:T,7,0)</f>
        <v>Durarán 03 años en sus cargos.</v>
      </c>
      <c r="L102" s="72" t="str">
        <f>VLOOKUP(C102,'AUD ENE'!B:T,8,0)</f>
        <v>De 20 de Mayo de 2020 al 20  de Mayo de 2023.</v>
      </c>
      <c r="M102" s="72" t="str">
        <f>VLOOKUP(C102,'AUD ENE'!B:T,9,0)</f>
        <v xml:space="preserve">Presidente: Francisco León Henríquez Adaros, 
Directora Ejecutiva: María Cristina Meléndez Jiménez,
</v>
      </c>
      <c r="N102" s="72" t="str">
        <f>VLOOKUP(C102,'AUD ENE'!B:T,10,0)</f>
        <v xml:space="preserve">La Pampilla S/N, Casilla 98, Coquimbo.
</v>
      </c>
      <c r="O102" s="72" t="str">
        <f>VLOOKUP(C102,'AUD ENE'!B:T,11,0)</f>
        <v>IV</v>
      </c>
      <c r="P102" s="72" t="str">
        <f>VLOOKUP(C102,'AUD ENE'!B:T,12,0)</f>
        <v>Coquimbo</v>
      </c>
      <c r="Q102" s="72" t="str">
        <f>VLOOKUP(C102,'AUD ENE'!B:T,13,0)</f>
        <v>(51) 2321039</v>
      </c>
      <c r="R102" s="72" t="str">
        <f>VLOOKUP(C102,'AUD ENE'!B:T,14,0)</f>
        <v xml:space="preserve">cgmistral07@yahoo.es              ugesco@gmail.com
</v>
      </c>
      <c r="S102" s="72" t="str">
        <f>VLOOKUP(C102,'AUD ENE'!B:T,15,0)</f>
        <v>Casilla 98</v>
      </c>
      <c r="T102" s="72" t="str">
        <f>VLOOKUP(C102,'AUD ENE'!B:T,16,0)</f>
        <v>93401: Institución de Asistencia Social</v>
      </c>
      <c r="U102" s="72" t="str">
        <f>VLOOKUP(C102,'AUD ENE'!B:T,17,0)</f>
        <v xml:space="preserve">Se acompaña certificado financiero correspondiente al año 2020 aprobada por el  Sub Departamento de Supervisión Financiera Nacional. </v>
      </c>
      <c r="V102" s="73">
        <f>VLOOKUP(C102,'AUD ENE'!B:T,18,0)</f>
        <v>37970</v>
      </c>
      <c r="W102" s="74">
        <f>VLOOKUP(C102,'AUD ENE'!B:T,19,0)</f>
        <v>2330</v>
      </c>
      <c r="X102" s="75">
        <v>937724</v>
      </c>
      <c r="Y102" s="75">
        <v>937724</v>
      </c>
      <c r="Z102" s="73">
        <v>44592</v>
      </c>
      <c r="AA102" s="72" t="s">
        <v>6406</v>
      </c>
      <c r="AB102" s="72" t="s">
        <v>6407</v>
      </c>
      <c r="AC102" s="72" t="s">
        <v>6440</v>
      </c>
    </row>
    <row r="103" spans="2:29" x14ac:dyDescent="0.2">
      <c r="B103" s="243" t="s">
        <v>6546</v>
      </c>
      <c r="C103" s="243">
        <v>713523003</v>
      </c>
      <c r="D103" s="72">
        <v>1030383</v>
      </c>
      <c r="E103" s="243">
        <v>3</v>
      </c>
      <c r="F103" s="72" t="str">
        <f>VLOOKUP(C103,'AUD ENE'!B:T,2,0)</f>
        <v>Corporación de Derecho Privado.</v>
      </c>
      <c r="G103" s="72" t="str">
        <f>VLOOKUP(C103,'AUD ENE'!B:T,3,0)</f>
        <v xml:space="preserve">Otorgada por Decreto Supremo Nº 1027, de fecha 07 de noviembre de 1986, del Ministerio de Justicia, publicado en el Diario Oficial el día 22 de noviembre de 1986. </v>
      </c>
      <c r="H103" s="72" t="str">
        <f>VLOOKUP(C103,'AUD ENE'!B:T,4,0)</f>
        <v xml:space="preserve">Certificado de Vigencia Folio Nº 500396162528, de fecha 30 de junio de 2021, otorgado por el Servicio de Registro Civil e Identificación.
</v>
      </c>
      <c r="I103" s="72" t="str">
        <f>VLOOKUP(C103,'AUD ENE'!B:T,5,0)</f>
        <v>El desarrollo de actividades de prevención y tratamiento, que sirvan para mejorar la atención a los menores en situación irregular en la Cuarta Región.</v>
      </c>
      <c r="J103" s="72" t="str">
        <f>VLOOKUP(C103,'AUD ENE'!B:T,6,0)</f>
        <v>Presidente: Francisco León Henríquez Adaros
Vicepresidente: Marcelo Hidalgo Molina
Secretario: Carlos Manuel Calvo Muñoz
Tesorero : Jorge Brusher Mac- Farlane 
Directores:
María Lucrecia Rivera Muñoz
René Corbeaux Cruz</v>
      </c>
      <c r="K103" s="72" t="str">
        <f>VLOOKUP(C103,'AUD ENE'!B:T,7,0)</f>
        <v>Durarán 03 años en sus cargos.</v>
      </c>
      <c r="L103" s="72" t="str">
        <f>VLOOKUP(C103,'AUD ENE'!B:T,8,0)</f>
        <v>De 20 de Mayo de 2020 al 20  de Mayo de 2023.</v>
      </c>
      <c r="M103" s="72" t="str">
        <f>VLOOKUP(C103,'AUD ENE'!B:T,9,0)</f>
        <v xml:space="preserve">Presidente: Francisco León Henríquez Adaros, 
Directora Ejecutiva: María Cristina Meléndez Jiménez,
</v>
      </c>
      <c r="N103" s="72" t="str">
        <f>VLOOKUP(C103,'AUD ENE'!B:T,10,0)</f>
        <v xml:space="preserve">La Pampilla S/N, Casilla 98, Coquimbo.
</v>
      </c>
      <c r="O103" s="72" t="str">
        <f>VLOOKUP(C103,'AUD ENE'!B:T,11,0)</f>
        <v>IV</v>
      </c>
      <c r="P103" s="72" t="str">
        <f>VLOOKUP(C103,'AUD ENE'!B:T,12,0)</f>
        <v>Coquimbo</v>
      </c>
      <c r="Q103" s="72" t="str">
        <f>VLOOKUP(C103,'AUD ENE'!B:T,13,0)</f>
        <v>(51) 2321039</v>
      </c>
      <c r="R103" s="72" t="str">
        <f>VLOOKUP(C103,'AUD ENE'!B:T,14,0)</f>
        <v xml:space="preserve">cgmistral07@yahoo.es              ugesco@gmail.com
</v>
      </c>
      <c r="S103" s="72" t="str">
        <f>VLOOKUP(C103,'AUD ENE'!B:T,15,0)</f>
        <v>Casilla 98</v>
      </c>
      <c r="T103" s="72" t="str">
        <f>VLOOKUP(C103,'AUD ENE'!B:T,16,0)</f>
        <v>93401: Institución de Asistencia Social</v>
      </c>
      <c r="U103" s="72" t="str">
        <f>VLOOKUP(C103,'AUD ENE'!B:T,17,0)</f>
        <v xml:space="preserve">Se acompaña certificado financiero correspondiente al año 2020 aprobada por el  Sub Departamento de Supervisión Financiera Nacional. </v>
      </c>
      <c r="V103" s="73">
        <f>VLOOKUP(C103,'AUD ENE'!B:T,18,0)</f>
        <v>37970</v>
      </c>
      <c r="W103" s="74">
        <f>VLOOKUP(C103,'AUD ENE'!B:T,19,0)</f>
        <v>2330</v>
      </c>
      <c r="X103" s="75">
        <v>8416346</v>
      </c>
      <c r="Y103" s="75">
        <v>8416346</v>
      </c>
      <c r="Z103" s="73">
        <v>44592</v>
      </c>
      <c r="AA103" s="72" t="s">
        <v>6406</v>
      </c>
      <c r="AB103" s="72" t="s">
        <v>6407</v>
      </c>
      <c r="AC103" s="72" t="s">
        <v>6440</v>
      </c>
    </row>
    <row r="104" spans="2:29" x14ac:dyDescent="0.2">
      <c r="B104" s="243" t="s">
        <v>6546</v>
      </c>
      <c r="C104" s="243">
        <v>713523003</v>
      </c>
      <c r="D104" s="72">
        <v>1040341</v>
      </c>
      <c r="E104" s="243">
        <v>4</v>
      </c>
      <c r="F104" s="72" t="str">
        <f>VLOOKUP(C104,'AUD ENE'!B:T,2,0)</f>
        <v>Corporación de Derecho Privado.</v>
      </c>
      <c r="G104" s="72" t="str">
        <f>VLOOKUP(C104,'AUD ENE'!B:T,3,0)</f>
        <v xml:space="preserve">Otorgada por Decreto Supremo Nº 1027, de fecha 07 de noviembre de 1986, del Ministerio de Justicia, publicado en el Diario Oficial el día 22 de noviembre de 1986. </v>
      </c>
      <c r="H104" s="72" t="str">
        <f>VLOOKUP(C104,'AUD ENE'!B:T,4,0)</f>
        <v xml:space="preserve">Certificado de Vigencia Folio Nº 500396162528, de fecha 30 de junio de 2021, otorgado por el Servicio de Registro Civil e Identificación.
</v>
      </c>
      <c r="I104" s="72" t="str">
        <f>VLOOKUP(C104,'AUD ENE'!B:T,5,0)</f>
        <v>El desarrollo de actividades de prevención y tratamiento, que sirvan para mejorar la atención a los menores en situación irregular en la Cuarta Región.</v>
      </c>
      <c r="J104" s="72" t="str">
        <f>VLOOKUP(C104,'AUD ENE'!B:T,6,0)</f>
        <v>Presidente: Francisco León Henríquez Adaros
Vicepresidente: Marcelo Hidalgo Molina
Secretario: Carlos Manuel Calvo Muñoz
Tesorero : Jorge Brusher Mac- Farlane 
Directores:
María Lucrecia Rivera Muñoz
René Corbeaux Cruz</v>
      </c>
      <c r="K104" s="72" t="str">
        <f>VLOOKUP(C104,'AUD ENE'!B:T,7,0)</f>
        <v>Durarán 03 años en sus cargos.</v>
      </c>
      <c r="L104" s="72" t="str">
        <f>VLOOKUP(C104,'AUD ENE'!B:T,8,0)</f>
        <v>De 20 de Mayo de 2020 al 20  de Mayo de 2023.</v>
      </c>
      <c r="M104" s="72" t="str">
        <f>VLOOKUP(C104,'AUD ENE'!B:T,9,0)</f>
        <v xml:space="preserve">Presidente: Francisco León Henríquez Adaros, 
Directora Ejecutiva: María Cristina Meléndez Jiménez,
</v>
      </c>
      <c r="N104" s="72" t="str">
        <f>VLOOKUP(C104,'AUD ENE'!B:T,10,0)</f>
        <v xml:space="preserve">La Pampilla S/N, Casilla 98, Coquimbo.
</v>
      </c>
      <c r="O104" s="72" t="str">
        <f>VLOOKUP(C104,'AUD ENE'!B:T,11,0)</f>
        <v>IV</v>
      </c>
      <c r="P104" s="72" t="str">
        <f>VLOOKUP(C104,'AUD ENE'!B:T,12,0)</f>
        <v>Coquimbo</v>
      </c>
      <c r="Q104" s="72" t="str">
        <f>VLOOKUP(C104,'AUD ENE'!B:T,13,0)</f>
        <v>(51) 2321039</v>
      </c>
      <c r="R104" s="72" t="str">
        <f>VLOOKUP(C104,'AUD ENE'!B:T,14,0)</f>
        <v xml:space="preserve">cgmistral07@yahoo.es              ugesco@gmail.com
</v>
      </c>
      <c r="S104" s="72" t="str">
        <f>VLOOKUP(C104,'AUD ENE'!B:T,15,0)</f>
        <v>Casilla 98</v>
      </c>
      <c r="T104" s="72" t="str">
        <f>VLOOKUP(C104,'AUD ENE'!B:T,16,0)</f>
        <v>93401: Institución de Asistencia Social</v>
      </c>
      <c r="U104" s="72" t="str">
        <f>VLOOKUP(C104,'AUD ENE'!B:T,17,0)</f>
        <v xml:space="preserve">Se acompaña certificado financiero correspondiente al año 2020 aprobada por el  Sub Departamento de Supervisión Financiera Nacional. </v>
      </c>
      <c r="V104" s="73">
        <f>VLOOKUP(C104,'AUD ENE'!B:T,18,0)</f>
        <v>37970</v>
      </c>
      <c r="W104" s="74">
        <f>VLOOKUP(C104,'AUD ENE'!B:T,19,0)</f>
        <v>2330</v>
      </c>
      <c r="X104" s="75">
        <v>1009962</v>
      </c>
      <c r="Y104" s="75">
        <v>1009962</v>
      </c>
      <c r="Z104" s="73">
        <v>44592</v>
      </c>
      <c r="AA104" s="72" t="s">
        <v>6406</v>
      </c>
      <c r="AB104" s="72" t="s">
        <v>6407</v>
      </c>
      <c r="AC104" s="72" t="s">
        <v>6441</v>
      </c>
    </row>
    <row r="105" spans="2:29" x14ac:dyDescent="0.2">
      <c r="B105" s="243" t="s">
        <v>6546</v>
      </c>
      <c r="C105" s="243">
        <v>713523003</v>
      </c>
      <c r="D105" s="72">
        <v>1040445</v>
      </c>
      <c r="E105" s="243">
        <v>4</v>
      </c>
      <c r="F105" s="72" t="str">
        <f>VLOOKUP(C105,'AUD ENE'!B:T,2,0)</f>
        <v>Corporación de Derecho Privado.</v>
      </c>
      <c r="G105" s="72" t="str">
        <f>VLOOKUP(C105,'AUD ENE'!B:T,3,0)</f>
        <v xml:space="preserve">Otorgada por Decreto Supremo Nº 1027, de fecha 07 de noviembre de 1986, del Ministerio de Justicia, publicado en el Diario Oficial el día 22 de noviembre de 1986. </v>
      </c>
      <c r="H105" s="72" t="str">
        <f>VLOOKUP(C105,'AUD ENE'!B:T,4,0)</f>
        <v xml:space="preserve">Certificado de Vigencia Folio Nº 500396162528, de fecha 30 de junio de 2021, otorgado por el Servicio de Registro Civil e Identificación.
</v>
      </c>
      <c r="I105" s="72" t="str">
        <f>VLOOKUP(C105,'AUD ENE'!B:T,5,0)</f>
        <v>El desarrollo de actividades de prevención y tratamiento, que sirvan para mejorar la atención a los menores en situación irregular en la Cuarta Región.</v>
      </c>
      <c r="J105" s="72" t="str">
        <f>VLOOKUP(C105,'AUD ENE'!B:T,6,0)</f>
        <v>Presidente: Francisco León Henríquez Adaros
Vicepresidente: Marcelo Hidalgo Molina
Secretario: Carlos Manuel Calvo Muñoz
Tesorero : Jorge Brusher Mac- Farlane 
Directores:
María Lucrecia Rivera Muñoz
René Corbeaux Cruz</v>
      </c>
      <c r="K105" s="72" t="str">
        <f>VLOOKUP(C105,'AUD ENE'!B:T,7,0)</f>
        <v>Durarán 03 años en sus cargos.</v>
      </c>
      <c r="L105" s="72" t="str">
        <f>VLOOKUP(C105,'AUD ENE'!B:T,8,0)</f>
        <v>De 20 de Mayo de 2020 al 20  de Mayo de 2023.</v>
      </c>
      <c r="M105" s="72" t="str">
        <f>VLOOKUP(C105,'AUD ENE'!B:T,9,0)</f>
        <v xml:space="preserve">Presidente: Francisco León Henríquez Adaros, 
Directora Ejecutiva: María Cristina Meléndez Jiménez,
</v>
      </c>
      <c r="N105" s="72" t="str">
        <f>VLOOKUP(C105,'AUD ENE'!B:T,10,0)</f>
        <v xml:space="preserve">La Pampilla S/N, Casilla 98, Coquimbo.
</v>
      </c>
      <c r="O105" s="72" t="str">
        <f>VLOOKUP(C105,'AUD ENE'!B:T,11,0)</f>
        <v>IV</v>
      </c>
      <c r="P105" s="72" t="str">
        <f>VLOOKUP(C105,'AUD ENE'!B:T,12,0)</f>
        <v>Coquimbo</v>
      </c>
      <c r="Q105" s="72" t="str">
        <f>VLOOKUP(C105,'AUD ENE'!B:T,13,0)</f>
        <v>(51) 2321039</v>
      </c>
      <c r="R105" s="72" t="str">
        <f>VLOOKUP(C105,'AUD ENE'!B:T,14,0)</f>
        <v xml:space="preserve">cgmistral07@yahoo.es              ugesco@gmail.com
</v>
      </c>
      <c r="S105" s="72" t="str">
        <f>VLOOKUP(C105,'AUD ENE'!B:T,15,0)</f>
        <v>Casilla 98</v>
      </c>
      <c r="T105" s="72" t="str">
        <f>VLOOKUP(C105,'AUD ENE'!B:T,16,0)</f>
        <v>93401: Institución de Asistencia Social</v>
      </c>
      <c r="U105" s="72" t="str">
        <f>VLOOKUP(C105,'AUD ENE'!B:T,17,0)</f>
        <v xml:space="preserve">Se acompaña certificado financiero correspondiente al año 2020 aprobada por el  Sub Departamento de Supervisión Financiera Nacional. </v>
      </c>
      <c r="V105" s="73">
        <f>VLOOKUP(C105,'AUD ENE'!B:T,18,0)</f>
        <v>37970</v>
      </c>
      <c r="W105" s="74">
        <f>VLOOKUP(C105,'AUD ENE'!B:T,19,0)</f>
        <v>2330</v>
      </c>
      <c r="X105" s="75">
        <v>8454567</v>
      </c>
      <c r="Y105" s="75">
        <v>8454567</v>
      </c>
      <c r="Z105" s="73">
        <v>44592</v>
      </c>
      <c r="AA105" s="72" t="s">
        <v>6406</v>
      </c>
      <c r="AB105" s="72" t="s">
        <v>6407</v>
      </c>
      <c r="AC105" s="72" t="s">
        <v>6441</v>
      </c>
    </row>
    <row r="106" spans="2:29" x14ac:dyDescent="0.2">
      <c r="B106" s="243" t="s">
        <v>6546</v>
      </c>
      <c r="C106" s="243">
        <v>713523003</v>
      </c>
      <c r="D106" s="72">
        <v>1040504</v>
      </c>
      <c r="E106" s="243">
        <v>4</v>
      </c>
      <c r="F106" s="72" t="str">
        <f>VLOOKUP(C106,'AUD ENE'!B:T,2,0)</f>
        <v>Corporación de Derecho Privado.</v>
      </c>
      <c r="G106" s="72" t="str">
        <f>VLOOKUP(C106,'AUD ENE'!B:T,3,0)</f>
        <v xml:space="preserve">Otorgada por Decreto Supremo Nº 1027, de fecha 07 de noviembre de 1986, del Ministerio de Justicia, publicado en el Diario Oficial el día 22 de noviembre de 1986. </v>
      </c>
      <c r="H106" s="72" t="str">
        <f>VLOOKUP(C106,'AUD ENE'!B:T,4,0)</f>
        <v xml:space="preserve">Certificado de Vigencia Folio Nº 500396162528, de fecha 30 de junio de 2021, otorgado por el Servicio de Registro Civil e Identificación.
</v>
      </c>
      <c r="I106" s="72" t="str">
        <f>VLOOKUP(C106,'AUD ENE'!B:T,5,0)</f>
        <v>El desarrollo de actividades de prevención y tratamiento, que sirvan para mejorar la atención a los menores en situación irregular en la Cuarta Región.</v>
      </c>
      <c r="J106" s="72" t="str">
        <f>VLOOKUP(C106,'AUD ENE'!B:T,6,0)</f>
        <v>Presidente: Francisco León Henríquez Adaros
Vicepresidente: Marcelo Hidalgo Molina
Secretario: Carlos Manuel Calvo Muñoz
Tesorero : Jorge Brusher Mac- Farlane 
Directores:
María Lucrecia Rivera Muñoz
René Corbeaux Cruz</v>
      </c>
      <c r="K106" s="72" t="str">
        <f>VLOOKUP(C106,'AUD ENE'!B:T,7,0)</f>
        <v>Durarán 03 años en sus cargos.</v>
      </c>
      <c r="L106" s="72" t="str">
        <f>VLOOKUP(C106,'AUD ENE'!B:T,8,0)</f>
        <v>De 20 de Mayo de 2020 al 20  de Mayo de 2023.</v>
      </c>
      <c r="M106" s="72" t="str">
        <f>VLOOKUP(C106,'AUD ENE'!B:T,9,0)</f>
        <v xml:space="preserve">Presidente: Francisco León Henríquez Adaros, 
Directora Ejecutiva: María Cristina Meléndez Jiménez,
</v>
      </c>
      <c r="N106" s="72" t="str">
        <f>VLOOKUP(C106,'AUD ENE'!B:T,10,0)</f>
        <v xml:space="preserve">La Pampilla S/N, Casilla 98, Coquimbo.
</v>
      </c>
      <c r="O106" s="72" t="str">
        <f>VLOOKUP(C106,'AUD ENE'!B:T,11,0)</f>
        <v>IV</v>
      </c>
      <c r="P106" s="72" t="str">
        <f>VLOOKUP(C106,'AUD ENE'!B:T,12,0)</f>
        <v>Coquimbo</v>
      </c>
      <c r="Q106" s="72" t="str">
        <f>VLOOKUP(C106,'AUD ENE'!B:T,13,0)</f>
        <v>(51) 2321039</v>
      </c>
      <c r="R106" s="72" t="str">
        <f>VLOOKUP(C106,'AUD ENE'!B:T,14,0)</f>
        <v xml:space="preserve">cgmistral07@yahoo.es              ugesco@gmail.com
</v>
      </c>
      <c r="S106" s="72" t="str">
        <f>VLOOKUP(C106,'AUD ENE'!B:T,15,0)</f>
        <v>Casilla 98</v>
      </c>
      <c r="T106" s="72" t="str">
        <f>VLOOKUP(C106,'AUD ENE'!B:T,16,0)</f>
        <v>93401: Institución de Asistencia Social</v>
      </c>
      <c r="U106" s="72" t="str">
        <f>VLOOKUP(C106,'AUD ENE'!B:T,17,0)</f>
        <v xml:space="preserve">Se acompaña certificado financiero correspondiente al año 2020 aprobada por el  Sub Departamento de Supervisión Financiera Nacional. </v>
      </c>
      <c r="V106" s="73">
        <f>VLOOKUP(C106,'AUD ENE'!B:T,18,0)</f>
        <v>37970</v>
      </c>
      <c r="W106" s="74">
        <f>VLOOKUP(C106,'AUD ENE'!B:T,19,0)</f>
        <v>2330</v>
      </c>
      <c r="X106" s="75">
        <v>4208173</v>
      </c>
      <c r="Y106" s="75">
        <v>4208173</v>
      </c>
      <c r="Z106" s="73">
        <v>44592</v>
      </c>
      <c r="AA106" s="72" t="s">
        <v>6406</v>
      </c>
      <c r="AB106" s="72" t="s">
        <v>6407</v>
      </c>
      <c r="AC106" s="72" t="s">
        <v>6441</v>
      </c>
    </row>
    <row r="107" spans="2:29" x14ac:dyDescent="0.2">
      <c r="B107" s="243" t="s">
        <v>6554</v>
      </c>
      <c r="C107" s="243">
        <v>721694003</v>
      </c>
      <c r="D107" s="72">
        <v>1020366</v>
      </c>
      <c r="E107" s="243">
        <v>2</v>
      </c>
      <c r="F107" s="72" t="str">
        <f>VLOOKUP(C107,'AUD ENE'!B:T,2,0)</f>
        <v>Corporación de Derecho Privado.</v>
      </c>
      <c r="G107" s="72" t="str">
        <f>VLOOKUP(C107,'AUD ENE'!B:T,3,0)</f>
        <v xml:space="preserve">Decreto Supremo Nº 1472, de 03 de noviembre de 1992, del Ministerio de Justicia. </v>
      </c>
      <c r="H107" s="72" t="str">
        <f>VLOOKUP(C107,'AUD ENE'!B:T,4,0)</f>
        <v>Certificado de Vigencia Folio Nº 500396542869, de fecha 02 de julio de 2021, del Servicio de Registro Civil e Identificación.</v>
      </c>
      <c r="I107" s="72" t="str">
        <f>VLOOKUP(C107,'AUD ENE'!B:T,5,0)</f>
        <v>Formación, promoción, cooperación y prestación de servicios para el desarrollo económico, social, cultural y espiritual de la comunidad, en el área de los derechos humanos del niño, entre otras.</v>
      </c>
      <c r="J107" s="72" t="str">
        <f>VLOOKUP(C107,'AUD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07" s="72" t="str">
        <f>VLOOKUP(C107,'AUD ENE'!B:T,7,0)</f>
        <v>3 años en sus cargos.</v>
      </c>
      <c r="L107" s="72" t="str">
        <f>VLOOKUP(C107,'AUD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7" s="72" t="str">
        <f>VLOOKUP(C107,'AUD ENE'!B:T,9,0)</f>
        <v xml:space="preserve">Patricio Marcelo Labra Guzmán, 
</v>
      </c>
      <c r="N107" s="72" t="str">
        <f>VLOOKUP(C107,'AUD ENE'!B:T,10,0)</f>
        <v xml:space="preserve">Calle Orella N° 1015, comuna y ciudad de Valparaíso, Quinta Región  
</v>
      </c>
      <c r="O107" s="72" t="str">
        <f>VLOOKUP(C107,'AUD ENE'!B:T,11,0)</f>
        <v>V</v>
      </c>
      <c r="P107" s="72" t="str">
        <f>VLOOKUP(C107,'AUD ENE'!B:T,12,0)</f>
        <v>Valparaíso</v>
      </c>
      <c r="Q107" s="72" t="str">
        <f>VLOOKUP(C107,'AUD ENE'!B:T,13,0)</f>
        <v>32-2156239</v>
      </c>
      <c r="R107" s="72" t="str">
        <f>VLOOKUP(C107,'AUD ENE'!B:T,14,0)</f>
        <v>serpaj@serpajchile.cl</v>
      </c>
      <c r="S107" s="72">
        <f>VLOOKUP(C107,'AUD ENE'!B:T,15,0)</f>
        <v>0</v>
      </c>
      <c r="T107" s="72">
        <f>VLOOKUP(C107,'AUD ENE'!B:T,16,0)</f>
        <v>93401</v>
      </c>
      <c r="U107" s="72" t="str">
        <f>VLOOKUP(C107,'AUD ENE'!B:T,17,0)</f>
        <v>Se acompaña certificado de antecedentes financieros, correspondiente al  año 2020 aprobados por USUFI</v>
      </c>
      <c r="V107" s="73">
        <f>VLOOKUP(C107,'AUD ENE'!B:T,18,0)</f>
        <v>37970</v>
      </c>
      <c r="W107" s="74">
        <f>VLOOKUP(C107,'AUD ENE'!B:T,19,0)</f>
        <v>6915</v>
      </c>
      <c r="X107" s="75">
        <v>4024854</v>
      </c>
      <c r="Y107" s="75">
        <v>4024854</v>
      </c>
      <c r="Z107" s="73">
        <v>44592</v>
      </c>
      <c r="AA107" s="72" t="s">
        <v>6406</v>
      </c>
      <c r="AB107" s="72" t="s">
        <v>6407</v>
      </c>
      <c r="AC107" s="72" t="s">
        <v>6449</v>
      </c>
    </row>
    <row r="108" spans="2:29" x14ac:dyDescent="0.2">
      <c r="B108" s="243" t="s">
        <v>6554</v>
      </c>
      <c r="C108" s="243">
        <v>721694003</v>
      </c>
      <c r="D108" s="72">
        <v>1040342</v>
      </c>
      <c r="E108" s="243">
        <v>4</v>
      </c>
      <c r="F108" s="72" t="str">
        <f>VLOOKUP(C108,'AUD ENE'!B:T,2,0)</f>
        <v>Corporación de Derecho Privado.</v>
      </c>
      <c r="G108" s="72" t="str">
        <f>VLOOKUP(C108,'AUD ENE'!B:T,3,0)</f>
        <v xml:space="preserve">Decreto Supremo Nº 1472, de 03 de noviembre de 1992, del Ministerio de Justicia. </v>
      </c>
      <c r="H108" s="72" t="str">
        <f>VLOOKUP(C108,'AUD ENE'!B:T,4,0)</f>
        <v>Certificado de Vigencia Folio Nº 500396542869, de fecha 02 de julio de 2021, del Servicio de Registro Civil e Identificación.</v>
      </c>
      <c r="I108" s="72" t="str">
        <f>VLOOKUP(C108,'AUD ENE'!B:T,5,0)</f>
        <v>Formación, promoción, cooperación y prestación de servicios para el desarrollo económico, social, cultural y espiritual de la comunidad, en el área de los derechos humanos del niño, entre otras.</v>
      </c>
      <c r="J108" s="72" t="str">
        <f>VLOOKUP(C108,'AUD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08" s="72" t="str">
        <f>VLOOKUP(C108,'AUD ENE'!B:T,7,0)</f>
        <v>3 años en sus cargos.</v>
      </c>
      <c r="L108" s="72" t="str">
        <f>VLOOKUP(C108,'AUD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8" s="72" t="str">
        <f>VLOOKUP(C108,'AUD ENE'!B:T,9,0)</f>
        <v xml:space="preserve">Patricio Marcelo Labra Guzmán, 
</v>
      </c>
      <c r="N108" s="72" t="str">
        <f>VLOOKUP(C108,'AUD ENE'!B:T,10,0)</f>
        <v xml:space="preserve">Calle Orella N° 1015, comuna y ciudad de Valparaíso, Quinta Región  
</v>
      </c>
      <c r="O108" s="72" t="str">
        <f>VLOOKUP(C108,'AUD ENE'!B:T,11,0)</f>
        <v>V</v>
      </c>
      <c r="P108" s="72" t="str">
        <f>VLOOKUP(C108,'AUD ENE'!B:T,12,0)</f>
        <v>Valparaíso</v>
      </c>
      <c r="Q108" s="72" t="str">
        <f>VLOOKUP(C108,'AUD ENE'!B:T,13,0)</f>
        <v>32-2156239</v>
      </c>
      <c r="R108" s="72" t="str">
        <f>VLOOKUP(C108,'AUD ENE'!B:T,14,0)</f>
        <v>serpaj@serpajchile.cl</v>
      </c>
      <c r="S108" s="72">
        <f>VLOOKUP(C108,'AUD ENE'!B:T,15,0)</f>
        <v>0</v>
      </c>
      <c r="T108" s="72">
        <f>VLOOKUP(C108,'AUD ENE'!B:T,16,0)</f>
        <v>93401</v>
      </c>
      <c r="U108" s="72" t="str">
        <f>VLOOKUP(C108,'AUD ENE'!B:T,17,0)</f>
        <v>Se acompaña certificado de antecedentes financieros, correspondiente al  año 2020 aprobados por USUFI</v>
      </c>
      <c r="V108" s="73">
        <f>VLOOKUP(C108,'AUD ENE'!B:T,18,0)</f>
        <v>37970</v>
      </c>
      <c r="W108" s="74">
        <f>VLOOKUP(C108,'AUD ENE'!B:T,19,0)</f>
        <v>6915</v>
      </c>
      <c r="X108" s="75">
        <v>3366539</v>
      </c>
      <c r="Y108" s="75">
        <v>3366539</v>
      </c>
      <c r="Z108" s="73">
        <v>44592</v>
      </c>
      <c r="AA108" s="72" t="s">
        <v>6406</v>
      </c>
      <c r="AB108" s="72" t="s">
        <v>6407</v>
      </c>
      <c r="AC108" s="72" t="s">
        <v>6426</v>
      </c>
    </row>
    <row r="109" spans="2:29" x14ac:dyDescent="0.2">
      <c r="B109" s="243" t="s">
        <v>6554</v>
      </c>
      <c r="C109" s="243">
        <v>721694003</v>
      </c>
      <c r="D109" s="72">
        <v>1040502</v>
      </c>
      <c r="E109" s="243">
        <v>4</v>
      </c>
      <c r="F109" s="72" t="str">
        <f>VLOOKUP(C109,'AUD ENE'!B:T,2,0)</f>
        <v>Corporación de Derecho Privado.</v>
      </c>
      <c r="G109" s="72" t="str">
        <f>VLOOKUP(C109,'AUD ENE'!B:T,3,0)</f>
        <v xml:space="preserve">Decreto Supremo Nº 1472, de 03 de noviembre de 1992, del Ministerio de Justicia. </v>
      </c>
      <c r="H109" s="72" t="str">
        <f>VLOOKUP(C109,'AUD ENE'!B:T,4,0)</f>
        <v>Certificado de Vigencia Folio Nº 500396542869, de fecha 02 de julio de 2021, del Servicio de Registro Civil e Identificación.</v>
      </c>
      <c r="I109" s="72" t="str">
        <f>VLOOKUP(C109,'AUD ENE'!B:T,5,0)</f>
        <v>Formación, promoción, cooperación y prestación de servicios para el desarrollo económico, social, cultural y espiritual de la comunidad, en el área de los derechos humanos del niño, entre otras.</v>
      </c>
      <c r="J109" s="72" t="str">
        <f>VLOOKUP(C109,'AUD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09" s="72" t="str">
        <f>VLOOKUP(C109,'AUD ENE'!B:T,7,0)</f>
        <v>3 años en sus cargos.</v>
      </c>
      <c r="L109" s="72" t="str">
        <f>VLOOKUP(C109,'AUD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9" s="72" t="str">
        <f>VLOOKUP(C109,'AUD ENE'!B:T,9,0)</f>
        <v xml:space="preserve">Patricio Marcelo Labra Guzmán, 
</v>
      </c>
      <c r="N109" s="72" t="str">
        <f>VLOOKUP(C109,'AUD ENE'!B:T,10,0)</f>
        <v xml:space="preserve">Calle Orella N° 1015, comuna y ciudad de Valparaíso, Quinta Región  
</v>
      </c>
      <c r="O109" s="72" t="str">
        <f>VLOOKUP(C109,'AUD ENE'!B:T,11,0)</f>
        <v>V</v>
      </c>
      <c r="P109" s="72" t="str">
        <f>VLOOKUP(C109,'AUD ENE'!B:T,12,0)</f>
        <v>Valparaíso</v>
      </c>
      <c r="Q109" s="72" t="str">
        <f>VLOOKUP(C109,'AUD ENE'!B:T,13,0)</f>
        <v>32-2156239</v>
      </c>
      <c r="R109" s="72" t="str">
        <f>VLOOKUP(C109,'AUD ENE'!B:T,14,0)</f>
        <v>serpaj@serpajchile.cl</v>
      </c>
      <c r="S109" s="72">
        <f>VLOOKUP(C109,'AUD ENE'!B:T,15,0)</f>
        <v>0</v>
      </c>
      <c r="T109" s="72">
        <f>VLOOKUP(C109,'AUD ENE'!B:T,16,0)</f>
        <v>93401</v>
      </c>
      <c r="U109" s="72" t="str">
        <f>VLOOKUP(C109,'AUD ENE'!B:T,17,0)</f>
        <v>Se acompaña certificado de antecedentes financieros, correspondiente al  año 2020 aprobados por USUFI</v>
      </c>
      <c r="V109" s="73">
        <f>VLOOKUP(C109,'AUD ENE'!B:T,18,0)</f>
        <v>37970</v>
      </c>
      <c r="W109" s="74">
        <f>VLOOKUP(C109,'AUD ENE'!B:T,19,0)</f>
        <v>6915</v>
      </c>
      <c r="X109" s="75">
        <v>5891442</v>
      </c>
      <c r="Y109" s="75">
        <v>5891442</v>
      </c>
      <c r="Z109" s="73">
        <v>44592</v>
      </c>
      <c r="AA109" s="72" t="s">
        <v>6406</v>
      </c>
      <c r="AB109" s="72" t="s">
        <v>6407</v>
      </c>
      <c r="AC109" s="72" t="s">
        <v>6426</v>
      </c>
    </row>
    <row r="110" spans="2:29" x14ac:dyDescent="0.2">
      <c r="B110" s="243" t="s">
        <v>6554</v>
      </c>
      <c r="C110" s="243">
        <v>721694003</v>
      </c>
      <c r="D110" s="72">
        <v>1040503</v>
      </c>
      <c r="E110" s="243">
        <v>4</v>
      </c>
      <c r="F110" s="72" t="str">
        <f>VLOOKUP(C110,'AUD ENE'!B:T,2,0)</f>
        <v>Corporación de Derecho Privado.</v>
      </c>
      <c r="G110" s="72" t="str">
        <f>VLOOKUP(C110,'AUD ENE'!B:T,3,0)</f>
        <v xml:space="preserve">Decreto Supremo Nº 1472, de 03 de noviembre de 1992, del Ministerio de Justicia. </v>
      </c>
      <c r="H110" s="72" t="str">
        <f>VLOOKUP(C110,'AUD ENE'!B:T,4,0)</f>
        <v>Certificado de Vigencia Folio Nº 500396542869, de fecha 02 de julio de 2021, del Servicio de Registro Civil e Identificación.</v>
      </c>
      <c r="I110" s="72" t="str">
        <f>VLOOKUP(C110,'AUD ENE'!B:T,5,0)</f>
        <v>Formación, promoción, cooperación y prestación de servicios para el desarrollo económico, social, cultural y espiritual de la comunidad, en el área de los derechos humanos del niño, entre otras.</v>
      </c>
      <c r="J110" s="72" t="str">
        <f>VLOOKUP(C110,'AUD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0" s="72" t="str">
        <f>VLOOKUP(C110,'AUD ENE'!B:T,7,0)</f>
        <v>3 años en sus cargos.</v>
      </c>
      <c r="L110" s="72" t="str">
        <f>VLOOKUP(C110,'AUD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0" s="72" t="str">
        <f>VLOOKUP(C110,'AUD ENE'!B:T,9,0)</f>
        <v xml:space="preserve">Patricio Marcelo Labra Guzmán, 
</v>
      </c>
      <c r="N110" s="72" t="str">
        <f>VLOOKUP(C110,'AUD ENE'!B:T,10,0)</f>
        <v xml:space="preserve">Calle Orella N° 1015, comuna y ciudad de Valparaíso, Quinta Región  
</v>
      </c>
      <c r="O110" s="72" t="str">
        <f>VLOOKUP(C110,'AUD ENE'!B:T,11,0)</f>
        <v>V</v>
      </c>
      <c r="P110" s="72" t="str">
        <f>VLOOKUP(C110,'AUD ENE'!B:T,12,0)</f>
        <v>Valparaíso</v>
      </c>
      <c r="Q110" s="72" t="str">
        <f>VLOOKUP(C110,'AUD ENE'!B:T,13,0)</f>
        <v>32-2156239</v>
      </c>
      <c r="R110" s="72" t="str">
        <f>VLOOKUP(C110,'AUD ENE'!B:T,14,0)</f>
        <v>serpaj@serpajchile.cl</v>
      </c>
      <c r="S110" s="72">
        <f>VLOOKUP(C110,'AUD ENE'!B:T,15,0)</f>
        <v>0</v>
      </c>
      <c r="T110" s="72">
        <f>VLOOKUP(C110,'AUD ENE'!B:T,16,0)</f>
        <v>93401</v>
      </c>
      <c r="U110" s="72" t="str">
        <f>VLOOKUP(C110,'AUD ENE'!B:T,17,0)</f>
        <v>Se acompaña certificado de antecedentes financieros, correspondiente al  año 2020 aprobados por USUFI</v>
      </c>
      <c r="V110" s="73">
        <f>VLOOKUP(C110,'AUD ENE'!B:T,18,0)</f>
        <v>37970</v>
      </c>
      <c r="W110" s="74">
        <f>VLOOKUP(C110,'AUD ENE'!B:T,19,0)</f>
        <v>6915</v>
      </c>
      <c r="X110" s="75">
        <v>4208173</v>
      </c>
      <c r="Y110" s="75">
        <v>4208173</v>
      </c>
      <c r="Z110" s="73">
        <v>44592</v>
      </c>
      <c r="AA110" s="72" t="s">
        <v>6406</v>
      </c>
      <c r="AB110" s="72" t="s">
        <v>6407</v>
      </c>
      <c r="AC110" s="72" t="s">
        <v>6426</v>
      </c>
    </row>
    <row r="111" spans="2:29" x14ac:dyDescent="0.2">
      <c r="B111" s="243" t="s">
        <v>6554</v>
      </c>
      <c r="C111" s="243">
        <v>721694003</v>
      </c>
      <c r="D111" s="72">
        <v>1070637</v>
      </c>
      <c r="E111" s="243">
        <v>7</v>
      </c>
      <c r="F111" s="72" t="str">
        <f>VLOOKUP(C111,'AUD ENE'!B:T,2,0)</f>
        <v>Corporación de Derecho Privado.</v>
      </c>
      <c r="G111" s="72" t="str">
        <f>VLOOKUP(C111,'AUD ENE'!B:T,3,0)</f>
        <v xml:space="preserve">Decreto Supremo Nº 1472, de 03 de noviembre de 1992, del Ministerio de Justicia. </v>
      </c>
      <c r="H111" s="72" t="str">
        <f>VLOOKUP(C111,'AUD ENE'!B:T,4,0)</f>
        <v>Certificado de Vigencia Folio Nº 500396542869, de fecha 02 de julio de 2021, del Servicio de Registro Civil e Identificación.</v>
      </c>
      <c r="I111" s="72" t="str">
        <f>VLOOKUP(C111,'AUD ENE'!B:T,5,0)</f>
        <v>Formación, promoción, cooperación y prestación de servicios para el desarrollo económico, social, cultural y espiritual de la comunidad, en el área de los derechos humanos del niño, entre otras.</v>
      </c>
      <c r="J111" s="72" t="str">
        <f>VLOOKUP(C111,'AUD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1" s="72" t="str">
        <f>VLOOKUP(C111,'AUD ENE'!B:T,7,0)</f>
        <v>3 años en sus cargos.</v>
      </c>
      <c r="L111" s="72" t="str">
        <f>VLOOKUP(C111,'AUD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1" s="72" t="str">
        <f>VLOOKUP(C111,'AUD ENE'!B:T,9,0)</f>
        <v xml:space="preserve">Patricio Marcelo Labra Guzmán, 
</v>
      </c>
      <c r="N111" s="72" t="str">
        <f>VLOOKUP(C111,'AUD ENE'!B:T,10,0)</f>
        <v xml:space="preserve">Calle Orella N° 1015, comuna y ciudad de Valparaíso, Quinta Región  
</v>
      </c>
      <c r="O111" s="72" t="str">
        <f>VLOOKUP(C111,'AUD ENE'!B:T,11,0)</f>
        <v>V</v>
      </c>
      <c r="P111" s="72" t="str">
        <f>VLOOKUP(C111,'AUD ENE'!B:T,12,0)</f>
        <v>Valparaíso</v>
      </c>
      <c r="Q111" s="72" t="str">
        <f>VLOOKUP(C111,'AUD ENE'!B:T,13,0)</f>
        <v>32-2156239</v>
      </c>
      <c r="R111" s="72" t="str">
        <f>VLOOKUP(C111,'AUD ENE'!B:T,14,0)</f>
        <v>serpaj@serpajchile.cl</v>
      </c>
      <c r="S111" s="72">
        <f>VLOOKUP(C111,'AUD ENE'!B:T,15,0)</f>
        <v>0</v>
      </c>
      <c r="T111" s="72">
        <f>VLOOKUP(C111,'AUD ENE'!B:T,16,0)</f>
        <v>93401</v>
      </c>
      <c r="U111" s="72" t="str">
        <f>VLOOKUP(C111,'AUD ENE'!B:T,17,0)</f>
        <v>Se acompaña certificado de antecedentes financieros, correspondiente al  año 2020 aprobados por USUFI</v>
      </c>
      <c r="V111" s="73">
        <f>VLOOKUP(C111,'AUD ENE'!B:T,18,0)</f>
        <v>37970</v>
      </c>
      <c r="W111" s="74">
        <f>VLOOKUP(C111,'AUD ENE'!B:T,19,0)</f>
        <v>6915</v>
      </c>
      <c r="X111" s="75">
        <v>7788647</v>
      </c>
      <c r="Y111" s="75">
        <v>7788647</v>
      </c>
      <c r="Z111" s="73">
        <v>44592</v>
      </c>
      <c r="AA111" s="72" t="s">
        <v>6406</v>
      </c>
      <c r="AB111" s="72" t="s">
        <v>6407</v>
      </c>
      <c r="AC111" s="72" t="s">
        <v>6425</v>
      </c>
    </row>
    <row r="112" spans="2:29" x14ac:dyDescent="0.2">
      <c r="B112" s="243" t="s">
        <v>8248</v>
      </c>
      <c r="C112" s="243">
        <v>721694003</v>
      </c>
      <c r="D112" s="72">
        <v>1010275</v>
      </c>
      <c r="E112" s="243">
        <v>1</v>
      </c>
      <c r="F112" s="72" t="str">
        <f>VLOOKUP(C112,'AUD ENE'!B:T,2,0)</f>
        <v>Corporación de Derecho Privado.</v>
      </c>
      <c r="G112" s="72" t="str">
        <f>VLOOKUP(C112,'AUD ENE'!B:T,3,0)</f>
        <v xml:space="preserve">Decreto Supremo Nº 1472, de 03 de noviembre de 1992, del Ministerio de Justicia. </v>
      </c>
      <c r="H112" s="72" t="str">
        <f>VLOOKUP(C112,'AUD ENE'!B:T,4,0)</f>
        <v>Certificado de Vigencia Folio Nº 500396542869, de fecha 02 de julio de 2021, del Servicio de Registro Civil e Identificación.</v>
      </c>
      <c r="I112" s="72" t="str">
        <f>VLOOKUP(C112,'AUD ENE'!B:T,5,0)</f>
        <v>Formación, promoción, cooperación y prestación de servicios para el desarrollo económico, social, cultural y espiritual de la comunidad, en el área de los derechos humanos del niño, entre otras.</v>
      </c>
      <c r="J112" s="72" t="str">
        <f>VLOOKUP(C112,'AUD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2" s="72" t="str">
        <f>VLOOKUP(C112,'AUD ENE'!B:T,7,0)</f>
        <v>3 años en sus cargos.</v>
      </c>
      <c r="L112" s="72" t="str">
        <f>VLOOKUP(C112,'AUD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2" s="72" t="str">
        <f>VLOOKUP(C112,'AUD ENE'!B:T,9,0)</f>
        <v xml:space="preserve">Patricio Marcelo Labra Guzmán, 
</v>
      </c>
      <c r="N112" s="72" t="str">
        <f>VLOOKUP(C112,'AUD ENE'!B:T,10,0)</f>
        <v xml:space="preserve">Calle Orella N° 1015, comuna y ciudad de Valparaíso, Quinta Región  
</v>
      </c>
      <c r="O112" s="72" t="str">
        <f>VLOOKUP(C112,'AUD ENE'!B:T,11,0)</f>
        <v>V</v>
      </c>
      <c r="P112" s="72" t="str">
        <f>VLOOKUP(C112,'AUD ENE'!B:T,12,0)</f>
        <v>Valparaíso</v>
      </c>
      <c r="Q112" s="72" t="str">
        <f>VLOOKUP(C112,'AUD ENE'!B:T,13,0)</f>
        <v>32-2156239</v>
      </c>
      <c r="R112" s="72" t="str">
        <f>VLOOKUP(C112,'AUD ENE'!B:T,14,0)</f>
        <v>serpaj@serpajchile.cl</v>
      </c>
      <c r="S112" s="72">
        <f>VLOOKUP(C112,'AUD ENE'!B:T,15,0)</f>
        <v>0</v>
      </c>
      <c r="T112" s="72">
        <f>VLOOKUP(C112,'AUD ENE'!B:T,16,0)</f>
        <v>93401</v>
      </c>
      <c r="U112" s="72" t="str">
        <f>VLOOKUP(C112,'AUD ENE'!B:T,17,0)</f>
        <v>Se acompaña certificado de antecedentes financieros, correspondiente al  año 2020 aprobados por USUFI</v>
      </c>
      <c r="V112" s="73">
        <f>VLOOKUP(C112,'AUD ENE'!B:T,18,0)</f>
        <v>37970</v>
      </c>
      <c r="W112" s="74">
        <f>VLOOKUP(C112,'AUD ENE'!B:T,19,0)</f>
        <v>6915</v>
      </c>
      <c r="X112" s="75">
        <v>12203305</v>
      </c>
      <c r="Y112" s="75">
        <v>12203305</v>
      </c>
      <c r="Z112" s="73">
        <v>44592</v>
      </c>
      <c r="AA112" s="72" t="s">
        <v>6406</v>
      </c>
      <c r="AB112" s="72" t="s">
        <v>6407</v>
      </c>
      <c r="AC112" s="72" t="s">
        <v>171</v>
      </c>
    </row>
    <row r="113" spans="2:29" x14ac:dyDescent="0.2">
      <c r="B113" s="243" t="s">
        <v>8248</v>
      </c>
      <c r="C113" s="243">
        <v>721694003</v>
      </c>
      <c r="D113" s="72">
        <v>1010277</v>
      </c>
      <c r="E113" s="243">
        <v>1</v>
      </c>
      <c r="F113" s="72" t="str">
        <f>VLOOKUP(C113,'AUD ENE'!B:T,2,0)</f>
        <v>Corporación de Derecho Privado.</v>
      </c>
      <c r="G113" s="72" t="str">
        <f>VLOOKUP(C113,'AUD ENE'!B:T,3,0)</f>
        <v xml:space="preserve">Decreto Supremo Nº 1472, de 03 de noviembre de 1992, del Ministerio de Justicia. </v>
      </c>
      <c r="H113" s="72" t="str">
        <f>VLOOKUP(C113,'AUD ENE'!B:T,4,0)</f>
        <v>Certificado de Vigencia Folio Nº 500396542869, de fecha 02 de julio de 2021, del Servicio de Registro Civil e Identificación.</v>
      </c>
      <c r="I113" s="72" t="str">
        <f>VLOOKUP(C113,'AUD ENE'!B:T,5,0)</f>
        <v>Formación, promoción, cooperación y prestación de servicios para el desarrollo económico, social, cultural y espiritual de la comunidad, en el área de los derechos humanos del niño, entre otras.</v>
      </c>
      <c r="J113" s="72" t="str">
        <f>VLOOKUP(C113,'AUD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3" s="72" t="str">
        <f>VLOOKUP(C113,'AUD ENE'!B:T,7,0)</f>
        <v>3 años en sus cargos.</v>
      </c>
      <c r="L113" s="72" t="str">
        <f>VLOOKUP(C113,'AUD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3" s="72" t="str">
        <f>VLOOKUP(C113,'AUD ENE'!B:T,9,0)</f>
        <v xml:space="preserve">Patricio Marcelo Labra Guzmán, 
</v>
      </c>
      <c r="N113" s="72" t="str">
        <f>VLOOKUP(C113,'AUD ENE'!B:T,10,0)</f>
        <v xml:space="preserve">Calle Orella N° 1015, comuna y ciudad de Valparaíso, Quinta Región  
</v>
      </c>
      <c r="O113" s="72" t="str">
        <f>VLOOKUP(C113,'AUD ENE'!B:T,11,0)</f>
        <v>V</v>
      </c>
      <c r="P113" s="72" t="str">
        <f>VLOOKUP(C113,'AUD ENE'!B:T,12,0)</f>
        <v>Valparaíso</v>
      </c>
      <c r="Q113" s="72" t="str">
        <f>VLOOKUP(C113,'AUD ENE'!B:T,13,0)</f>
        <v>32-2156239</v>
      </c>
      <c r="R113" s="72" t="str">
        <f>VLOOKUP(C113,'AUD ENE'!B:T,14,0)</f>
        <v>serpaj@serpajchile.cl</v>
      </c>
      <c r="S113" s="72">
        <f>VLOOKUP(C113,'AUD ENE'!B:T,15,0)</f>
        <v>0</v>
      </c>
      <c r="T113" s="72">
        <f>VLOOKUP(C113,'AUD ENE'!B:T,16,0)</f>
        <v>93401</v>
      </c>
      <c r="U113" s="72" t="str">
        <f>VLOOKUP(C113,'AUD ENE'!B:T,17,0)</f>
        <v>Se acompaña certificado de antecedentes financieros, correspondiente al  año 2020 aprobados por USUFI</v>
      </c>
      <c r="V113" s="73">
        <f>VLOOKUP(C113,'AUD ENE'!B:T,18,0)</f>
        <v>37970</v>
      </c>
      <c r="W113" s="74">
        <f>VLOOKUP(C113,'AUD ENE'!B:T,19,0)</f>
        <v>6915</v>
      </c>
      <c r="X113" s="75">
        <v>2797754</v>
      </c>
      <c r="Y113" s="75">
        <v>2797754</v>
      </c>
      <c r="Z113" s="73">
        <v>44592</v>
      </c>
      <c r="AA113" s="72" t="s">
        <v>6406</v>
      </c>
      <c r="AB113" s="72" t="s">
        <v>6407</v>
      </c>
      <c r="AC113" s="72" t="s">
        <v>171</v>
      </c>
    </row>
    <row r="114" spans="2:29" x14ac:dyDescent="0.2">
      <c r="B114" s="243" t="s">
        <v>8248</v>
      </c>
      <c r="C114" s="243">
        <v>721694003</v>
      </c>
      <c r="D114" s="72">
        <v>1020414</v>
      </c>
      <c r="E114" s="243">
        <v>2</v>
      </c>
      <c r="F114" s="72" t="str">
        <f>VLOOKUP(C114,'AUD ENE'!B:T,2,0)</f>
        <v>Corporación de Derecho Privado.</v>
      </c>
      <c r="G114" s="72" t="str">
        <f>VLOOKUP(C114,'AUD ENE'!B:T,3,0)</f>
        <v xml:space="preserve">Decreto Supremo Nº 1472, de 03 de noviembre de 1992, del Ministerio de Justicia. </v>
      </c>
      <c r="H114" s="72" t="str">
        <f>VLOOKUP(C114,'AUD ENE'!B:T,4,0)</f>
        <v>Certificado de Vigencia Folio Nº 500396542869, de fecha 02 de julio de 2021, del Servicio de Registro Civil e Identificación.</v>
      </c>
      <c r="I114" s="72" t="str">
        <f>VLOOKUP(C114,'AUD ENE'!B:T,5,0)</f>
        <v>Formación, promoción, cooperación y prestación de servicios para el desarrollo económico, social, cultural y espiritual de la comunidad, en el área de los derechos humanos del niño, entre otras.</v>
      </c>
      <c r="J114" s="72" t="str">
        <f>VLOOKUP(C114,'AUD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4" s="72" t="str">
        <f>VLOOKUP(C114,'AUD ENE'!B:T,7,0)</f>
        <v>3 años en sus cargos.</v>
      </c>
      <c r="L114" s="72" t="str">
        <f>VLOOKUP(C114,'AUD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4" s="72" t="str">
        <f>VLOOKUP(C114,'AUD ENE'!B:T,9,0)</f>
        <v xml:space="preserve">Patricio Marcelo Labra Guzmán, 
</v>
      </c>
      <c r="N114" s="72" t="str">
        <f>VLOOKUP(C114,'AUD ENE'!B:T,10,0)</f>
        <v xml:space="preserve">Calle Orella N° 1015, comuna y ciudad de Valparaíso, Quinta Región  
</v>
      </c>
      <c r="O114" s="72" t="str">
        <f>VLOOKUP(C114,'AUD ENE'!B:T,11,0)</f>
        <v>V</v>
      </c>
      <c r="P114" s="72" t="str">
        <f>VLOOKUP(C114,'AUD ENE'!B:T,12,0)</f>
        <v>Valparaíso</v>
      </c>
      <c r="Q114" s="72" t="str">
        <f>VLOOKUP(C114,'AUD ENE'!B:T,13,0)</f>
        <v>32-2156239</v>
      </c>
      <c r="R114" s="72" t="str">
        <f>VLOOKUP(C114,'AUD ENE'!B:T,14,0)</f>
        <v>serpaj@serpajchile.cl</v>
      </c>
      <c r="S114" s="72">
        <f>VLOOKUP(C114,'AUD ENE'!B:T,15,0)</f>
        <v>0</v>
      </c>
      <c r="T114" s="72">
        <f>VLOOKUP(C114,'AUD ENE'!B:T,16,0)</f>
        <v>93401</v>
      </c>
      <c r="U114" s="72" t="str">
        <f>VLOOKUP(C114,'AUD ENE'!B:T,17,0)</f>
        <v>Se acompaña certificado de antecedentes financieros, correspondiente al  año 2020 aprobados por USUFI</v>
      </c>
      <c r="V114" s="73">
        <f>VLOOKUP(C114,'AUD ENE'!B:T,18,0)</f>
        <v>37970</v>
      </c>
      <c r="W114" s="74">
        <f>VLOOKUP(C114,'AUD ENE'!B:T,19,0)</f>
        <v>6915</v>
      </c>
      <c r="X114" s="75">
        <v>5150746</v>
      </c>
      <c r="Y114" s="75">
        <v>5150746</v>
      </c>
      <c r="Z114" s="73">
        <v>44592</v>
      </c>
      <c r="AA114" s="72" t="s">
        <v>6406</v>
      </c>
      <c r="AB114" s="72" t="s">
        <v>6407</v>
      </c>
      <c r="AC114" s="72" t="s">
        <v>6409</v>
      </c>
    </row>
    <row r="115" spans="2:29" x14ac:dyDescent="0.2">
      <c r="B115" s="243" t="s">
        <v>8248</v>
      </c>
      <c r="C115" s="243">
        <v>721694003</v>
      </c>
      <c r="D115" s="72">
        <v>1020415</v>
      </c>
      <c r="E115" s="243">
        <v>2</v>
      </c>
      <c r="F115" s="72" t="str">
        <f>VLOOKUP(C115,'AUD ENE'!B:T,2,0)</f>
        <v>Corporación de Derecho Privado.</v>
      </c>
      <c r="G115" s="72" t="str">
        <f>VLOOKUP(C115,'AUD ENE'!B:T,3,0)</f>
        <v xml:space="preserve">Decreto Supremo Nº 1472, de 03 de noviembre de 1992, del Ministerio de Justicia. </v>
      </c>
      <c r="H115" s="72" t="str">
        <f>VLOOKUP(C115,'AUD ENE'!B:T,4,0)</f>
        <v>Certificado de Vigencia Folio Nº 500396542869, de fecha 02 de julio de 2021, del Servicio de Registro Civil e Identificación.</v>
      </c>
      <c r="I115" s="72" t="str">
        <f>VLOOKUP(C115,'AUD ENE'!B:T,5,0)</f>
        <v>Formación, promoción, cooperación y prestación de servicios para el desarrollo económico, social, cultural y espiritual de la comunidad, en el área de los derechos humanos del niño, entre otras.</v>
      </c>
      <c r="J115" s="72" t="str">
        <f>VLOOKUP(C115,'AUD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5" s="72" t="str">
        <f>VLOOKUP(C115,'AUD ENE'!B:T,7,0)</f>
        <v>3 años en sus cargos.</v>
      </c>
      <c r="L115" s="72" t="str">
        <f>VLOOKUP(C115,'AUD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5" s="72" t="str">
        <f>VLOOKUP(C115,'AUD ENE'!B:T,9,0)</f>
        <v xml:space="preserve">Patricio Marcelo Labra Guzmán, 
</v>
      </c>
      <c r="N115" s="72" t="str">
        <f>VLOOKUP(C115,'AUD ENE'!B:T,10,0)</f>
        <v xml:space="preserve">Calle Orella N° 1015, comuna y ciudad de Valparaíso, Quinta Región  
</v>
      </c>
      <c r="O115" s="72" t="str">
        <f>VLOOKUP(C115,'AUD ENE'!B:T,11,0)</f>
        <v>V</v>
      </c>
      <c r="P115" s="72" t="str">
        <f>VLOOKUP(C115,'AUD ENE'!B:T,12,0)</f>
        <v>Valparaíso</v>
      </c>
      <c r="Q115" s="72" t="str">
        <f>VLOOKUP(C115,'AUD ENE'!B:T,13,0)</f>
        <v>32-2156239</v>
      </c>
      <c r="R115" s="72" t="str">
        <f>VLOOKUP(C115,'AUD ENE'!B:T,14,0)</f>
        <v>serpaj@serpajchile.cl</v>
      </c>
      <c r="S115" s="72">
        <f>VLOOKUP(C115,'AUD ENE'!B:T,15,0)</f>
        <v>0</v>
      </c>
      <c r="T115" s="72">
        <f>VLOOKUP(C115,'AUD ENE'!B:T,16,0)</f>
        <v>93401</v>
      </c>
      <c r="U115" s="72" t="str">
        <f>VLOOKUP(C115,'AUD ENE'!B:T,17,0)</f>
        <v>Se acompaña certificado de antecedentes financieros, correspondiente al  año 2020 aprobados por USUFI</v>
      </c>
      <c r="V115" s="73">
        <f>VLOOKUP(C115,'AUD ENE'!B:T,18,0)</f>
        <v>37970</v>
      </c>
      <c r="W115" s="74">
        <f>VLOOKUP(C115,'AUD ENE'!B:T,19,0)</f>
        <v>6915</v>
      </c>
      <c r="X115" s="75">
        <v>7467694</v>
      </c>
      <c r="Y115" s="75">
        <v>7467694</v>
      </c>
      <c r="Z115" s="73">
        <v>44592</v>
      </c>
      <c r="AA115" s="72" t="s">
        <v>6406</v>
      </c>
      <c r="AB115" s="72" t="s">
        <v>6407</v>
      </c>
      <c r="AC115" s="72" t="s">
        <v>8261</v>
      </c>
    </row>
    <row r="116" spans="2:29" x14ac:dyDescent="0.2">
      <c r="B116" s="243" t="s">
        <v>8248</v>
      </c>
      <c r="C116" s="243">
        <v>721694003</v>
      </c>
      <c r="D116" s="72">
        <v>1040479</v>
      </c>
      <c r="E116" s="243">
        <v>4</v>
      </c>
      <c r="F116" s="72" t="str">
        <f>VLOOKUP(C116,'AUD ENE'!B:T,2,0)</f>
        <v>Corporación de Derecho Privado.</v>
      </c>
      <c r="G116" s="72" t="str">
        <f>VLOOKUP(C116,'AUD ENE'!B:T,3,0)</f>
        <v xml:space="preserve">Decreto Supremo Nº 1472, de 03 de noviembre de 1992, del Ministerio de Justicia. </v>
      </c>
      <c r="H116" s="72" t="str">
        <f>VLOOKUP(C116,'AUD ENE'!B:T,4,0)</f>
        <v>Certificado de Vigencia Folio Nº 500396542869, de fecha 02 de julio de 2021, del Servicio de Registro Civil e Identificación.</v>
      </c>
      <c r="I116" s="72" t="str">
        <f>VLOOKUP(C116,'AUD ENE'!B:T,5,0)</f>
        <v>Formación, promoción, cooperación y prestación de servicios para el desarrollo económico, social, cultural y espiritual de la comunidad, en el área de los derechos humanos del niño, entre otras.</v>
      </c>
      <c r="J116" s="72" t="str">
        <f>VLOOKUP(C116,'AUD ENE'!B:T,6,0)</f>
        <v>Presidente: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K116" s="72" t="str">
        <f>VLOOKUP(C116,'AUD ENE'!B:T,7,0)</f>
        <v>3 años en sus cargos.</v>
      </c>
      <c r="L116" s="72" t="str">
        <f>VLOOKUP(C116,'AUD ENE'!B:T,8,0)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6" s="72" t="str">
        <f>VLOOKUP(C116,'AUD ENE'!B:T,9,0)</f>
        <v xml:space="preserve">Patricio Marcelo Labra Guzmán, 
</v>
      </c>
      <c r="N116" s="72" t="str">
        <f>VLOOKUP(C116,'AUD ENE'!B:T,10,0)</f>
        <v xml:space="preserve">Calle Orella N° 1015, comuna y ciudad de Valparaíso, Quinta Región  
</v>
      </c>
      <c r="O116" s="72" t="str">
        <f>VLOOKUP(C116,'AUD ENE'!B:T,11,0)</f>
        <v>V</v>
      </c>
      <c r="P116" s="72" t="str">
        <f>VLOOKUP(C116,'AUD ENE'!B:T,12,0)</f>
        <v>Valparaíso</v>
      </c>
      <c r="Q116" s="72" t="str">
        <f>VLOOKUP(C116,'AUD ENE'!B:T,13,0)</f>
        <v>32-2156239</v>
      </c>
      <c r="R116" s="72" t="str">
        <f>VLOOKUP(C116,'AUD ENE'!B:T,14,0)</f>
        <v>serpaj@serpajchile.cl</v>
      </c>
      <c r="S116" s="72">
        <f>VLOOKUP(C116,'AUD ENE'!B:T,15,0)</f>
        <v>0</v>
      </c>
      <c r="T116" s="72">
        <f>VLOOKUP(C116,'AUD ENE'!B:T,16,0)</f>
        <v>93401</v>
      </c>
      <c r="U116" s="72" t="str">
        <f>VLOOKUP(C116,'AUD ENE'!B:T,17,0)</f>
        <v>Se acompaña certificado de antecedentes financieros, correspondiente al  año 2020 aprobados por USUFI</v>
      </c>
      <c r="V116" s="73">
        <f>VLOOKUP(C116,'AUD ENE'!B:T,18,0)</f>
        <v>37970</v>
      </c>
      <c r="W116" s="74">
        <f>VLOOKUP(C116,'AUD ENE'!B:T,19,0)</f>
        <v>6915</v>
      </c>
      <c r="X116" s="75">
        <v>11447074</v>
      </c>
      <c r="Y116" s="75">
        <v>11447074</v>
      </c>
      <c r="Z116" s="73">
        <v>44592</v>
      </c>
      <c r="AA116" s="72" t="s">
        <v>6406</v>
      </c>
      <c r="AB116" s="72" t="s">
        <v>6407</v>
      </c>
      <c r="AC116" s="72" t="s">
        <v>6426</v>
      </c>
    </row>
    <row r="117" spans="2:29" x14ac:dyDescent="0.2">
      <c r="B117" s="243" t="s">
        <v>6764</v>
      </c>
      <c r="C117" s="243">
        <v>650794826</v>
      </c>
      <c r="D117" s="72">
        <v>1030295</v>
      </c>
      <c r="E117" s="243">
        <v>3</v>
      </c>
      <c r="F117" s="72" t="str">
        <f>VLOOKUP(C117,'AUD ENE'!B:T,2,0)</f>
        <v xml:space="preserve">Corporación </v>
      </c>
      <c r="G117" s="72" t="str">
        <f>VLOOKUP(C117,'AUD ENE'!B:T,3,0)</f>
        <v>Otorgado mediante Certificado Nº 012/2013, de la Ilustre Municipalidad de Copiapó.</v>
      </c>
      <c r="H117" s="72" t="str">
        <f>VLOOKUP(C117,'AUD ENE'!B:T,4,0)</f>
        <v>Certificado Folio Nº 500402578038, emitido por SRCeI con fecha 09 de agosto de 2021.</v>
      </c>
      <c r="I117" s="72" t="str">
        <f>VLOOKUP(C117,'AUD ENE'!B:T,5,0)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17" s="72" t="str">
        <f>VLOOKUP(C117,'AUD ENE'!B:T,6,0)</f>
        <v>Presidente: 
Carlos Mauricio Gacitúa Godoy, 
Vicepresidente: 
Sofia Macarena Baez Herrera, 
Secretario:
Rodolfo Osses Baez, 
Tesorero:
Paola Agley Pérez Zamora, 
Certificado de Directorio de fecha 24 de julio de 2021, Folio N° 500400061563, del SRCI.</v>
      </c>
      <c r="K117" s="72" t="str">
        <f>VLOOKUP(C117,'AUD ENE'!B:T,7,0)</f>
        <v xml:space="preserve">Durarán 5 años* en sus cargos, pudiendo ser reelegidos.
(*hay reforma de estatutos)
</v>
      </c>
      <c r="L117" s="72" t="str">
        <f>VLOOKUP(C117,'AUD ENE'!B:T,8,0)</f>
        <v>04-03-2021 al 04-03-2024.</v>
      </c>
      <c r="M117" s="72" t="str">
        <f>VLOOKUP(C117,'AUD ENE'!B:T,9,0)</f>
        <v xml:space="preserve">Presidente: Carlos Mauricio Gacitua Godoy.
Presidente Suplente: Natalia Donoso Pérez. Actuará con las mismas funciones y facultades que el presidente Titular en caso de ausencia de este. 
</v>
      </c>
      <c r="N117" s="72" t="str">
        <f>VLOOKUP(C117,'AUD ENE'!B:T,10,0)</f>
        <v>Los Carrera N° 401. Oficina N° 508, edificio San Martín. Copiapó</v>
      </c>
      <c r="O117" s="72" t="str">
        <f>VLOOKUP(C117,'AUD ENE'!B:T,11,0)</f>
        <v>III</v>
      </c>
      <c r="P117" s="72" t="str">
        <f>VLOOKUP(C117,'AUD ENE'!B:T,12,0)</f>
        <v>Copiapo</v>
      </c>
      <c r="Q117" s="72" t="str">
        <f>VLOOKUP(C117,'AUD ENE'!B:T,13,0)</f>
        <v>967036066, 982748395, 522-240385, 522231057</v>
      </c>
      <c r="R117" s="72" t="str">
        <f>VLOOKUP(C117,'AUD ENE'!B:T,14,0)</f>
        <v>corporacionrenasci@gmail.com
 supervisoratecnicarenasci@gmail.com</v>
      </c>
      <c r="S117" s="72">
        <f>VLOOKUP(C117,'AUD ENE'!B:T,15,0)</f>
        <v>0</v>
      </c>
      <c r="T117" s="72" t="str">
        <f>VLOOKUP(C117,'AUD ENE'!B:T,16,0)</f>
        <v>93401: Institución de Asistencia Social</v>
      </c>
      <c r="U117" s="72" t="str">
        <f>VLOOKUP(C117,'AUD ENE'!B:T,17,0)</f>
        <v xml:space="preserve">
Se acompaña Certificado Financiero de los antecedentes financieros del año 2020, aprobados por el Subdepartamento de Supervisión Financiera Nacional. 
</v>
      </c>
      <c r="V117" s="73">
        <f>VLOOKUP(C117,'AUD ENE'!B:T,18,0)</f>
        <v>41739</v>
      </c>
      <c r="W117" s="74">
        <f>VLOOKUP(C117,'AUD ENE'!B:T,19,0)</f>
        <v>7499</v>
      </c>
      <c r="X117" s="75">
        <v>471905</v>
      </c>
      <c r="Y117" s="75">
        <v>471905</v>
      </c>
      <c r="Z117" s="73">
        <v>44592</v>
      </c>
      <c r="AA117" s="72" t="s">
        <v>6406</v>
      </c>
      <c r="AB117" s="72" t="s">
        <v>6407</v>
      </c>
      <c r="AC117" s="72" t="s">
        <v>6440</v>
      </c>
    </row>
    <row r="118" spans="2:29" x14ac:dyDescent="0.2">
      <c r="B118" s="243" t="s">
        <v>6764</v>
      </c>
      <c r="C118" s="243">
        <v>650794826</v>
      </c>
      <c r="D118" s="72">
        <v>1030296</v>
      </c>
      <c r="E118" s="243">
        <v>3</v>
      </c>
      <c r="F118" s="72" t="str">
        <f>VLOOKUP(C118,'AUD ENE'!B:T,2,0)</f>
        <v xml:space="preserve">Corporación </v>
      </c>
      <c r="G118" s="72" t="str">
        <f>VLOOKUP(C118,'AUD ENE'!B:T,3,0)</f>
        <v>Otorgado mediante Certificado Nº 012/2013, de la Ilustre Municipalidad de Copiapó.</v>
      </c>
      <c r="H118" s="72" t="str">
        <f>VLOOKUP(C118,'AUD ENE'!B:T,4,0)</f>
        <v>Certificado Folio Nº 500402578038, emitido por SRCeI con fecha 09 de agosto de 2021.</v>
      </c>
      <c r="I118" s="72" t="str">
        <f>VLOOKUP(C118,'AUD ENE'!B:T,5,0)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18" s="72" t="str">
        <f>VLOOKUP(C118,'AUD ENE'!B:T,6,0)</f>
        <v>Presidente: 
Carlos Mauricio Gacitúa Godoy, 
Vicepresidente: 
Sofia Macarena Baez Herrera, 
Secretario:
Rodolfo Osses Baez, 
Tesorero:
Paola Agley Pérez Zamora, 
Certificado de Directorio de fecha 24 de julio de 2021, Folio N° 500400061563, del SRCI.</v>
      </c>
      <c r="K118" s="72" t="str">
        <f>VLOOKUP(C118,'AUD ENE'!B:T,7,0)</f>
        <v xml:space="preserve">Durarán 5 años* en sus cargos, pudiendo ser reelegidos.
(*hay reforma de estatutos)
</v>
      </c>
      <c r="L118" s="72" t="str">
        <f>VLOOKUP(C118,'AUD ENE'!B:T,8,0)</f>
        <v>04-03-2021 al 04-03-2024.</v>
      </c>
      <c r="M118" s="72" t="str">
        <f>VLOOKUP(C118,'AUD ENE'!B:T,9,0)</f>
        <v xml:space="preserve">Presidente: Carlos Mauricio Gacitua Godoy.
Presidente Suplente: Natalia Donoso Pérez. Actuará con las mismas funciones y facultades que el presidente Titular en caso de ausencia de este. 
</v>
      </c>
      <c r="N118" s="72" t="str">
        <f>VLOOKUP(C118,'AUD ENE'!B:T,10,0)</f>
        <v>Los Carrera N° 401. Oficina N° 508, edificio San Martín. Copiapó</v>
      </c>
      <c r="O118" s="72" t="str">
        <f>VLOOKUP(C118,'AUD ENE'!B:T,11,0)</f>
        <v>III</v>
      </c>
      <c r="P118" s="72" t="str">
        <f>VLOOKUP(C118,'AUD ENE'!B:T,12,0)</f>
        <v>Copiapo</v>
      </c>
      <c r="Q118" s="72" t="str">
        <f>VLOOKUP(C118,'AUD ENE'!B:T,13,0)</f>
        <v>967036066, 982748395, 522-240385, 522231057</v>
      </c>
      <c r="R118" s="72" t="str">
        <f>VLOOKUP(C118,'AUD ENE'!B:T,14,0)</f>
        <v>corporacionrenasci@gmail.com
 supervisoratecnicarenasci@gmail.com</v>
      </c>
      <c r="S118" s="72">
        <f>VLOOKUP(C118,'AUD ENE'!B:T,15,0)</f>
        <v>0</v>
      </c>
      <c r="T118" s="72" t="str">
        <f>VLOOKUP(C118,'AUD ENE'!B:T,16,0)</f>
        <v>93401: Institución de Asistencia Social</v>
      </c>
      <c r="U118" s="72" t="str">
        <f>VLOOKUP(C118,'AUD ENE'!B:T,17,0)</f>
        <v xml:space="preserve">
Se acompaña Certificado Financiero de los antecedentes financieros del año 2020, aprobados por el Subdepartamento de Supervisión Financiera Nacional. 
</v>
      </c>
      <c r="V118" s="73">
        <f>VLOOKUP(C118,'AUD ENE'!B:T,18,0)</f>
        <v>41739</v>
      </c>
      <c r="W118" s="74">
        <f>VLOOKUP(C118,'AUD ENE'!B:T,19,0)</f>
        <v>7499</v>
      </c>
      <c r="X118" s="75">
        <v>599151</v>
      </c>
      <c r="Y118" s="75">
        <v>599151</v>
      </c>
      <c r="Z118" s="73">
        <v>44592</v>
      </c>
      <c r="AA118" s="72" t="s">
        <v>6406</v>
      </c>
      <c r="AB118" s="72" t="s">
        <v>6407</v>
      </c>
      <c r="AC118" s="72" t="s">
        <v>6440</v>
      </c>
    </row>
    <row r="119" spans="2:29" x14ac:dyDescent="0.2">
      <c r="B119" s="243" t="s">
        <v>6763</v>
      </c>
      <c r="C119" s="243">
        <v>700376001</v>
      </c>
      <c r="D119" s="72">
        <v>1040446</v>
      </c>
      <c r="E119" s="243">
        <v>4</v>
      </c>
      <c r="F119" s="72" t="str">
        <f>VLOOKUP(C119,'AUD ENE'!B:T,2,0)</f>
        <v>Fundación de Derecho Privado</v>
      </c>
      <c r="G119" s="72" t="str">
        <f>VLOOKUP(C119,'AUD ENE'!B:T,3,0)</f>
        <v>Otorgada por Decreto Supremo N° 629, de fecha 14 de febrero de 1938, del Ministerio de Justicia.</v>
      </c>
      <c r="H119" s="72" t="str">
        <f>VLOOKUP(C119,'AUD ENE'!B:T,4,0)</f>
        <v xml:space="preserve">Certificado de Vigencia de persona jurídica sin fines de lucro Folio N° 500395371500, emitido con fecha 24 de junio de 2021, del Servicio de Registro Civil e Identificación. </v>
      </c>
      <c r="I119" s="72" t="str">
        <f>VLOOKUP(C119,'AUD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19" s="72" t="str">
        <f>VLOOKUP(C119,'AUD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19" s="72" t="str">
        <f>VLOOKUP(C119,'AUD ENE'!B:T,7,0)</f>
        <v>: 3 años.</v>
      </c>
      <c r="L119" s="72" t="str">
        <f>VLOOKUP(C119,'AUD ENE'!B:T,8,0)</f>
        <v xml:space="preserve">16-12-2020 hasta el 16-12-2023.
</v>
      </c>
      <c r="M119" s="72" t="str">
        <f>VLOOKUP(C119,'AUD ENE'!B:T,9,0)</f>
        <v>Presidente: José Pedro Silva Prado
Director Ejecutivo: Edmundo Crespo Pisano
Gerente/Director Administración y Finanzas: Julio Gutiérrez Campos,</v>
      </c>
      <c r="N119" s="72" t="str">
        <f>VLOOKUP(C119,'AUD ENE'!B:T,10,0)</f>
        <v xml:space="preserve">Paseo Pdte. Errázuriz Echaurren N° 2631, 5° piso, comuna de Providencia, Santiago, Región Metropolitana.
</v>
      </c>
      <c r="O119" s="72" t="str">
        <f>VLOOKUP(C119,'AUD ENE'!B:T,11,0)</f>
        <v>XIII</v>
      </c>
      <c r="P119" s="72" t="str">
        <f>VLOOKUP(C119,'AUD ENE'!B:T,12,0)</f>
        <v>Providencia</v>
      </c>
      <c r="Q119" s="72" t="str">
        <f>VLOOKUP(C119,'AUD ENE'!B:T,13,0)</f>
        <v>228737900 - 228737980</v>
      </c>
      <c r="R119" s="72" t="str">
        <f>VLOOKUP(C119,'AUD ENE'!B:T,14,0)</f>
        <v>http://www.ciudaddelnino.cl</v>
      </c>
      <c r="S119" s="72">
        <f>VLOOKUP(C119,'AUD ENE'!B:T,15,0)</f>
        <v>0</v>
      </c>
      <c r="T119" s="72" t="str">
        <f>VLOOKUP(C119,'AUD ENE'!B:T,16,0)</f>
        <v>93401: Instituciones de Asistencia Social</v>
      </c>
      <c r="U119" s="72" t="str">
        <f>VLOOKUP(C119,'AUD ENE'!B:T,17,0)</f>
        <v xml:space="preserve">Se acompaña certificado de antecedentes financieros, correspondientes al año 2020 aprobador por el Subdepartamento de Supervisión Financiera Nacional.  </v>
      </c>
      <c r="V119" s="73">
        <f>VLOOKUP(C119,'AUD ENE'!B:T,18,0)</f>
        <v>37970</v>
      </c>
      <c r="W119" s="74">
        <f>VLOOKUP(C119,'AUD ENE'!B:T,19,0)</f>
        <v>1800</v>
      </c>
      <c r="X119" s="75">
        <v>12732213</v>
      </c>
      <c r="Y119" s="75">
        <v>12732213</v>
      </c>
      <c r="Z119" s="73">
        <v>44592</v>
      </c>
      <c r="AA119" s="72" t="s">
        <v>6406</v>
      </c>
      <c r="AB119" s="72" t="s">
        <v>6407</v>
      </c>
      <c r="AC119" s="72" t="s">
        <v>6426</v>
      </c>
    </row>
    <row r="120" spans="2:29" x14ac:dyDescent="0.2">
      <c r="B120" s="243" t="s">
        <v>6763</v>
      </c>
      <c r="C120" s="243">
        <v>700376001</v>
      </c>
      <c r="D120" s="72">
        <v>1090594</v>
      </c>
      <c r="E120" s="243">
        <v>9</v>
      </c>
      <c r="F120" s="72" t="str">
        <f>VLOOKUP(C120,'AUD ENE'!B:T,2,0)</f>
        <v>Fundación de Derecho Privado</v>
      </c>
      <c r="G120" s="72" t="str">
        <f>VLOOKUP(C120,'AUD ENE'!B:T,3,0)</f>
        <v>Otorgada por Decreto Supremo N° 629, de fecha 14 de febrero de 1938, del Ministerio de Justicia.</v>
      </c>
      <c r="H120" s="72" t="str">
        <f>VLOOKUP(C120,'AUD ENE'!B:T,4,0)</f>
        <v xml:space="preserve">Certificado de Vigencia de persona jurídica sin fines de lucro Folio N° 500395371500, emitido con fecha 24 de junio de 2021, del Servicio de Registro Civil e Identificación. </v>
      </c>
      <c r="I120" s="72" t="str">
        <f>VLOOKUP(C120,'AUD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0" s="72" t="str">
        <f>VLOOKUP(C120,'AUD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0" s="72" t="str">
        <f>VLOOKUP(C120,'AUD ENE'!B:T,7,0)</f>
        <v>: 3 años.</v>
      </c>
      <c r="L120" s="72" t="str">
        <f>VLOOKUP(C120,'AUD ENE'!B:T,8,0)</f>
        <v xml:space="preserve">16-12-2020 hasta el 16-12-2023.
</v>
      </c>
      <c r="M120" s="72" t="str">
        <f>VLOOKUP(C120,'AUD ENE'!B:T,9,0)</f>
        <v>Presidente: José Pedro Silva Prado
Director Ejecutivo: Edmundo Crespo Pisano
Gerente/Director Administración y Finanzas: Julio Gutiérrez Campos,</v>
      </c>
      <c r="N120" s="72" t="str">
        <f>VLOOKUP(C120,'AUD ENE'!B:T,10,0)</f>
        <v xml:space="preserve">Paseo Pdte. Errázuriz Echaurren N° 2631, 5° piso, comuna de Providencia, Santiago, Región Metropolitana.
</v>
      </c>
      <c r="O120" s="72" t="str">
        <f>VLOOKUP(C120,'AUD ENE'!B:T,11,0)</f>
        <v>XIII</v>
      </c>
      <c r="P120" s="72" t="str">
        <f>VLOOKUP(C120,'AUD ENE'!B:T,12,0)</f>
        <v>Providencia</v>
      </c>
      <c r="Q120" s="72" t="str">
        <f>VLOOKUP(C120,'AUD ENE'!B:T,13,0)</f>
        <v>228737900 - 228737980</v>
      </c>
      <c r="R120" s="72" t="str">
        <f>VLOOKUP(C120,'AUD ENE'!B:T,14,0)</f>
        <v>http://www.ciudaddelnino.cl</v>
      </c>
      <c r="S120" s="72">
        <f>VLOOKUP(C120,'AUD ENE'!B:T,15,0)</f>
        <v>0</v>
      </c>
      <c r="T120" s="72" t="str">
        <f>VLOOKUP(C120,'AUD ENE'!B:T,16,0)</f>
        <v>93401: Instituciones de Asistencia Social</v>
      </c>
      <c r="U120" s="72" t="str">
        <f>VLOOKUP(C120,'AUD ENE'!B:T,17,0)</f>
        <v xml:space="preserve">Se acompaña certificado de antecedentes financieros, correspondientes al año 2020 aprobador por el Subdepartamento de Supervisión Financiera Nacional.  </v>
      </c>
      <c r="V120" s="73">
        <f>VLOOKUP(C120,'AUD ENE'!B:T,18,0)</f>
        <v>37970</v>
      </c>
      <c r="W120" s="74">
        <f>VLOOKUP(C120,'AUD ENE'!B:T,19,0)</f>
        <v>1800</v>
      </c>
      <c r="X120" s="75">
        <v>8685151</v>
      </c>
      <c r="Y120" s="75">
        <v>8685151</v>
      </c>
      <c r="Z120" s="73">
        <v>44592</v>
      </c>
      <c r="AA120" s="72" t="s">
        <v>6406</v>
      </c>
      <c r="AB120" s="72" t="s">
        <v>6407</v>
      </c>
      <c r="AC120" s="72" t="s">
        <v>211</v>
      </c>
    </row>
    <row r="121" spans="2:29" x14ac:dyDescent="0.2">
      <c r="B121" s="243" t="s">
        <v>6763</v>
      </c>
      <c r="C121" s="243">
        <v>700376001</v>
      </c>
      <c r="D121" s="72">
        <v>1090648</v>
      </c>
      <c r="E121" s="243">
        <v>9</v>
      </c>
      <c r="F121" s="72" t="str">
        <f>VLOOKUP(C121,'AUD ENE'!B:T,2,0)</f>
        <v>Fundación de Derecho Privado</v>
      </c>
      <c r="G121" s="72" t="str">
        <f>VLOOKUP(C121,'AUD ENE'!B:T,3,0)</f>
        <v>Otorgada por Decreto Supremo N° 629, de fecha 14 de febrero de 1938, del Ministerio de Justicia.</v>
      </c>
      <c r="H121" s="72" t="str">
        <f>VLOOKUP(C121,'AUD ENE'!B:T,4,0)</f>
        <v xml:space="preserve">Certificado de Vigencia de persona jurídica sin fines de lucro Folio N° 500395371500, emitido con fecha 24 de junio de 2021, del Servicio de Registro Civil e Identificación. </v>
      </c>
      <c r="I121" s="72" t="str">
        <f>VLOOKUP(C121,'AUD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1" s="72" t="str">
        <f>VLOOKUP(C121,'AUD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1" s="72" t="str">
        <f>VLOOKUP(C121,'AUD ENE'!B:T,7,0)</f>
        <v>: 3 años.</v>
      </c>
      <c r="L121" s="72" t="str">
        <f>VLOOKUP(C121,'AUD ENE'!B:T,8,0)</f>
        <v xml:space="preserve">16-12-2020 hasta el 16-12-2023.
</v>
      </c>
      <c r="M121" s="72" t="str">
        <f>VLOOKUP(C121,'AUD ENE'!B:T,9,0)</f>
        <v>Presidente: José Pedro Silva Prado
Director Ejecutivo: Edmundo Crespo Pisano
Gerente/Director Administración y Finanzas: Julio Gutiérrez Campos,</v>
      </c>
      <c r="N121" s="72" t="str">
        <f>VLOOKUP(C121,'AUD ENE'!B:T,10,0)</f>
        <v xml:space="preserve">Paseo Pdte. Errázuriz Echaurren N° 2631, 5° piso, comuna de Providencia, Santiago, Región Metropolitana.
</v>
      </c>
      <c r="O121" s="72" t="str">
        <f>VLOOKUP(C121,'AUD ENE'!B:T,11,0)</f>
        <v>XIII</v>
      </c>
      <c r="P121" s="72" t="str">
        <f>VLOOKUP(C121,'AUD ENE'!B:T,12,0)</f>
        <v>Providencia</v>
      </c>
      <c r="Q121" s="72" t="str">
        <f>VLOOKUP(C121,'AUD ENE'!B:T,13,0)</f>
        <v>228737900 - 228737980</v>
      </c>
      <c r="R121" s="72" t="str">
        <f>VLOOKUP(C121,'AUD ENE'!B:T,14,0)</f>
        <v>http://www.ciudaddelnino.cl</v>
      </c>
      <c r="S121" s="72">
        <f>VLOOKUP(C121,'AUD ENE'!B:T,15,0)</f>
        <v>0</v>
      </c>
      <c r="T121" s="72" t="str">
        <f>VLOOKUP(C121,'AUD ENE'!B:T,16,0)</f>
        <v>93401: Instituciones de Asistencia Social</v>
      </c>
      <c r="U121" s="72" t="str">
        <f>VLOOKUP(C121,'AUD ENE'!B:T,17,0)</f>
        <v xml:space="preserve">Se acompaña certificado de antecedentes financieros, correspondientes al año 2020 aprobador por el Subdepartamento de Supervisión Financiera Nacional.  </v>
      </c>
      <c r="V121" s="73">
        <f>VLOOKUP(C121,'AUD ENE'!B:T,18,0)</f>
        <v>37970</v>
      </c>
      <c r="W121" s="74">
        <f>VLOOKUP(C121,'AUD ENE'!B:T,19,0)</f>
        <v>1800</v>
      </c>
      <c r="X121" s="75">
        <v>2596006</v>
      </c>
      <c r="Y121" s="75">
        <v>2596006</v>
      </c>
      <c r="Z121" s="73">
        <v>44592</v>
      </c>
      <c r="AA121" s="72" t="s">
        <v>6406</v>
      </c>
      <c r="AB121" s="72" t="s">
        <v>6407</v>
      </c>
      <c r="AC121" s="72" t="s">
        <v>181</v>
      </c>
    </row>
    <row r="122" spans="2:29" x14ac:dyDescent="0.2">
      <c r="B122" s="243" t="s">
        <v>6763</v>
      </c>
      <c r="C122" s="243">
        <v>700376001</v>
      </c>
      <c r="D122" s="72">
        <v>1090649</v>
      </c>
      <c r="E122" s="243">
        <v>9</v>
      </c>
      <c r="F122" s="72" t="str">
        <f>VLOOKUP(C122,'AUD ENE'!B:T,2,0)</f>
        <v>Fundación de Derecho Privado</v>
      </c>
      <c r="G122" s="72" t="str">
        <f>VLOOKUP(C122,'AUD ENE'!B:T,3,0)</f>
        <v>Otorgada por Decreto Supremo N° 629, de fecha 14 de febrero de 1938, del Ministerio de Justicia.</v>
      </c>
      <c r="H122" s="72" t="str">
        <f>VLOOKUP(C122,'AUD ENE'!B:T,4,0)</f>
        <v xml:space="preserve">Certificado de Vigencia de persona jurídica sin fines de lucro Folio N° 500395371500, emitido con fecha 24 de junio de 2021, del Servicio de Registro Civil e Identificación. </v>
      </c>
      <c r="I122" s="72" t="str">
        <f>VLOOKUP(C122,'AUD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2" s="72" t="str">
        <f>VLOOKUP(C122,'AUD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2" s="72" t="str">
        <f>VLOOKUP(C122,'AUD ENE'!B:T,7,0)</f>
        <v>: 3 años.</v>
      </c>
      <c r="L122" s="72" t="str">
        <f>VLOOKUP(C122,'AUD ENE'!B:T,8,0)</f>
        <v xml:space="preserve">16-12-2020 hasta el 16-12-2023.
</v>
      </c>
      <c r="M122" s="72" t="str">
        <f>VLOOKUP(C122,'AUD ENE'!B:T,9,0)</f>
        <v>Presidente: José Pedro Silva Prado
Director Ejecutivo: Edmundo Crespo Pisano
Gerente/Director Administración y Finanzas: Julio Gutiérrez Campos,</v>
      </c>
      <c r="N122" s="72" t="str">
        <f>VLOOKUP(C122,'AUD ENE'!B:T,10,0)</f>
        <v xml:space="preserve">Paseo Pdte. Errázuriz Echaurren N° 2631, 5° piso, comuna de Providencia, Santiago, Región Metropolitana.
</v>
      </c>
      <c r="O122" s="72" t="str">
        <f>VLOOKUP(C122,'AUD ENE'!B:T,11,0)</f>
        <v>XIII</v>
      </c>
      <c r="P122" s="72" t="str">
        <f>VLOOKUP(C122,'AUD ENE'!B:T,12,0)</f>
        <v>Providencia</v>
      </c>
      <c r="Q122" s="72" t="str">
        <f>VLOOKUP(C122,'AUD ENE'!B:T,13,0)</f>
        <v>228737900 - 228737980</v>
      </c>
      <c r="R122" s="72" t="str">
        <f>VLOOKUP(C122,'AUD ENE'!B:T,14,0)</f>
        <v>http://www.ciudaddelnino.cl</v>
      </c>
      <c r="S122" s="72">
        <f>VLOOKUP(C122,'AUD ENE'!B:T,15,0)</f>
        <v>0</v>
      </c>
      <c r="T122" s="72" t="str">
        <f>VLOOKUP(C122,'AUD ENE'!B:T,16,0)</f>
        <v>93401: Instituciones de Asistencia Social</v>
      </c>
      <c r="U122" s="72" t="str">
        <f>VLOOKUP(C122,'AUD ENE'!B:T,17,0)</f>
        <v xml:space="preserve">Se acompaña certificado de antecedentes financieros, correspondientes al año 2020 aprobador por el Subdepartamento de Supervisión Financiera Nacional.  </v>
      </c>
      <c r="V122" s="73">
        <f>VLOOKUP(C122,'AUD ENE'!B:T,18,0)</f>
        <v>37970</v>
      </c>
      <c r="W122" s="74">
        <f>VLOOKUP(C122,'AUD ENE'!B:T,19,0)</f>
        <v>1800</v>
      </c>
      <c r="X122" s="75">
        <v>3969630</v>
      </c>
      <c r="Y122" s="75">
        <v>3969630</v>
      </c>
      <c r="Z122" s="73">
        <v>44592</v>
      </c>
      <c r="AA122" s="72" t="s">
        <v>6406</v>
      </c>
      <c r="AB122" s="72" t="s">
        <v>6407</v>
      </c>
      <c r="AC122" s="72" t="s">
        <v>181</v>
      </c>
    </row>
    <row r="123" spans="2:29" x14ac:dyDescent="0.2">
      <c r="B123" s="243" t="s">
        <v>6763</v>
      </c>
      <c r="C123" s="243">
        <v>700376001</v>
      </c>
      <c r="D123" s="72">
        <v>1100404</v>
      </c>
      <c r="E123" s="243">
        <v>10</v>
      </c>
      <c r="F123" s="72" t="str">
        <f>VLOOKUP(C123,'AUD ENE'!B:T,2,0)</f>
        <v>Fundación de Derecho Privado</v>
      </c>
      <c r="G123" s="72" t="str">
        <f>VLOOKUP(C123,'AUD ENE'!B:T,3,0)</f>
        <v>Otorgada por Decreto Supremo N° 629, de fecha 14 de febrero de 1938, del Ministerio de Justicia.</v>
      </c>
      <c r="H123" s="72" t="str">
        <f>VLOOKUP(C123,'AUD ENE'!B:T,4,0)</f>
        <v xml:space="preserve">Certificado de Vigencia de persona jurídica sin fines de lucro Folio N° 500395371500, emitido con fecha 24 de junio de 2021, del Servicio de Registro Civil e Identificación. </v>
      </c>
      <c r="I123" s="72" t="str">
        <f>VLOOKUP(C123,'AUD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3" s="72" t="str">
        <f>VLOOKUP(C123,'AUD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3" s="72" t="str">
        <f>VLOOKUP(C123,'AUD ENE'!B:T,7,0)</f>
        <v>: 3 años.</v>
      </c>
      <c r="L123" s="72" t="str">
        <f>VLOOKUP(C123,'AUD ENE'!B:T,8,0)</f>
        <v xml:space="preserve">16-12-2020 hasta el 16-12-2023.
</v>
      </c>
      <c r="M123" s="72" t="str">
        <f>VLOOKUP(C123,'AUD ENE'!B:T,9,0)</f>
        <v>Presidente: José Pedro Silva Prado
Director Ejecutivo: Edmundo Crespo Pisano
Gerente/Director Administración y Finanzas: Julio Gutiérrez Campos,</v>
      </c>
      <c r="N123" s="72" t="str">
        <f>VLOOKUP(C123,'AUD ENE'!B:T,10,0)</f>
        <v xml:space="preserve">Paseo Pdte. Errázuriz Echaurren N° 2631, 5° piso, comuna de Providencia, Santiago, Región Metropolitana.
</v>
      </c>
      <c r="O123" s="72" t="str">
        <f>VLOOKUP(C123,'AUD ENE'!B:T,11,0)</f>
        <v>XIII</v>
      </c>
      <c r="P123" s="72" t="str">
        <f>VLOOKUP(C123,'AUD ENE'!B:T,12,0)</f>
        <v>Providencia</v>
      </c>
      <c r="Q123" s="72" t="str">
        <f>VLOOKUP(C123,'AUD ENE'!B:T,13,0)</f>
        <v>228737900 - 228737980</v>
      </c>
      <c r="R123" s="72" t="str">
        <f>VLOOKUP(C123,'AUD ENE'!B:T,14,0)</f>
        <v>http://www.ciudaddelnino.cl</v>
      </c>
      <c r="S123" s="72">
        <f>VLOOKUP(C123,'AUD ENE'!B:T,15,0)</f>
        <v>0</v>
      </c>
      <c r="T123" s="72" t="str">
        <f>VLOOKUP(C123,'AUD ENE'!B:T,16,0)</f>
        <v>93401: Instituciones de Asistencia Social</v>
      </c>
      <c r="U123" s="72" t="str">
        <f>VLOOKUP(C123,'AUD ENE'!B:T,17,0)</f>
        <v xml:space="preserve">Se acompaña certificado de antecedentes financieros, correspondientes al año 2020 aprobador por el Subdepartamento de Supervisión Financiera Nacional.  </v>
      </c>
      <c r="V123" s="73">
        <f>VLOOKUP(C123,'AUD ENE'!B:T,18,0)</f>
        <v>37970</v>
      </c>
      <c r="W123" s="74">
        <f>VLOOKUP(C123,'AUD ENE'!B:T,19,0)</f>
        <v>1800</v>
      </c>
      <c r="X123" s="75">
        <v>4769614</v>
      </c>
      <c r="Y123" s="75">
        <v>4769614</v>
      </c>
      <c r="Z123" s="73">
        <v>44592</v>
      </c>
      <c r="AA123" s="72" t="s">
        <v>6406</v>
      </c>
      <c r="AB123" s="72" t="s">
        <v>6407</v>
      </c>
      <c r="AC123" s="72" t="s">
        <v>6430</v>
      </c>
    </row>
    <row r="124" spans="2:29" x14ac:dyDescent="0.2">
      <c r="B124" s="243" t="s">
        <v>6763</v>
      </c>
      <c r="C124" s="243">
        <v>700376001</v>
      </c>
      <c r="D124" s="72">
        <v>1100510</v>
      </c>
      <c r="E124" s="243">
        <v>10</v>
      </c>
      <c r="F124" s="72" t="str">
        <f>VLOOKUP(C124,'AUD ENE'!B:T,2,0)</f>
        <v>Fundación de Derecho Privado</v>
      </c>
      <c r="G124" s="72" t="str">
        <f>VLOOKUP(C124,'AUD ENE'!B:T,3,0)</f>
        <v>Otorgada por Decreto Supremo N° 629, de fecha 14 de febrero de 1938, del Ministerio de Justicia.</v>
      </c>
      <c r="H124" s="72" t="str">
        <f>VLOOKUP(C124,'AUD ENE'!B:T,4,0)</f>
        <v xml:space="preserve">Certificado de Vigencia de persona jurídica sin fines de lucro Folio N° 500395371500, emitido con fecha 24 de junio de 2021, del Servicio de Registro Civil e Identificación. </v>
      </c>
      <c r="I124" s="72" t="str">
        <f>VLOOKUP(C124,'AUD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4" s="72" t="str">
        <f>VLOOKUP(C124,'AUD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4" s="72" t="str">
        <f>VLOOKUP(C124,'AUD ENE'!B:T,7,0)</f>
        <v>: 3 años.</v>
      </c>
      <c r="L124" s="72" t="str">
        <f>VLOOKUP(C124,'AUD ENE'!B:T,8,0)</f>
        <v xml:space="preserve">16-12-2020 hasta el 16-12-2023.
</v>
      </c>
      <c r="M124" s="72" t="str">
        <f>VLOOKUP(C124,'AUD ENE'!B:T,9,0)</f>
        <v>Presidente: José Pedro Silva Prado
Director Ejecutivo: Edmundo Crespo Pisano
Gerente/Director Administración y Finanzas: Julio Gutiérrez Campos,</v>
      </c>
      <c r="N124" s="72" t="str">
        <f>VLOOKUP(C124,'AUD ENE'!B:T,10,0)</f>
        <v xml:space="preserve">Paseo Pdte. Errázuriz Echaurren N° 2631, 5° piso, comuna de Providencia, Santiago, Región Metropolitana.
</v>
      </c>
      <c r="O124" s="72" t="str">
        <f>VLOOKUP(C124,'AUD ENE'!B:T,11,0)</f>
        <v>XIII</v>
      </c>
      <c r="P124" s="72" t="str">
        <f>VLOOKUP(C124,'AUD ENE'!B:T,12,0)</f>
        <v>Providencia</v>
      </c>
      <c r="Q124" s="72" t="str">
        <f>VLOOKUP(C124,'AUD ENE'!B:T,13,0)</f>
        <v>228737900 - 228737980</v>
      </c>
      <c r="R124" s="72" t="str">
        <f>VLOOKUP(C124,'AUD ENE'!B:T,14,0)</f>
        <v>http://www.ciudaddelnino.cl</v>
      </c>
      <c r="S124" s="72">
        <f>VLOOKUP(C124,'AUD ENE'!B:T,15,0)</f>
        <v>0</v>
      </c>
      <c r="T124" s="72" t="str">
        <f>VLOOKUP(C124,'AUD ENE'!B:T,16,0)</f>
        <v>93401: Instituciones de Asistencia Social</v>
      </c>
      <c r="U124" s="72" t="str">
        <f>VLOOKUP(C124,'AUD ENE'!B:T,17,0)</f>
        <v xml:space="preserve">Se acompaña certificado de antecedentes financieros, correspondientes al año 2020 aprobador por el Subdepartamento de Supervisión Financiera Nacional.  </v>
      </c>
      <c r="V124" s="73">
        <f>VLOOKUP(C124,'AUD ENE'!B:T,18,0)</f>
        <v>37970</v>
      </c>
      <c r="W124" s="74">
        <f>VLOOKUP(C124,'AUD ENE'!B:T,19,0)</f>
        <v>1800</v>
      </c>
      <c r="X124" s="75">
        <v>2477503</v>
      </c>
      <c r="Y124" s="75">
        <v>2477503</v>
      </c>
      <c r="Z124" s="73">
        <v>44592</v>
      </c>
      <c r="AA124" s="72" t="s">
        <v>6406</v>
      </c>
      <c r="AB124" s="72" t="s">
        <v>6407</v>
      </c>
      <c r="AC124" s="72" t="s">
        <v>6430</v>
      </c>
    </row>
    <row r="125" spans="2:29" x14ac:dyDescent="0.2">
      <c r="B125" s="243" t="s">
        <v>6763</v>
      </c>
      <c r="C125" s="243">
        <v>700376001</v>
      </c>
      <c r="D125" s="72">
        <v>1100511</v>
      </c>
      <c r="E125" s="243">
        <v>10</v>
      </c>
      <c r="F125" s="72" t="str">
        <f>VLOOKUP(C125,'AUD ENE'!B:T,2,0)</f>
        <v>Fundación de Derecho Privado</v>
      </c>
      <c r="G125" s="72" t="str">
        <f>VLOOKUP(C125,'AUD ENE'!B:T,3,0)</f>
        <v>Otorgada por Decreto Supremo N° 629, de fecha 14 de febrero de 1938, del Ministerio de Justicia.</v>
      </c>
      <c r="H125" s="72" t="str">
        <f>VLOOKUP(C125,'AUD ENE'!B:T,4,0)</f>
        <v xml:space="preserve">Certificado de Vigencia de persona jurídica sin fines de lucro Folio N° 500395371500, emitido con fecha 24 de junio de 2021, del Servicio de Registro Civil e Identificación. </v>
      </c>
      <c r="I125" s="72" t="str">
        <f>VLOOKUP(C125,'AUD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5" s="72" t="str">
        <f>VLOOKUP(C125,'AUD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5" s="72" t="str">
        <f>VLOOKUP(C125,'AUD ENE'!B:T,7,0)</f>
        <v>: 3 años.</v>
      </c>
      <c r="L125" s="72" t="str">
        <f>VLOOKUP(C125,'AUD ENE'!B:T,8,0)</f>
        <v xml:space="preserve">16-12-2020 hasta el 16-12-2023.
</v>
      </c>
      <c r="M125" s="72" t="str">
        <f>VLOOKUP(C125,'AUD ENE'!B:T,9,0)</f>
        <v>Presidente: José Pedro Silva Prado
Director Ejecutivo: Edmundo Crespo Pisano
Gerente/Director Administración y Finanzas: Julio Gutiérrez Campos,</v>
      </c>
      <c r="N125" s="72" t="str">
        <f>VLOOKUP(C125,'AUD ENE'!B:T,10,0)</f>
        <v xml:space="preserve">Paseo Pdte. Errázuriz Echaurren N° 2631, 5° piso, comuna de Providencia, Santiago, Región Metropolitana.
</v>
      </c>
      <c r="O125" s="72" t="str">
        <f>VLOOKUP(C125,'AUD ENE'!B:T,11,0)</f>
        <v>XIII</v>
      </c>
      <c r="P125" s="72" t="str">
        <f>VLOOKUP(C125,'AUD ENE'!B:T,12,0)</f>
        <v>Providencia</v>
      </c>
      <c r="Q125" s="72" t="str">
        <f>VLOOKUP(C125,'AUD ENE'!B:T,13,0)</f>
        <v>228737900 - 228737980</v>
      </c>
      <c r="R125" s="72" t="str">
        <f>VLOOKUP(C125,'AUD ENE'!B:T,14,0)</f>
        <v>http://www.ciudaddelnino.cl</v>
      </c>
      <c r="S125" s="72">
        <f>VLOOKUP(C125,'AUD ENE'!B:T,15,0)</f>
        <v>0</v>
      </c>
      <c r="T125" s="72" t="str">
        <f>VLOOKUP(C125,'AUD ENE'!B:T,16,0)</f>
        <v>93401: Instituciones de Asistencia Social</v>
      </c>
      <c r="U125" s="72" t="str">
        <f>VLOOKUP(C125,'AUD ENE'!B:T,17,0)</f>
        <v xml:space="preserve">Se acompaña certificado de antecedentes financieros, correspondientes al año 2020 aprobador por el Subdepartamento de Supervisión Financiera Nacional.  </v>
      </c>
      <c r="V125" s="73">
        <f>VLOOKUP(C125,'AUD ENE'!B:T,18,0)</f>
        <v>37970</v>
      </c>
      <c r="W125" s="74">
        <f>VLOOKUP(C125,'AUD ENE'!B:T,19,0)</f>
        <v>1800</v>
      </c>
      <c r="X125" s="75">
        <v>2696180</v>
      </c>
      <c r="Y125" s="75">
        <v>2696180</v>
      </c>
      <c r="Z125" s="73">
        <v>44592</v>
      </c>
      <c r="AA125" s="72" t="s">
        <v>6406</v>
      </c>
      <c r="AB125" s="72" t="s">
        <v>6407</v>
      </c>
      <c r="AC125" s="72" t="s">
        <v>6430</v>
      </c>
    </row>
    <row r="126" spans="2:29" x14ac:dyDescent="0.2">
      <c r="B126" s="243" t="s">
        <v>6763</v>
      </c>
      <c r="C126" s="243">
        <v>700376001</v>
      </c>
      <c r="D126" s="72">
        <v>1100525</v>
      </c>
      <c r="E126" s="243">
        <v>10</v>
      </c>
      <c r="F126" s="72" t="str">
        <f>VLOOKUP(C126,'AUD ENE'!B:T,2,0)</f>
        <v>Fundación de Derecho Privado</v>
      </c>
      <c r="G126" s="72" t="str">
        <f>VLOOKUP(C126,'AUD ENE'!B:T,3,0)</f>
        <v>Otorgada por Decreto Supremo N° 629, de fecha 14 de febrero de 1938, del Ministerio de Justicia.</v>
      </c>
      <c r="H126" s="72" t="str">
        <f>VLOOKUP(C126,'AUD ENE'!B:T,4,0)</f>
        <v xml:space="preserve">Certificado de Vigencia de persona jurídica sin fines de lucro Folio N° 500395371500, emitido con fecha 24 de junio de 2021, del Servicio de Registro Civil e Identificación. </v>
      </c>
      <c r="I126" s="72" t="str">
        <f>VLOOKUP(C126,'AUD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6" s="72" t="str">
        <f>VLOOKUP(C126,'AUD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6" s="72" t="str">
        <f>VLOOKUP(C126,'AUD ENE'!B:T,7,0)</f>
        <v>: 3 años.</v>
      </c>
      <c r="L126" s="72" t="str">
        <f>VLOOKUP(C126,'AUD ENE'!B:T,8,0)</f>
        <v xml:space="preserve">16-12-2020 hasta el 16-12-2023.
</v>
      </c>
      <c r="M126" s="72" t="str">
        <f>VLOOKUP(C126,'AUD ENE'!B:T,9,0)</f>
        <v>Presidente: José Pedro Silva Prado
Director Ejecutivo: Edmundo Crespo Pisano
Gerente/Director Administración y Finanzas: Julio Gutiérrez Campos,</v>
      </c>
      <c r="N126" s="72" t="str">
        <f>VLOOKUP(C126,'AUD ENE'!B:T,10,0)</f>
        <v xml:space="preserve">Paseo Pdte. Errázuriz Echaurren N° 2631, 5° piso, comuna de Providencia, Santiago, Región Metropolitana.
</v>
      </c>
      <c r="O126" s="72" t="str">
        <f>VLOOKUP(C126,'AUD ENE'!B:T,11,0)</f>
        <v>XIII</v>
      </c>
      <c r="P126" s="72" t="str">
        <f>VLOOKUP(C126,'AUD ENE'!B:T,12,0)</f>
        <v>Providencia</v>
      </c>
      <c r="Q126" s="72" t="str">
        <f>VLOOKUP(C126,'AUD ENE'!B:T,13,0)</f>
        <v>228737900 - 228737980</v>
      </c>
      <c r="R126" s="72" t="str">
        <f>VLOOKUP(C126,'AUD ENE'!B:T,14,0)</f>
        <v>http://www.ciudaddelnino.cl</v>
      </c>
      <c r="S126" s="72">
        <f>VLOOKUP(C126,'AUD ENE'!B:T,15,0)</f>
        <v>0</v>
      </c>
      <c r="T126" s="72" t="str">
        <f>VLOOKUP(C126,'AUD ENE'!B:T,16,0)</f>
        <v>93401: Instituciones de Asistencia Social</v>
      </c>
      <c r="U126" s="72" t="str">
        <f>VLOOKUP(C126,'AUD ENE'!B:T,17,0)</f>
        <v xml:space="preserve">Se acompaña certificado de antecedentes financieros, correspondientes al año 2020 aprobador por el Subdepartamento de Supervisión Financiera Nacional.  </v>
      </c>
      <c r="V126" s="73">
        <f>VLOOKUP(C126,'AUD ENE'!B:T,18,0)</f>
        <v>37970</v>
      </c>
      <c r="W126" s="74">
        <f>VLOOKUP(C126,'AUD ENE'!B:T,19,0)</f>
        <v>1800</v>
      </c>
      <c r="X126" s="75">
        <v>973305</v>
      </c>
      <c r="Y126" s="75">
        <v>973305</v>
      </c>
      <c r="Z126" s="73">
        <v>44592</v>
      </c>
      <c r="AA126" s="72" t="s">
        <v>6406</v>
      </c>
      <c r="AB126" s="72" t="s">
        <v>6407</v>
      </c>
      <c r="AC126" s="72" t="s">
        <v>6430</v>
      </c>
    </row>
    <row r="127" spans="2:29" x14ac:dyDescent="0.2">
      <c r="B127" s="243" t="s">
        <v>6763</v>
      </c>
      <c r="C127" s="243">
        <v>700376001</v>
      </c>
      <c r="D127" s="72">
        <v>1100558</v>
      </c>
      <c r="E127" s="243">
        <v>10</v>
      </c>
      <c r="F127" s="72" t="str">
        <f>VLOOKUP(C127,'AUD ENE'!B:T,2,0)</f>
        <v>Fundación de Derecho Privado</v>
      </c>
      <c r="G127" s="72" t="str">
        <f>VLOOKUP(C127,'AUD ENE'!B:T,3,0)</f>
        <v>Otorgada por Decreto Supremo N° 629, de fecha 14 de febrero de 1938, del Ministerio de Justicia.</v>
      </c>
      <c r="H127" s="72" t="str">
        <f>VLOOKUP(C127,'AUD ENE'!B:T,4,0)</f>
        <v xml:space="preserve">Certificado de Vigencia de persona jurídica sin fines de lucro Folio N° 500395371500, emitido con fecha 24 de junio de 2021, del Servicio de Registro Civil e Identificación. </v>
      </c>
      <c r="I127" s="72" t="str">
        <f>VLOOKUP(C127,'AUD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7" s="72" t="str">
        <f>VLOOKUP(C127,'AUD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7" s="72" t="str">
        <f>VLOOKUP(C127,'AUD ENE'!B:T,7,0)</f>
        <v>: 3 años.</v>
      </c>
      <c r="L127" s="72" t="str">
        <f>VLOOKUP(C127,'AUD ENE'!B:T,8,0)</f>
        <v xml:space="preserve">16-12-2020 hasta el 16-12-2023.
</v>
      </c>
      <c r="M127" s="72" t="str">
        <f>VLOOKUP(C127,'AUD ENE'!B:T,9,0)</f>
        <v>Presidente: José Pedro Silva Prado
Director Ejecutivo: Edmundo Crespo Pisano
Gerente/Director Administración y Finanzas: Julio Gutiérrez Campos,</v>
      </c>
      <c r="N127" s="72" t="str">
        <f>VLOOKUP(C127,'AUD ENE'!B:T,10,0)</f>
        <v xml:space="preserve">Paseo Pdte. Errázuriz Echaurren N° 2631, 5° piso, comuna de Providencia, Santiago, Región Metropolitana.
</v>
      </c>
      <c r="O127" s="72" t="str">
        <f>VLOOKUP(C127,'AUD ENE'!B:T,11,0)</f>
        <v>XIII</v>
      </c>
      <c r="P127" s="72" t="str">
        <f>VLOOKUP(C127,'AUD ENE'!B:T,12,0)</f>
        <v>Providencia</v>
      </c>
      <c r="Q127" s="72" t="str">
        <f>VLOOKUP(C127,'AUD ENE'!B:T,13,0)</f>
        <v>228737900 - 228737980</v>
      </c>
      <c r="R127" s="72" t="str">
        <f>VLOOKUP(C127,'AUD ENE'!B:T,14,0)</f>
        <v>http://www.ciudaddelnino.cl</v>
      </c>
      <c r="S127" s="72">
        <f>VLOOKUP(C127,'AUD ENE'!B:T,15,0)</f>
        <v>0</v>
      </c>
      <c r="T127" s="72" t="str">
        <f>VLOOKUP(C127,'AUD ENE'!B:T,16,0)</f>
        <v>93401: Instituciones de Asistencia Social</v>
      </c>
      <c r="U127" s="72" t="str">
        <f>VLOOKUP(C127,'AUD ENE'!B:T,17,0)</f>
        <v xml:space="preserve">Se acompaña certificado de antecedentes financieros, correspondientes al año 2020 aprobador por el Subdepartamento de Supervisión Financiera Nacional.  </v>
      </c>
      <c r="V127" s="73">
        <f>VLOOKUP(C127,'AUD ENE'!B:T,18,0)</f>
        <v>37970</v>
      </c>
      <c r="W127" s="74">
        <f>VLOOKUP(C127,'AUD ENE'!B:T,19,0)</f>
        <v>1800</v>
      </c>
      <c r="X127" s="75">
        <v>2595479</v>
      </c>
      <c r="Y127" s="75">
        <v>2595479</v>
      </c>
      <c r="Z127" s="73">
        <v>44592</v>
      </c>
      <c r="AA127" s="72" t="s">
        <v>6406</v>
      </c>
      <c r="AB127" s="72" t="s">
        <v>6407</v>
      </c>
      <c r="AC127" s="72" t="s">
        <v>6430</v>
      </c>
    </row>
    <row r="128" spans="2:29" x14ac:dyDescent="0.2">
      <c r="B128" s="243" t="s">
        <v>6763</v>
      </c>
      <c r="C128" s="243">
        <v>700376001</v>
      </c>
      <c r="D128" s="72">
        <v>1100575</v>
      </c>
      <c r="E128" s="243">
        <v>10</v>
      </c>
      <c r="F128" s="72" t="str">
        <f>VLOOKUP(C128,'AUD ENE'!B:T,2,0)</f>
        <v>Fundación de Derecho Privado</v>
      </c>
      <c r="G128" s="72" t="str">
        <f>VLOOKUP(C128,'AUD ENE'!B:T,3,0)</f>
        <v>Otorgada por Decreto Supremo N° 629, de fecha 14 de febrero de 1938, del Ministerio de Justicia.</v>
      </c>
      <c r="H128" s="72" t="str">
        <f>VLOOKUP(C128,'AUD ENE'!B:T,4,0)</f>
        <v xml:space="preserve">Certificado de Vigencia de persona jurídica sin fines de lucro Folio N° 500395371500, emitido con fecha 24 de junio de 2021, del Servicio de Registro Civil e Identificación. </v>
      </c>
      <c r="I128" s="72" t="str">
        <f>VLOOKUP(C128,'AUD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8" s="72" t="str">
        <f>VLOOKUP(C128,'AUD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8" s="72" t="str">
        <f>VLOOKUP(C128,'AUD ENE'!B:T,7,0)</f>
        <v>: 3 años.</v>
      </c>
      <c r="L128" s="72" t="str">
        <f>VLOOKUP(C128,'AUD ENE'!B:T,8,0)</f>
        <v xml:space="preserve">16-12-2020 hasta el 16-12-2023.
</v>
      </c>
      <c r="M128" s="72" t="str">
        <f>VLOOKUP(C128,'AUD ENE'!B:T,9,0)</f>
        <v>Presidente: José Pedro Silva Prado
Director Ejecutivo: Edmundo Crespo Pisano
Gerente/Director Administración y Finanzas: Julio Gutiérrez Campos,</v>
      </c>
      <c r="N128" s="72" t="str">
        <f>VLOOKUP(C128,'AUD ENE'!B:T,10,0)</f>
        <v xml:space="preserve">Paseo Pdte. Errázuriz Echaurren N° 2631, 5° piso, comuna de Providencia, Santiago, Región Metropolitana.
</v>
      </c>
      <c r="O128" s="72" t="str">
        <f>VLOOKUP(C128,'AUD ENE'!B:T,11,0)</f>
        <v>XIII</v>
      </c>
      <c r="P128" s="72" t="str">
        <f>VLOOKUP(C128,'AUD ENE'!B:T,12,0)</f>
        <v>Providencia</v>
      </c>
      <c r="Q128" s="72" t="str">
        <f>VLOOKUP(C128,'AUD ENE'!B:T,13,0)</f>
        <v>228737900 - 228737980</v>
      </c>
      <c r="R128" s="72" t="str">
        <f>VLOOKUP(C128,'AUD ENE'!B:T,14,0)</f>
        <v>http://www.ciudaddelnino.cl</v>
      </c>
      <c r="S128" s="72">
        <f>VLOOKUP(C128,'AUD ENE'!B:T,15,0)</f>
        <v>0</v>
      </c>
      <c r="T128" s="72" t="str">
        <f>VLOOKUP(C128,'AUD ENE'!B:T,16,0)</f>
        <v>93401: Instituciones de Asistencia Social</v>
      </c>
      <c r="U128" s="72" t="str">
        <f>VLOOKUP(C128,'AUD ENE'!B:T,17,0)</f>
        <v xml:space="preserve">Se acompaña certificado de antecedentes financieros, correspondientes al año 2020 aprobador por el Subdepartamento de Supervisión Financiera Nacional.  </v>
      </c>
      <c r="V128" s="73">
        <f>VLOOKUP(C128,'AUD ENE'!B:T,18,0)</f>
        <v>37970</v>
      </c>
      <c r="W128" s="74">
        <f>VLOOKUP(C128,'AUD ENE'!B:T,19,0)</f>
        <v>1800</v>
      </c>
      <c r="X128" s="75">
        <v>2432435</v>
      </c>
      <c r="Y128" s="75">
        <v>2432435</v>
      </c>
      <c r="Z128" s="73">
        <v>44592</v>
      </c>
      <c r="AA128" s="72" t="s">
        <v>6406</v>
      </c>
      <c r="AB128" s="72" t="s">
        <v>6407</v>
      </c>
      <c r="AC128" s="72" t="s">
        <v>6421</v>
      </c>
    </row>
    <row r="129" spans="2:29" x14ac:dyDescent="0.2">
      <c r="B129" s="243" t="s">
        <v>6763</v>
      </c>
      <c r="C129" s="243">
        <v>700376001</v>
      </c>
      <c r="D129" s="72">
        <v>1100700</v>
      </c>
      <c r="E129" s="243">
        <v>10</v>
      </c>
      <c r="F129" s="72" t="str">
        <f>VLOOKUP(C129,'AUD ENE'!B:T,2,0)</f>
        <v>Fundación de Derecho Privado</v>
      </c>
      <c r="G129" s="72" t="str">
        <f>VLOOKUP(C129,'AUD ENE'!B:T,3,0)</f>
        <v>Otorgada por Decreto Supremo N° 629, de fecha 14 de febrero de 1938, del Ministerio de Justicia.</v>
      </c>
      <c r="H129" s="72" t="str">
        <f>VLOOKUP(C129,'AUD ENE'!B:T,4,0)</f>
        <v xml:space="preserve">Certificado de Vigencia de persona jurídica sin fines de lucro Folio N° 500395371500, emitido con fecha 24 de junio de 2021, del Servicio de Registro Civil e Identificación. </v>
      </c>
      <c r="I129" s="72" t="str">
        <f>VLOOKUP(C129,'AUD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29" s="72" t="str">
        <f>VLOOKUP(C129,'AUD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29" s="72" t="str">
        <f>VLOOKUP(C129,'AUD ENE'!B:T,7,0)</f>
        <v>: 3 años.</v>
      </c>
      <c r="L129" s="72" t="str">
        <f>VLOOKUP(C129,'AUD ENE'!B:T,8,0)</f>
        <v xml:space="preserve">16-12-2020 hasta el 16-12-2023.
</v>
      </c>
      <c r="M129" s="72" t="str">
        <f>VLOOKUP(C129,'AUD ENE'!B:T,9,0)</f>
        <v>Presidente: José Pedro Silva Prado
Director Ejecutivo: Edmundo Crespo Pisano
Gerente/Director Administración y Finanzas: Julio Gutiérrez Campos,</v>
      </c>
      <c r="N129" s="72" t="str">
        <f>VLOOKUP(C129,'AUD ENE'!B:T,10,0)</f>
        <v xml:space="preserve">Paseo Pdte. Errázuriz Echaurren N° 2631, 5° piso, comuna de Providencia, Santiago, Región Metropolitana.
</v>
      </c>
      <c r="O129" s="72" t="str">
        <f>VLOOKUP(C129,'AUD ENE'!B:T,11,0)</f>
        <v>XIII</v>
      </c>
      <c r="P129" s="72" t="str">
        <f>VLOOKUP(C129,'AUD ENE'!B:T,12,0)</f>
        <v>Providencia</v>
      </c>
      <c r="Q129" s="72" t="str">
        <f>VLOOKUP(C129,'AUD ENE'!B:T,13,0)</f>
        <v>228737900 - 228737980</v>
      </c>
      <c r="R129" s="72" t="str">
        <f>VLOOKUP(C129,'AUD ENE'!B:T,14,0)</f>
        <v>http://www.ciudaddelnino.cl</v>
      </c>
      <c r="S129" s="72">
        <f>VLOOKUP(C129,'AUD ENE'!B:T,15,0)</f>
        <v>0</v>
      </c>
      <c r="T129" s="72" t="str">
        <f>VLOOKUP(C129,'AUD ENE'!B:T,16,0)</f>
        <v>93401: Instituciones de Asistencia Social</v>
      </c>
      <c r="U129" s="72" t="str">
        <f>VLOOKUP(C129,'AUD ENE'!B:T,17,0)</f>
        <v xml:space="preserve">Se acompaña certificado de antecedentes financieros, correspondientes al año 2020 aprobador por el Subdepartamento de Supervisión Financiera Nacional.  </v>
      </c>
      <c r="V129" s="73">
        <f>VLOOKUP(C129,'AUD ENE'!B:T,18,0)</f>
        <v>37970</v>
      </c>
      <c r="W129" s="74">
        <f>VLOOKUP(C129,'AUD ENE'!B:T,19,0)</f>
        <v>1800</v>
      </c>
      <c r="X129" s="75">
        <v>11207215</v>
      </c>
      <c r="Y129" s="75">
        <v>11207215</v>
      </c>
      <c r="Z129" s="73">
        <v>44592</v>
      </c>
      <c r="AA129" s="72" t="s">
        <v>6406</v>
      </c>
      <c r="AB129" s="72" t="s">
        <v>6407</v>
      </c>
      <c r="AC129" s="72" t="s">
        <v>6408</v>
      </c>
    </row>
    <row r="130" spans="2:29" x14ac:dyDescent="0.2">
      <c r="B130" s="243" t="s">
        <v>6763</v>
      </c>
      <c r="C130" s="243">
        <v>700376001</v>
      </c>
      <c r="D130" s="72">
        <v>1100755</v>
      </c>
      <c r="E130" s="243">
        <v>10</v>
      </c>
      <c r="F130" s="72" t="str">
        <f>VLOOKUP(C130,'AUD ENE'!B:T,2,0)</f>
        <v>Fundación de Derecho Privado</v>
      </c>
      <c r="G130" s="72" t="str">
        <f>VLOOKUP(C130,'AUD ENE'!B:T,3,0)</f>
        <v>Otorgada por Decreto Supremo N° 629, de fecha 14 de febrero de 1938, del Ministerio de Justicia.</v>
      </c>
      <c r="H130" s="72" t="str">
        <f>VLOOKUP(C130,'AUD ENE'!B:T,4,0)</f>
        <v xml:space="preserve">Certificado de Vigencia de persona jurídica sin fines de lucro Folio N° 500395371500, emitido con fecha 24 de junio de 2021, del Servicio de Registro Civil e Identificación. </v>
      </c>
      <c r="I130" s="72" t="str">
        <f>VLOOKUP(C130,'AUD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0" s="72" t="str">
        <f>VLOOKUP(C130,'AUD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0" s="72" t="str">
        <f>VLOOKUP(C130,'AUD ENE'!B:T,7,0)</f>
        <v>: 3 años.</v>
      </c>
      <c r="L130" s="72" t="str">
        <f>VLOOKUP(C130,'AUD ENE'!B:T,8,0)</f>
        <v xml:space="preserve">16-12-2020 hasta el 16-12-2023.
</v>
      </c>
      <c r="M130" s="72" t="str">
        <f>VLOOKUP(C130,'AUD ENE'!B:T,9,0)</f>
        <v>Presidente: José Pedro Silva Prado
Director Ejecutivo: Edmundo Crespo Pisano
Gerente/Director Administración y Finanzas: Julio Gutiérrez Campos,</v>
      </c>
      <c r="N130" s="72" t="str">
        <f>VLOOKUP(C130,'AUD ENE'!B:T,10,0)</f>
        <v xml:space="preserve">Paseo Pdte. Errázuriz Echaurren N° 2631, 5° piso, comuna de Providencia, Santiago, Región Metropolitana.
</v>
      </c>
      <c r="O130" s="72" t="str">
        <f>VLOOKUP(C130,'AUD ENE'!B:T,11,0)</f>
        <v>XIII</v>
      </c>
      <c r="P130" s="72" t="str">
        <f>VLOOKUP(C130,'AUD ENE'!B:T,12,0)</f>
        <v>Providencia</v>
      </c>
      <c r="Q130" s="72" t="str">
        <f>VLOOKUP(C130,'AUD ENE'!B:T,13,0)</f>
        <v>228737900 - 228737980</v>
      </c>
      <c r="R130" s="72" t="str">
        <f>VLOOKUP(C130,'AUD ENE'!B:T,14,0)</f>
        <v>http://www.ciudaddelnino.cl</v>
      </c>
      <c r="S130" s="72">
        <f>VLOOKUP(C130,'AUD ENE'!B:T,15,0)</f>
        <v>0</v>
      </c>
      <c r="T130" s="72" t="str">
        <f>VLOOKUP(C130,'AUD ENE'!B:T,16,0)</f>
        <v>93401: Instituciones de Asistencia Social</v>
      </c>
      <c r="U130" s="72" t="str">
        <f>VLOOKUP(C130,'AUD ENE'!B:T,17,0)</f>
        <v xml:space="preserve">Se acompaña certificado de antecedentes financieros, correspondientes al año 2020 aprobador por el Subdepartamento de Supervisión Financiera Nacional.  </v>
      </c>
      <c r="V130" s="73">
        <f>VLOOKUP(C130,'AUD ENE'!B:T,18,0)</f>
        <v>37970</v>
      </c>
      <c r="W130" s="74">
        <f>VLOOKUP(C130,'AUD ENE'!B:T,19,0)</f>
        <v>1800</v>
      </c>
      <c r="X130" s="75">
        <v>20754202</v>
      </c>
      <c r="Y130" s="75">
        <v>20754202</v>
      </c>
      <c r="Z130" s="73">
        <v>44592</v>
      </c>
      <c r="AA130" s="72" t="s">
        <v>6406</v>
      </c>
      <c r="AB130" s="72" t="s">
        <v>6407</v>
      </c>
      <c r="AC130" s="72" t="s">
        <v>6430</v>
      </c>
    </row>
    <row r="131" spans="2:29" x14ac:dyDescent="0.2">
      <c r="B131" s="243" t="s">
        <v>6763</v>
      </c>
      <c r="C131" s="243">
        <v>700376001</v>
      </c>
      <c r="D131" s="72">
        <v>1132565</v>
      </c>
      <c r="E131" s="243">
        <v>13</v>
      </c>
      <c r="F131" s="72" t="str">
        <f>VLOOKUP(C131,'AUD ENE'!B:T,2,0)</f>
        <v>Fundación de Derecho Privado</v>
      </c>
      <c r="G131" s="72" t="str">
        <f>VLOOKUP(C131,'AUD ENE'!B:T,3,0)</f>
        <v>Otorgada por Decreto Supremo N° 629, de fecha 14 de febrero de 1938, del Ministerio de Justicia.</v>
      </c>
      <c r="H131" s="72" t="str">
        <f>VLOOKUP(C131,'AUD ENE'!B:T,4,0)</f>
        <v xml:space="preserve">Certificado de Vigencia de persona jurídica sin fines de lucro Folio N° 500395371500, emitido con fecha 24 de junio de 2021, del Servicio de Registro Civil e Identificación. </v>
      </c>
      <c r="I131" s="72" t="str">
        <f>VLOOKUP(C131,'AUD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1" s="72" t="str">
        <f>VLOOKUP(C131,'AUD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1" s="72" t="str">
        <f>VLOOKUP(C131,'AUD ENE'!B:T,7,0)</f>
        <v>: 3 años.</v>
      </c>
      <c r="L131" s="72" t="str">
        <f>VLOOKUP(C131,'AUD ENE'!B:T,8,0)</f>
        <v xml:space="preserve">16-12-2020 hasta el 16-12-2023.
</v>
      </c>
      <c r="M131" s="72" t="str">
        <f>VLOOKUP(C131,'AUD ENE'!B:T,9,0)</f>
        <v>Presidente: José Pedro Silva Prado
Director Ejecutivo: Edmundo Crespo Pisano
Gerente/Director Administración y Finanzas: Julio Gutiérrez Campos,</v>
      </c>
      <c r="N131" s="72" t="str">
        <f>VLOOKUP(C131,'AUD ENE'!B:T,10,0)</f>
        <v xml:space="preserve">Paseo Pdte. Errázuriz Echaurren N° 2631, 5° piso, comuna de Providencia, Santiago, Región Metropolitana.
</v>
      </c>
      <c r="O131" s="72" t="str">
        <f>VLOOKUP(C131,'AUD ENE'!B:T,11,0)</f>
        <v>XIII</v>
      </c>
      <c r="P131" s="72" t="str">
        <f>VLOOKUP(C131,'AUD ENE'!B:T,12,0)</f>
        <v>Providencia</v>
      </c>
      <c r="Q131" s="72" t="str">
        <f>VLOOKUP(C131,'AUD ENE'!B:T,13,0)</f>
        <v>228737900 - 228737980</v>
      </c>
      <c r="R131" s="72" t="str">
        <f>VLOOKUP(C131,'AUD ENE'!B:T,14,0)</f>
        <v>http://www.ciudaddelnino.cl</v>
      </c>
      <c r="S131" s="72">
        <f>VLOOKUP(C131,'AUD ENE'!B:T,15,0)</f>
        <v>0</v>
      </c>
      <c r="T131" s="72" t="str">
        <f>VLOOKUP(C131,'AUD ENE'!B:T,16,0)</f>
        <v>93401: Instituciones de Asistencia Social</v>
      </c>
      <c r="U131" s="72" t="str">
        <f>VLOOKUP(C131,'AUD ENE'!B:T,17,0)</f>
        <v xml:space="preserve">Se acompaña certificado de antecedentes financieros, correspondientes al año 2020 aprobador por el Subdepartamento de Supervisión Financiera Nacional.  </v>
      </c>
      <c r="V131" s="73">
        <f>VLOOKUP(C131,'AUD ENE'!B:T,18,0)</f>
        <v>37970</v>
      </c>
      <c r="W131" s="74">
        <f>VLOOKUP(C131,'AUD ENE'!B:T,19,0)</f>
        <v>1800</v>
      </c>
      <c r="X131" s="75">
        <v>6562145</v>
      </c>
      <c r="Y131" s="75">
        <v>6562145</v>
      </c>
      <c r="Z131" s="73">
        <v>44592</v>
      </c>
      <c r="AA131" s="72" t="s">
        <v>6406</v>
      </c>
      <c r="AB131" s="72" t="s">
        <v>6407</v>
      </c>
      <c r="AC131" s="72" t="s">
        <v>5558</v>
      </c>
    </row>
    <row r="132" spans="2:29" x14ac:dyDescent="0.2">
      <c r="B132" s="243" t="s">
        <v>6763</v>
      </c>
      <c r="C132" s="243">
        <v>700376001</v>
      </c>
      <c r="D132" s="72">
        <v>1132566</v>
      </c>
      <c r="E132" s="243">
        <v>13</v>
      </c>
      <c r="F132" s="72" t="str">
        <f>VLOOKUP(C132,'AUD ENE'!B:T,2,0)</f>
        <v>Fundación de Derecho Privado</v>
      </c>
      <c r="G132" s="72" t="str">
        <f>VLOOKUP(C132,'AUD ENE'!B:T,3,0)</f>
        <v>Otorgada por Decreto Supremo N° 629, de fecha 14 de febrero de 1938, del Ministerio de Justicia.</v>
      </c>
      <c r="H132" s="72" t="str">
        <f>VLOOKUP(C132,'AUD ENE'!B:T,4,0)</f>
        <v xml:space="preserve">Certificado de Vigencia de persona jurídica sin fines de lucro Folio N° 500395371500, emitido con fecha 24 de junio de 2021, del Servicio de Registro Civil e Identificación. </v>
      </c>
      <c r="I132" s="72" t="str">
        <f>VLOOKUP(C132,'AUD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2" s="72" t="str">
        <f>VLOOKUP(C132,'AUD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2" s="72" t="str">
        <f>VLOOKUP(C132,'AUD ENE'!B:T,7,0)</f>
        <v>: 3 años.</v>
      </c>
      <c r="L132" s="72" t="str">
        <f>VLOOKUP(C132,'AUD ENE'!B:T,8,0)</f>
        <v xml:space="preserve">16-12-2020 hasta el 16-12-2023.
</v>
      </c>
      <c r="M132" s="72" t="str">
        <f>VLOOKUP(C132,'AUD ENE'!B:T,9,0)</f>
        <v>Presidente: José Pedro Silva Prado
Director Ejecutivo: Edmundo Crespo Pisano
Gerente/Director Administración y Finanzas: Julio Gutiérrez Campos,</v>
      </c>
      <c r="N132" s="72" t="str">
        <f>VLOOKUP(C132,'AUD ENE'!B:T,10,0)</f>
        <v xml:space="preserve">Paseo Pdte. Errázuriz Echaurren N° 2631, 5° piso, comuna de Providencia, Santiago, Región Metropolitana.
</v>
      </c>
      <c r="O132" s="72" t="str">
        <f>VLOOKUP(C132,'AUD ENE'!B:T,11,0)</f>
        <v>XIII</v>
      </c>
      <c r="P132" s="72" t="str">
        <f>VLOOKUP(C132,'AUD ENE'!B:T,12,0)</f>
        <v>Providencia</v>
      </c>
      <c r="Q132" s="72" t="str">
        <f>VLOOKUP(C132,'AUD ENE'!B:T,13,0)</f>
        <v>228737900 - 228737980</v>
      </c>
      <c r="R132" s="72" t="str">
        <f>VLOOKUP(C132,'AUD ENE'!B:T,14,0)</f>
        <v>http://www.ciudaddelnino.cl</v>
      </c>
      <c r="S132" s="72">
        <f>VLOOKUP(C132,'AUD ENE'!B:T,15,0)</f>
        <v>0</v>
      </c>
      <c r="T132" s="72" t="str">
        <f>VLOOKUP(C132,'AUD ENE'!B:T,16,0)</f>
        <v>93401: Instituciones de Asistencia Social</v>
      </c>
      <c r="U132" s="72" t="str">
        <f>VLOOKUP(C132,'AUD ENE'!B:T,17,0)</f>
        <v xml:space="preserve">Se acompaña certificado de antecedentes financieros, correspondientes al año 2020 aprobador por el Subdepartamento de Supervisión Financiera Nacional.  </v>
      </c>
      <c r="V132" s="73">
        <f>VLOOKUP(C132,'AUD ENE'!B:T,18,0)</f>
        <v>37970</v>
      </c>
      <c r="W132" s="74">
        <f>VLOOKUP(C132,'AUD ENE'!B:T,19,0)</f>
        <v>1800</v>
      </c>
      <c r="X132" s="75">
        <v>6728998</v>
      </c>
      <c r="Y132" s="75">
        <v>6728998</v>
      </c>
      <c r="Z132" s="73">
        <v>44592</v>
      </c>
      <c r="AA132" s="72" t="s">
        <v>6406</v>
      </c>
      <c r="AB132" s="72" t="s">
        <v>6407</v>
      </c>
      <c r="AC132" s="72" t="s">
        <v>5558</v>
      </c>
    </row>
    <row r="133" spans="2:29" x14ac:dyDescent="0.2">
      <c r="B133" s="243" t="s">
        <v>6763</v>
      </c>
      <c r="C133" s="243">
        <v>700376001</v>
      </c>
      <c r="D133" s="72">
        <v>1140139</v>
      </c>
      <c r="E133" s="243">
        <v>14</v>
      </c>
      <c r="F133" s="72" t="str">
        <f>VLOOKUP(C133,'AUD ENE'!B:T,2,0)</f>
        <v>Fundación de Derecho Privado</v>
      </c>
      <c r="G133" s="72" t="str">
        <f>VLOOKUP(C133,'AUD ENE'!B:T,3,0)</f>
        <v>Otorgada por Decreto Supremo N° 629, de fecha 14 de febrero de 1938, del Ministerio de Justicia.</v>
      </c>
      <c r="H133" s="72" t="str">
        <f>VLOOKUP(C133,'AUD ENE'!B:T,4,0)</f>
        <v xml:space="preserve">Certificado de Vigencia de persona jurídica sin fines de lucro Folio N° 500395371500, emitido con fecha 24 de junio de 2021, del Servicio de Registro Civil e Identificación. </v>
      </c>
      <c r="I133" s="72" t="str">
        <f>VLOOKUP(C133,'AUD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3" s="72" t="str">
        <f>VLOOKUP(C133,'AUD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3" s="72" t="str">
        <f>VLOOKUP(C133,'AUD ENE'!B:T,7,0)</f>
        <v>: 3 años.</v>
      </c>
      <c r="L133" s="72" t="str">
        <f>VLOOKUP(C133,'AUD ENE'!B:T,8,0)</f>
        <v xml:space="preserve">16-12-2020 hasta el 16-12-2023.
</v>
      </c>
      <c r="M133" s="72" t="str">
        <f>VLOOKUP(C133,'AUD ENE'!B:T,9,0)</f>
        <v>Presidente: José Pedro Silva Prado
Director Ejecutivo: Edmundo Crespo Pisano
Gerente/Director Administración y Finanzas: Julio Gutiérrez Campos,</v>
      </c>
      <c r="N133" s="72" t="str">
        <f>VLOOKUP(C133,'AUD ENE'!B:T,10,0)</f>
        <v xml:space="preserve">Paseo Pdte. Errázuriz Echaurren N° 2631, 5° piso, comuna de Providencia, Santiago, Región Metropolitana.
</v>
      </c>
      <c r="O133" s="72" t="str">
        <f>VLOOKUP(C133,'AUD ENE'!B:T,11,0)</f>
        <v>XIII</v>
      </c>
      <c r="P133" s="72" t="str">
        <f>VLOOKUP(C133,'AUD ENE'!B:T,12,0)</f>
        <v>Providencia</v>
      </c>
      <c r="Q133" s="72" t="str">
        <f>VLOOKUP(C133,'AUD ENE'!B:T,13,0)</f>
        <v>228737900 - 228737980</v>
      </c>
      <c r="R133" s="72" t="str">
        <f>VLOOKUP(C133,'AUD ENE'!B:T,14,0)</f>
        <v>http://www.ciudaddelnino.cl</v>
      </c>
      <c r="S133" s="72">
        <f>VLOOKUP(C133,'AUD ENE'!B:T,15,0)</f>
        <v>0</v>
      </c>
      <c r="T133" s="72" t="str">
        <f>VLOOKUP(C133,'AUD ENE'!B:T,16,0)</f>
        <v>93401: Instituciones de Asistencia Social</v>
      </c>
      <c r="U133" s="72" t="str">
        <f>VLOOKUP(C133,'AUD ENE'!B:T,17,0)</f>
        <v xml:space="preserve">Se acompaña certificado de antecedentes financieros, correspondientes al año 2020 aprobador por el Subdepartamento de Supervisión Financiera Nacional.  </v>
      </c>
      <c r="V133" s="73">
        <f>VLOOKUP(C133,'AUD ENE'!B:T,18,0)</f>
        <v>37970</v>
      </c>
      <c r="W133" s="74">
        <f>VLOOKUP(C133,'AUD ENE'!B:T,19,0)</f>
        <v>1800</v>
      </c>
      <c r="X133" s="75">
        <v>1297740</v>
      </c>
      <c r="Y133" s="75">
        <v>1297740</v>
      </c>
      <c r="Z133" s="73">
        <v>44592</v>
      </c>
      <c r="AA133" s="72" t="s">
        <v>6406</v>
      </c>
      <c r="AB133" s="72" t="s">
        <v>6407</v>
      </c>
      <c r="AC133" s="72" t="s">
        <v>6436</v>
      </c>
    </row>
    <row r="134" spans="2:29" x14ac:dyDescent="0.2">
      <c r="B134" s="243" t="s">
        <v>6763</v>
      </c>
      <c r="C134" s="243">
        <v>700376001</v>
      </c>
      <c r="D134" s="72">
        <v>1140140</v>
      </c>
      <c r="E134" s="243">
        <v>14</v>
      </c>
      <c r="F134" s="72" t="str">
        <f>VLOOKUP(C134,'AUD ENE'!B:T,2,0)</f>
        <v>Fundación de Derecho Privado</v>
      </c>
      <c r="G134" s="72" t="str">
        <f>VLOOKUP(C134,'AUD ENE'!B:T,3,0)</f>
        <v>Otorgada por Decreto Supremo N° 629, de fecha 14 de febrero de 1938, del Ministerio de Justicia.</v>
      </c>
      <c r="H134" s="72" t="str">
        <f>VLOOKUP(C134,'AUD ENE'!B:T,4,0)</f>
        <v xml:space="preserve">Certificado de Vigencia de persona jurídica sin fines de lucro Folio N° 500395371500, emitido con fecha 24 de junio de 2021, del Servicio de Registro Civil e Identificación. </v>
      </c>
      <c r="I134" s="72" t="str">
        <f>VLOOKUP(C134,'AUD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4" s="72" t="str">
        <f>VLOOKUP(C134,'AUD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4" s="72" t="str">
        <f>VLOOKUP(C134,'AUD ENE'!B:T,7,0)</f>
        <v>: 3 años.</v>
      </c>
      <c r="L134" s="72" t="str">
        <f>VLOOKUP(C134,'AUD ENE'!B:T,8,0)</f>
        <v xml:space="preserve">16-12-2020 hasta el 16-12-2023.
</v>
      </c>
      <c r="M134" s="72" t="str">
        <f>VLOOKUP(C134,'AUD ENE'!B:T,9,0)</f>
        <v>Presidente: José Pedro Silva Prado
Director Ejecutivo: Edmundo Crespo Pisano
Gerente/Director Administración y Finanzas: Julio Gutiérrez Campos,</v>
      </c>
      <c r="N134" s="72" t="str">
        <f>VLOOKUP(C134,'AUD ENE'!B:T,10,0)</f>
        <v xml:space="preserve">Paseo Pdte. Errázuriz Echaurren N° 2631, 5° piso, comuna de Providencia, Santiago, Región Metropolitana.
</v>
      </c>
      <c r="O134" s="72" t="str">
        <f>VLOOKUP(C134,'AUD ENE'!B:T,11,0)</f>
        <v>XIII</v>
      </c>
      <c r="P134" s="72" t="str">
        <f>VLOOKUP(C134,'AUD ENE'!B:T,12,0)</f>
        <v>Providencia</v>
      </c>
      <c r="Q134" s="72" t="str">
        <f>VLOOKUP(C134,'AUD ENE'!B:T,13,0)</f>
        <v>228737900 - 228737980</v>
      </c>
      <c r="R134" s="72" t="str">
        <f>VLOOKUP(C134,'AUD ENE'!B:T,14,0)</f>
        <v>http://www.ciudaddelnino.cl</v>
      </c>
      <c r="S134" s="72">
        <f>VLOOKUP(C134,'AUD ENE'!B:T,15,0)</f>
        <v>0</v>
      </c>
      <c r="T134" s="72" t="str">
        <f>VLOOKUP(C134,'AUD ENE'!B:T,16,0)</f>
        <v>93401: Instituciones de Asistencia Social</v>
      </c>
      <c r="U134" s="72" t="str">
        <f>VLOOKUP(C134,'AUD ENE'!B:T,17,0)</f>
        <v xml:space="preserve">Se acompaña certificado de antecedentes financieros, correspondientes al año 2020 aprobador por el Subdepartamento de Supervisión Financiera Nacional.  </v>
      </c>
      <c r="V134" s="73">
        <f>VLOOKUP(C134,'AUD ENE'!B:T,18,0)</f>
        <v>37970</v>
      </c>
      <c r="W134" s="74">
        <f>VLOOKUP(C134,'AUD ENE'!B:T,19,0)</f>
        <v>1800</v>
      </c>
      <c r="X134" s="75">
        <v>1198302</v>
      </c>
      <c r="Y134" s="75">
        <v>1198302</v>
      </c>
      <c r="Z134" s="73">
        <v>44592</v>
      </c>
      <c r="AA134" s="72" t="s">
        <v>6406</v>
      </c>
      <c r="AB134" s="72" t="s">
        <v>6407</v>
      </c>
      <c r="AC134" s="72" t="s">
        <v>6436</v>
      </c>
    </row>
    <row r="135" spans="2:29" x14ac:dyDescent="0.2">
      <c r="B135" s="243" t="s">
        <v>6763</v>
      </c>
      <c r="C135" s="243">
        <v>700376001</v>
      </c>
      <c r="D135" s="72">
        <v>1140194</v>
      </c>
      <c r="E135" s="243">
        <v>14</v>
      </c>
      <c r="F135" s="72" t="str">
        <f>VLOOKUP(C135,'AUD ENE'!B:T,2,0)</f>
        <v>Fundación de Derecho Privado</v>
      </c>
      <c r="G135" s="72" t="str">
        <f>VLOOKUP(C135,'AUD ENE'!B:T,3,0)</f>
        <v>Otorgada por Decreto Supremo N° 629, de fecha 14 de febrero de 1938, del Ministerio de Justicia.</v>
      </c>
      <c r="H135" s="72" t="str">
        <f>VLOOKUP(C135,'AUD ENE'!B:T,4,0)</f>
        <v xml:space="preserve">Certificado de Vigencia de persona jurídica sin fines de lucro Folio N° 500395371500, emitido con fecha 24 de junio de 2021, del Servicio de Registro Civil e Identificación. </v>
      </c>
      <c r="I135" s="72" t="str">
        <f>VLOOKUP(C135,'AUD ENE'!B:T,5,0)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5" s="72" t="str">
        <f>VLOOKUP(C135,'AUD ENE'!B:T,6,0)</f>
        <v>Director Ejecutivo: 
Edmundo Crespo Pisano
Consejo directivo:
Presidente:
José Pedro Silva Prado.
Vice-Presidenta: María Cecilia Milevcic Potin. 
Tesorero:
Sergio Jimenez Moraga.
Secretaria:
Paulina María Raffo Oheninger. 
Consejeros:
Augusto Alejandro Iglesias Palau.
Jorge Burgos Varela.
María Elena Santibañez Torres.
Francisco Alejandro Jara Lazcano.
Marisol Peña Torres.
Francisco Claro Huneeus.
Gloria Baeza Concha.
Pablo Vial Claro
Consta en Certificado de directorio de persona jurídica sin fines de lucro Folio N° 500395371496, emitido con fecha 24 de junio de 2021, del Servicio de Registro Civil e Identificación.</v>
      </c>
      <c r="K135" s="72" t="str">
        <f>VLOOKUP(C135,'AUD ENE'!B:T,7,0)</f>
        <v>: 3 años.</v>
      </c>
      <c r="L135" s="72" t="str">
        <f>VLOOKUP(C135,'AUD ENE'!B:T,8,0)</f>
        <v xml:space="preserve">16-12-2020 hasta el 16-12-2023.
</v>
      </c>
      <c r="M135" s="72" t="str">
        <f>VLOOKUP(C135,'AUD ENE'!B:T,9,0)</f>
        <v>Presidente: José Pedro Silva Prado
Director Ejecutivo: Edmundo Crespo Pisano
Gerente/Director Administración y Finanzas: Julio Gutiérrez Campos,</v>
      </c>
      <c r="N135" s="72" t="str">
        <f>VLOOKUP(C135,'AUD ENE'!B:T,10,0)</f>
        <v xml:space="preserve">Paseo Pdte. Errázuriz Echaurren N° 2631, 5° piso, comuna de Providencia, Santiago, Región Metropolitana.
</v>
      </c>
      <c r="O135" s="72" t="str">
        <f>VLOOKUP(C135,'AUD ENE'!B:T,11,0)</f>
        <v>XIII</v>
      </c>
      <c r="P135" s="72" t="str">
        <f>VLOOKUP(C135,'AUD ENE'!B:T,12,0)</f>
        <v>Providencia</v>
      </c>
      <c r="Q135" s="72" t="str">
        <f>VLOOKUP(C135,'AUD ENE'!B:T,13,0)</f>
        <v>228737900 - 228737980</v>
      </c>
      <c r="R135" s="72" t="str">
        <f>VLOOKUP(C135,'AUD ENE'!B:T,14,0)</f>
        <v>http://www.ciudaddelnino.cl</v>
      </c>
      <c r="S135" s="72">
        <f>VLOOKUP(C135,'AUD ENE'!B:T,15,0)</f>
        <v>0</v>
      </c>
      <c r="T135" s="72" t="str">
        <f>VLOOKUP(C135,'AUD ENE'!B:T,16,0)</f>
        <v>93401: Instituciones de Asistencia Social</v>
      </c>
      <c r="U135" s="72" t="str">
        <f>VLOOKUP(C135,'AUD ENE'!B:T,17,0)</f>
        <v xml:space="preserve">Se acompaña certificado de antecedentes financieros, correspondientes al año 2020 aprobador por el Subdepartamento de Supervisión Financiera Nacional.  </v>
      </c>
      <c r="V135" s="73">
        <f>VLOOKUP(C135,'AUD ENE'!B:T,18,0)</f>
        <v>37970</v>
      </c>
      <c r="W135" s="74">
        <f>VLOOKUP(C135,'AUD ENE'!B:T,19,0)</f>
        <v>1800</v>
      </c>
      <c r="X135" s="75">
        <v>8941854</v>
      </c>
      <c r="Y135" s="75">
        <v>8941854</v>
      </c>
      <c r="Z135" s="73">
        <v>44592</v>
      </c>
      <c r="AA135" s="72" t="s">
        <v>6406</v>
      </c>
      <c r="AB135" s="72" t="s">
        <v>6407</v>
      </c>
      <c r="AC135" s="72" t="s">
        <v>6436</v>
      </c>
    </row>
    <row r="136" spans="2:29" x14ac:dyDescent="0.2">
      <c r="B136" s="243" t="s">
        <v>6562</v>
      </c>
      <c r="C136" s="243">
        <v>650587340</v>
      </c>
      <c r="D136" s="72">
        <v>1020426</v>
      </c>
      <c r="E136" s="243">
        <v>2</v>
      </c>
      <c r="F136" s="72" t="str">
        <f>VLOOKUP(C136,'AUD ENE'!B:T,2,0)</f>
        <v>Fundación de Derecho Privado.</v>
      </c>
      <c r="G136" s="72" t="str">
        <f>VLOOKUP(C136,'AUD ENE'!B:T,3,0)</f>
        <v xml:space="preserve">Registro Nacional de Personas Jurídicas Nº860, del Servicio de Registro Civil e Identificación.
Fecha de concesión de Personalidad Jurídica: 19 de julio de 2012.
</v>
      </c>
      <c r="H136" s="72" t="str">
        <f>VLOOKUP(C136,'AUD ENE'!B:T,4,0)</f>
        <v>Certificado de Vigencia Folio Nº 500402711821, de fecha 09 de agosto de 2020, del Servicio de Registro Civil e Identificación.</v>
      </c>
      <c r="I136" s="72" t="str">
        <f>VLOOKUP(C136,'AUD ENE'!B:T,5,0)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36" s="72" t="str">
        <f>VLOOKUP(C136,'AUD ENE'!B:T,6,0)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36" s="72" t="str">
        <f>VLOOKUP(C136,'AUD ENE'!B:T,7,0)</f>
        <v xml:space="preserve">Dos años </v>
      </c>
      <c r="L136" s="72" t="str">
        <f>VLOOKUP(C136,'AUD ENE'!B:T,8,0)</f>
        <v xml:space="preserve">                         Última Elección de Directorio: 31 de marzo de 2020.
Duración: agosto 2020 a agosto de 2022.
</v>
      </c>
      <c r="M136" s="72" t="str">
        <f>VLOOKUP(C136,'AUD ENE'!B:T,9,0)</f>
        <v xml:space="preserve">Carmen Gloria Hidalgo Belmar 
</v>
      </c>
      <c r="N136" s="72" t="str">
        <f>VLOOKUP(C136,'AUD ENE'!B:T,10,0)</f>
        <v>O'higgins 416A comuna de Temuco, región de La Araucanía.</v>
      </c>
      <c r="O136" s="72" t="str">
        <f>VLOOKUP(C136,'AUD ENE'!B:T,11,0)</f>
        <v>IX</v>
      </c>
      <c r="P136" s="72" t="str">
        <f>VLOOKUP(C136,'AUD ENE'!B:T,12,0)</f>
        <v>Temuco</v>
      </c>
      <c r="Q136" s="72">
        <f>VLOOKUP(C136,'AUD ENE'!B:T,13,0)</f>
        <v>0</v>
      </c>
      <c r="R136" s="72" t="str">
        <f>VLOOKUP(C136,'AUD ENE'!B:T,14,0)</f>
        <v xml:space="preserve">: dirección@fundacioncreseres.cl </v>
      </c>
      <c r="S136" s="72">
        <f>VLOOKUP(C136,'AUD ENE'!B:T,15,0)</f>
        <v>0</v>
      </c>
      <c r="T136" s="72">
        <f>VLOOKUP(C136,'AUD ENE'!B:T,16,0)</f>
        <v>93401</v>
      </c>
      <c r="U136" s="72" t="str">
        <f>VLOOKUP(C136,'AUD ENE'!B:T,17,0)</f>
        <v>Se acompaña certificado de antecedentes financiares año 2020  aprobado por el Departamento de Supervisión financiera</v>
      </c>
      <c r="V136" s="73">
        <f>VLOOKUP(C136,'AUD ENE'!B:T,18,0)</f>
        <v>41340</v>
      </c>
      <c r="W136" s="74">
        <f>VLOOKUP(C136,'AUD ENE'!B:T,19,0)</f>
        <v>7473</v>
      </c>
      <c r="X136" s="75">
        <v>8315941</v>
      </c>
      <c r="Y136" s="75">
        <v>8315941</v>
      </c>
      <c r="Z136" s="73">
        <v>44592</v>
      </c>
      <c r="AA136" s="72" t="s">
        <v>6406</v>
      </c>
      <c r="AB136" s="72" t="s">
        <v>6407</v>
      </c>
      <c r="AC136" s="72" t="s">
        <v>6409</v>
      </c>
    </row>
    <row r="137" spans="2:29" x14ac:dyDescent="0.2">
      <c r="B137" s="243" t="s">
        <v>6562</v>
      </c>
      <c r="C137" s="243">
        <v>650587340</v>
      </c>
      <c r="D137" s="72">
        <v>1090664</v>
      </c>
      <c r="E137" s="243">
        <v>9</v>
      </c>
      <c r="F137" s="72" t="str">
        <f>VLOOKUP(C137,'AUD ENE'!B:T,2,0)</f>
        <v>Fundación de Derecho Privado.</v>
      </c>
      <c r="G137" s="72" t="str">
        <f>VLOOKUP(C137,'AUD ENE'!B:T,3,0)</f>
        <v xml:space="preserve">Registro Nacional de Personas Jurídicas Nº860, del Servicio de Registro Civil e Identificación.
Fecha de concesión de Personalidad Jurídica: 19 de julio de 2012.
</v>
      </c>
      <c r="H137" s="72" t="str">
        <f>VLOOKUP(C137,'AUD ENE'!B:T,4,0)</f>
        <v>Certificado de Vigencia Folio Nº 500402711821, de fecha 09 de agosto de 2020, del Servicio de Registro Civil e Identificación.</v>
      </c>
      <c r="I137" s="72" t="str">
        <f>VLOOKUP(C137,'AUD ENE'!B:T,5,0)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37" s="72" t="str">
        <f>VLOOKUP(C137,'AUD ENE'!B:T,6,0)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37" s="72" t="str">
        <f>VLOOKUP(C137,'AUD ENE'!B:T,7,0)</f>
        <v xml:space="preserve">Dos años </v>
      </c>
      <c r="L137" s="72" t="str">
        <f>VLOOKUP(C137,'AUD ENE'!B:T,8,0)</f>
        <v xml:space="preserve">                         Última Elección de Directorio: 31 de marzo de 2020.
Duración: agosto 2020 a agosto de 2022.
</v>
      </c>
      <c r="M137" s="72" t="str">
        <f>VLOOKUP(C137,'AUD ENE'!B:T,9,0)</f>
        <v xml:space="preserve">Carmen Gloria Hidalgo Belmar 
</v>
      </c>
      <c r="N137" s="72" t="str">
        <f>VLOOKUP(C137,'AUD ENE'!B:T,10,0)</f>
        <v>O'higgins 416A comuna de Temuco, región de La Araucanía.</v>
      </c>
      <c r="O137" s="72" t="str">
        <f>VLOOKUP(C137,'AUD ENE'!B:T,11,0)</f>
        <v>IX</v>
      </c>
      <c r="P137" s="72" t="str">
        <f>VLOOKUP(C137,'AUD ENE'!B:T,12,0)</f>
        <v>Temuco</v>
      </c>
      <c r="Q137" s="72">
        <f>VLOOKUP(C137,'AUD ENE'!B:T,13,0)</f>
        <v>0</v>
      </c>
      <c r="R137" s="72" t="str">
        <f>VLOOKUP(C137,'AUD ENE'!B:T,14,0)</f>
        <v xml:space="preserve">: dirección@fundacioncreseres.cl </v>
      </c>
      <c r="S137" s="72">
        <f>VLOOKUP(C137,'AUD ENE'!B:T,15,0)</f>
        <v>0</v>
      </c>
      <c r="T137" s="72">
        <f>VLOOKUP(C137,'AUD ENE'!B:T,16,0)</f>
        <v>93401</v>
      </c>
      <c r="U137" s="72" t="str">
        <f>VLOOKUP(C137,'AUD ENE'!B:T,17,0)</f>
        <v>Se acompaña certificado de antecedentes financiares año 2020  aprobado por el Departamento de Supervisión financiera</v>
      </c>
      <c r="V137" s="73">
        <f>VLOOKUP(C137,'AUD ENE'!B:T,18,0)</f>
        <v>41340</v>
      </c>
      <c r="W137" s="74">
        <f>VLOOKUP(C137,'AUD ENE'!B:T,19,0)</f>
        <v>7473</v>
      </c>
      <c r="X137" s="75">
        <v>4208173</v>
      </c>
      <c r="Y137" s="75">
        <v>4208173</v>
      </c>
      <c r="Z137" s="73">
        <v>44592</v>
      </c>
      <c r="AA137" s="72" t="s">
        <v>6406</v>
      </c>
      <c r="AB137" s="72" t="s">
        <v>6407</v>
      </c>
      <c r="AC137" s="72" t="s">
        <v>211</v>
      </c>
    </row>
    <row r="138" spans="2:29" x14ac:dyDescent="0.2">
      <c r="B138" s="243" t="s">
        <v>6562</v>
      </c>
      <c r="C138" s="243">
        <v>650587340</v>
      </c>
      <c r="D138" s="72">
        <v>1090665</v>
      </c>
      <c r="E138" s="243">
        <v>9</v>
      </c>
      <c r="F138" s="72" t="str">
        <f>VLOOKUP(C138,'AUD ENE'!B:T,2,0)</f>
        <v>Fundación de Derecho Privado.</v>
      </c>
      <c r="G138" s="72" t="str">
        <f>VLOOKUP(C138,'AUD ENE'!B:T,3,0)</f>
        <v xml:space="preserve">Registro Nacional de Personas Jurídicas Nº860, del Servicio de Registro Civil e Identificación.
Fecha de concesión de Personalidad Jurídica: 19 de julio de 2012.
</v>
      </c>
      <c r="H138" s="72" t="str">
        <f>VLOOKUP(C138,'AUD ENE'!B:T,4,0)</f>
        <v>Certificado de Vigencia Folio Nº 500402711821, de fecha 09 de agosto de 2020, del Servicio de Registro Civil e Identificación.</v>
      </c>
      <c r="I138" s="72" t="str">
        <f>VLOOKUP(C138,'AUD ENE'!B:T,5,0)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38" s="72" t="str">
        <f>VLOOKUP(C138,'AUD ENE'!B:T,6,0)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38" s="72" t="str">
        <f>VLOOKUP(C138,'AUD ENE'!B:T,7,0)</f>
        <v xml:space="preserve">Dos años </v>
      </c>
      <c r="L138" s="72" t="str">
        <f>VLOOKUP(C138,'AUD ENE'!B:T,8,0)</f>
        <v xml:space="preserve">                         Última Elección de Directorio: 31 de marzo de 2020.
Duración: agosto 2020 a agosto de 2022.
</v>
      </c>
      <c r="M138" s="72" t="str">
        <f>VLOOKUP(C138,'AUD ENE'!B:T,9,0)</f>
        <v xml:space="preserve">Carmen Gloria Hidalgo Belmar 
</v>
      </c>
      <c r="N138" s="72" t="str">
        <f>VLOOKUP(C138,'AUD ENE'!B:T,10,0)</f>
        <v>O'higgins 416A comuna de Temuco, región de La Araucanía.</v>
      </c>
      <c r="O138" s="72" t="str">
        <f>VLOOKUP(C138,'AUD ENE'!B:T,11,0)</f>
        <v>IX</v>
      </c>
      <c r="P138" s="72" t="str">
        <f>VLOOKUP(C138,'AUD ENE'!B:T,12,0)</f>
        <v>Temuco</v>
      </c>
      <c r="Q138" s="72">
        <f>VLOOKUP(C138,'AUD ENE'!B:T,13,0)</f>
        <v>0</v>
      </c>
      <c r="R138" s="72" t="str">
        <f>VLOOKUP(C138,'AUD ENE'!B:T,14,0)</f>
        <v xml:space="preserve">: dirección@fundacioncreseres.cl </v>
      </c>
      <c r="S138" s="72">
        <f>VLOOKUP(C138,'AUD ENE'!B:T,15,0)</f>
        <v>0</v>
      </c>
      <c r="T138" s="72">
        <f>VLOOKUP(C138,'AUD ENE'!B:T,16,0)</f>
        <v>93401</v>
      </c>
      <c r="U138" s="72" t="str">
        <f>VLOOKUP(C138,'AUD ENE'!B:T,17,0)</f>
        <v>Se acompaña certificado de antecedentes financiares año 2020  aprobado por el Departamento de Supervisión financiera</v>
      </c>
      <c r="V138" s="73">
        <f>VLOOKUP(C138,'AUD ENE'!B:T,18,0)</f>
        <v>41340</v>
      </c>
      <c r="W138" s="74">
        <f>VLOOKUP(C138,'AUD ENE'!B:T,19,0)</f>
        <v>7473</v>
      </c>
      <c r="X138" s="75">
        <v>4208173</v>
      </c>
      <c r="Y138" s="75">
        <v>4208173</v>
      </c>
      <c r="Z138" s="73">
        <v>44592</v>
      </c>
      <c r="AA138" s="72" t="s">
        <v>6406</v>
      </c>
      <c r="AB138" s="72" t="s">
        <v>6407</v>
      </c>
      <c r="AC138" s="72" t="s">
        <v>6450</v>
      </c>
    </row>
    <row r="139" spans="2:29" x14ac:dyDescent="0.2">
      <c r="B139" s="243" t="s">
        <v>6562</v>
      </c>
      <c r="C139" s="243">
        <v>650587340</v>
      </c>
      <c r="D139" s="72">
        <v>1100754</v>
      </c>
      <c r="E139" s="243">
        <v>10</v>
      </c>
      <c r="F139" s="72" t="str">
        <f>VLOOKUP(C139,'AUD ENE'!B:T,2,0)</f>
        <v>Fundación de Derecho Privado.</v>
      </c>
      <c r="G139" s="72" t="str">
        <f>VLOOKUP(C139,'AUD ENE'!B:T,3,0)</f>
        <v xml:space="preserve">Registro Nacional de Personas Jurídicas Nº860, del Servicio de Registro Civil e Identificación.
Fecha de concesión de Personalidad Jurídica: 19 de julio de 2012.
</v>
      </c>
      <c r="H139" s="72" t="str">
        <f>VLOOKUP(C139,'AUD ENE'!B:T,4,0)</f>
        <v>Certificado de Vigencia Folio Nº 500402711821, de fecha 09 de agosto de 2020, del Servicio de Registro Civil e Identificación.</v>
      </c>
      <c r="I139" s="72" t="str">
        <f>VLOOKUP(C139,'AUD ENE'!B:T,5,0)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39" s="72" t="str">
        <f>VLOOKUP(C139,'AUD ENE'!B:T,6,0)</f>
        <v>Presidente: Carmen Gloria Hidalgo Belmar,x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39" s="72" t="str">
        <f>VLOOKUP(C139,'AUD ENE'!B:T,7,0)</f>
        <v xml:space="preserve">Dos años </v>
      </c>
      <c r="L139" s="72" t="str">
        <f>VLOOKUP(C139,'AUD ENE'!B:T,8,0)</f>
        <v xml:space="preserve">                         Última Elección de Directorio: 31 de marzo de 2020.
Duración: agosto 2020 a agosto de 2022.
</v>
      </c>
      <c r="M139" s="72" t="str">
        <f>VLOOKUP(C139,'AUD ENE'!B:T,9,0)</f>
        <v xml:space="preserve">Carmen Gloria Hidalgo Belmar 
</v>
      </c>
      <c r="N139" s="72" t="str">
        <f>VLOOKUP(C139,'AUD ENE'!B:T,10,0)</f>
        <v>O'higgins 416A comuna de Temuco, región de La Araucanía.</v>
      </c>
      <c r="O139" s="72" t="str">
        <f>VLOOKUP(C139,'AUD ENE'!B:T,11,0)</f>
        <v>IX</v>
      </c>
      <c r="P139" s="72" t="str">
        <f>VLOOKUP(C139,'AUD ENE'!B:T,12,0)</f>
        <v>Temuco</v>
      </c>
      <c r="Q139" s="72">
        <f>VLOOKUP(C139,'AUD ENE'!B:T,13,0)</f>
        <v>0</v>
      </c>
      <c r="R139" s="72" t="str">
        <f>VLOOKUP(C139,'AUD ENE'!B:T,14,0)</f>
        <v xml:space="preserve">: dirección@fundacioncreseres.cl </v>
      </c>
      <c r="S139" s="72">
        <f>VLOOKUP(C139,'AUD ENE'!B:T,15,0)</f>
        <v>0</v>
      </c>
      <c r="T139" s="72">
        <f>VLOOKUP(C139,'AUD ENE'!B:T,16,0)</f>
        <v>93401</v>
      </c>
      <c r="U139" s="72" t="str">
        <f>VLOOKUP(C139,'AUD ENE'!B:T,17,0)</f>
        <v>Se acompaña certificado de antecedentes financiares año 2020  aprobado por el Departamento de Supervisión financiera</v>
      </c>
      <c r="V139" s="73">
        <f>VLOOKUP(C139,'AUD ENE'!B:T,18,0)</f>
        <v>41340</v>
      </c>
      <c r="W139" s="74">
        <f>VLOOKUP(C139,'AUD ENE'!B:T,19,0)</f>
        <v>7473</v>
      </c>
      <c r="X139" s="75">
        <v>1514943</v>
      </c>
      <c r="Y139" s="75">
        <v>1514943</v>
      </c>
      <c r="Z139" s="73">
        <v>44592</v>
      </c>
      <c r="AA139" s="72" t="s">
        <v>6406</v>
      </c>
      <c r="AB139" s="72" t="s">
        <v>6407</v>
      </c>
      <c r="AC139" s="72" t="s">
        <v>6430</v>
      </c>
    </row>
    <row r="140" spans="2:29" x14ac:dyDescent="0.2">
      <c r="B140" s="243" t="s">
        <v>6549</v>
      </c>
      <c r="C140" s="243">
        <v>716316009</v>
      </c>
      <c r="D140" s="72">
        <v>1080707</v>
      </c>
      <c r="E140" s="243">
        <v>8</v>
      </c>
      <c r="F140" s="72" t="str">
        <f>VLOOKUP(C140,'AUD ENE'!B:T,2,0)</f>
        <v>Fundación de Derecho Privado</v>
      </c>
      <c r="G140" s="72" t="str">
        <f>VLOOKUP(C140,'AUD ENE'!B:T,3,0)</f>
        <v>Otorgada por Decreto Supremo Nº 1314, de 28 de diciembre de 1987, del Ministerio de Justicia.</v>
      </c>
      <c r="H140" s="72" t="str">
        <f>VLOOKUP(C140,'AUD ENE'!B:T,4,0)</f>
        <v xml:space="preserve">Certificado de Vigencia, folio Nº 500397042278, emitido con fecha 06 de julio de 2021, por el Servicio de Registro Civil e Identificación.
</v>
      </c>
      <c r="I140" s="72" t="str">
        <f>VLOOKUP(C140,'AUD ENE'!B:T,5,0)</f>
        <v xml:space="preserve">Promover a través de la iniciativa privada, la defensa ecológica del menor de edad, principalmente en relación a los valores, conocimientos, aprendizaje, bienestar, seguridad, dignidad, justicia, equidad y espiritualidad. </v>
      </c>
      <c r="J140" s="72" t="str">
        <f>VLOOKUP(C140,'AUD ENE'!B:T,6,0)</f>
        <v>Presidente:   
Daniela Yáñez Meneses, 
Vicepresidente:
Mirta Daniela Montti Ulloa, 
Tesorero:
Rodrigo Sepúlveda Prado
Secretaria:
Alicia Ibarra Medina,
Directoras/es:
Carlos Cifuentes Fernández
María Cristina Concha Wagenknecht
María Eliana Sandoval Díaz</v>
      </c>
      <c r="K140" s="72" t="str">
        <f>VLOOKUP(C140,'AUD ENE'!B:T,7,0)</f>
        <v>1 año.</v>
      </c>
      <c r="L140" s="72" t="str">
        <f>VLOOKUP(C140,'AUD ENE'!B:T,8,0)</f>
        <v>01 año. Último Directorio data de fecha 01 de julio de 2021.</v>
      </c>
      <c r="M140" s="72" t="str">
        <f>VLOOKUP(C140,'AUD ENE'!B:T,9,0)</f>
        <v xml:space="preserve">Daniela Yáñez Meneses, 
Juan Eduardo Parry Morabec, (Desde el día 02 agosto de 2021)
Carla Polanco Mercado, 
</v>
      </c>
      <c r="N140" s="72" t="str">
        <f>VLOOKUP(C140,'AUD ENE'!B:T,10,0)</f>
        <v xml:space="preserve">Marina de Gaete Nº 755, comuna de Santiago, Región Metropolitana.
</v>
      </c>
      <c r="O140" s="72" t="str">
        <f>VLOOKUP(C140,'AUD ENE'!B:T,11,0)</f>
        <v>XIII</v>
      </c>
      <c r="P140" s="72" t="str">
        <f>VLOOKUP(C140,'AUD ENE'!B:T,12,0)</f>
        <v>Santiago</v>
      </c>
      <c r="Q140" s="72" t="str">
        <f>VLOOKUP(C140,'AUD ENE'!B:T,13,0)</f>
        <v>222150200 
+56971407762</v>
      </c>
      <c r="R140" s="72" t="str">
        <f>VLOOKUP(C140,'AUD ENE'!B:T,14,0)</f>
        <v>directorio@fundaciondem.cl
juan.parry@fundaciondem.cl
coordinacionejecutiva@fundaciondem.cl
administracioncentral@fundaciondem.cl</v>
      </c>
      <c r="S140" s="72">
        <f>VLOOKUP(C140,'AUD ENE'!B:T,15,0)</f>
        <v>0</v>
      </c>
      <c r="T140" s="72">
        <f>VLOOKUP(C140,'AUD ENE'!B:T,16,0)</f>
        <v>93401</v>
      </c>
      <c r="U140" s="72" t="str">
        <f>VLOOKUP(C140,'AUD ENE'!B:T,17,0)</f>
        <v>Se acompaña certificado financiero correspondiente al año 2020, aprobados por el Subdepartamento de Supervisión Financiera.</v>
      </c>
      <c r="V140" s="73">
        <f>VLOOKUP(C140,'AUD ENE'!B:T,18,0)</f>
        <v>37970</v>
      </c>
      <c r="W140" s="74">
        <f>VLOOKUP(C140,'AUD ENE'!B:T,19,0)</f>
        <v>6470</v>
      </c>
      <c r="X140" s="75">
        <v>7392902</v>
      </c>
      <c r="Y140" s="75">
        <v>7392902</v>
      </c>
      <c r="Z140" s="73">
        <v>44592</v>
      </c>
      <c r="AA140" s="72" t="s">
        <v>6406</v>
      </c>
      <c r="AB140" s="72" t="s">
        <v>6407</v>
      </c>
      <c r="AC140" s="72" t="s">
        <v>6434</v>
      </c>
    </row>
    <row r="141" spans="2:29" x14ac:dyDescent="0.2">
      <c r="B141" s="243" t="s">
        <v>6549</v>
      </c>
      <c r="C141" s="243">
        <v>716316009</v>
      </c>
      <c r="D141" s="72">
        <v>1132536</v>
      </c>
      <c r="E141" s="243">
        <v>13</v>
      </c>
      <c r="F141" s="72" t="str">
        <f>VLOOKUP(C141,'AUD ENE'!B:T,2,0)</f>
        <v>Fundación de Derecho Privado</v>
      </c>
      <c r="G141" s="72" t="str">
        <f>VLOOKUP(C141,'AUD ENE'!B:T,3,0)</f>
        <v>Otorgada por Decreto Supremo Nº 1314, de 28 de diciembre de 1987, del Ministerio de Justicia.</v>
      </c>
      <c r="H141" s="72" t="str">
        <f>VLOOKUP(C141,'AUD ENE'!B:T,4,0)</f>
        <v xml:space="preserve">Certificado de Vigencia, folio Nº 500397042278, emitido con fecha 06 de julio de 2021, por el Servicio de Registro Civil e Identificación.
</v>
      </c>
      <c r="I141" s="72" t="str">
        <f>VLOOKUP(C141,'AUD ENE'!B:T,5,0)</f>
        <v xml:space="preserve">Promover a través de la iniciativa privada, la defensa ecológica del menor de edad, principalmente en relación a los valores, conocimientos, aprendizaje, bienestar, seguridad, dignidad, justicia, equidad y espiritualidad. </v>
      </c>
      <c r="J141" s="72" t="str">
        <f>VLOOKUP(C141,'AUD ENE'!B:T,6,0)</f>
        <v>Presidente:   
Daniela Yáñez Meneses, 
Vicepresidente:
Mirta Daniela Montti Ulloa, 
Tesorero:
Rodrigo Sepúlveda Prado
Secretaria:
Alicia Ibarra Medina,
Directoras/es:
Carlos Cifuentes Fernández
María Cristina Concha Wagenknecht
María Eliana Sandoval Díaz</v>
      </c>
      <c r="K141" s="72" t="str">
        <f>VLOOKUP(C141,'AUD ENE'!B:T,7,0)</f>
        <v>1 año.</v>
      </c>
      <c r="L141" s="72" t="str">
        <f>VLOOKUP(C141,'AUD ENE'!B:T,8,0)</f>
        <v>01 año. Último Directorio data de fecha 01 de julio de 2021.</v>
      </c>
      <c r="M141" s="72" t="str">
        <f>VLOOKUP(C141,'AUD ENE'!B:T,9,0)</f>
        <v xml:space="preserve">Daniela Yáñez Meneses, 
Juan Eduardo Parry Morabec, (Desde el día 02 agosto de 2021)
Carla Polanco Mercado, 
</v>
      </c>
      <c r="N141" s="72" t="str">
        <f>VLOOKUP(C141,'AUD ENE'!B:T,10,0)</f>
        <v xml:space="preserve">Marina de Gaete Nº 755, comuna de Santiago, Región Metropolitana.
</v>
      </c>
      <c r="O141" s="72" t="str">
        <f>VLOOKUP(C141,'AUD ENE'!B:T,11,0)</f>
        <v>XIII</v>
      </c>
      <c r="P141" s="72" t="str">
        <f>VLOOKUP(C141,'AUD ENE'!B:T,12,0)</f>
        <v>Santiago</v>
      </c>
      <c r="Q141" s="72" t="str">
        <f>VLOOKUP(C141,'AUD ENE'!B:T,13,0)</f>
        <v>222150200 
+56971407762</v>
      </c>
      <c r="R141" s="72" t="str">
        <f>VLOOKUP(C141,'AUD ENE'!B:T,14,0)</f>
        <v>directorio@fundaciondem.cl
juan.parry@fundaciondem.cl
coordinacionejecutiva@fundaciondem.cl
administracioncentral@fundaciondem.cl</v>
      </c>
      <c r="S141" s="72">
        <f>VLOOKUP(C141,'AUD ENE'!B:T,15,0)</f>
        <v>0</v>
      </c>
      <c r="T141" s="72">
        <f>VLOOKUP(C141,'AUD ENE'!B:T,16,0)</f>
        <v>93401</v>
      </c>
      <c r="U141" s="72" t="str">
        <f>VLOOKUP(C141,'AUD ENE'!B:T,17,0)</f>
        <v>Se acompaña certificado financiero correspondiente al año 2020, aprobados por el Subdepartamento de Supervisión Financiera.</v>
      </c>
      <c r="V141" s="73">
        <f>VLOOKUP(C141,'AUD ENE'!B:T,18,0)</f>
        <v>37970</v>
      </c>
      <c r="W141" s="74">
        <f>VLOOKUP(C141,'AUD ENE'!B:T,19,0)</f>
        <v>6470</v>
      </c>
      <c r="X141" s="75">
        <v>9559652</v>
      </c>
      <c r="Y141" s="75">
        <v>9559652</v>
      </c>
      <c r="Z141" s="73">
        <v>44592</v>
      </c>
      <c r="AA141" s="72" t="s">
        <v>6406</v>
      </c>
      <c r="AB141" s="72" t="s">
        <v>6407</v>
      </c>
      <c r="AC141" s="72" t="s">
        <v>229</v>
      </c>
    </row>
    <row r="142" spans="2:29" x14ac:dyDescent="0.2">
      <c r="B142" s="243" t="s">
        <v>6549</v>
      </c>
      <c r="C142" s="243">
        <v>716316009</v>
      </c>
      <c r="D142" s="72">
        <v>1132537</v>
      </c>
      <c r="E142" s="243">
        <v>13</v>
      </c>
      <c r="F142" s="72" t="str">
        <f>VLOOKUP(C142,'AUD ENE'!B:T,2,0)</f>
        <v>Fundación de Derecho Privado</v>
      </c>
      <c r="G142" s="72" t="str">
        <f>VLOOKUP(C142,'AUD ENE'!B:T,3,0)</f>
        <v>Otorgada por Decreto Supremo Nº 1314, de 28 de diciembre de 1987, del Ministerio de Justicia.</v>
      </c>
      <c r="H142" s="72" t="str">
        <f>VLOOKUP(C142,'AUD ENE'!B:T,4,0)</f>
        <v xml:space="preserve">Certificado de Vigencia, folio Nº 500397042278, emitido con fecha 06 de julio de 2021, por el Servicio de Registro Civil e Identificación.
</v>
      </c>
      <c r="I142" s="72" t="str">
        <f>VLOOKUP(C142,'AUD ENE'!B:T,5,0)</f>
        <v xml:space="preserve">Promover a través de la iniciativa privada, la defensa ecológica del menor de edad, principalmente en relación a los valores, conocimientos, aprendizaje, bienestar, seguridad, dignidad, justicia, equidad y espiritualidad. </v>
      </c>
      <c r="J142" s="72" t="str">
        <f>VLOOKUP(C142,'AUD ENE'!B:T,6,0)</f>
        <v>Presidente:   
Daniela Yáñez Meneses, 
Vicepresidente:
Mirta Daniela Montti Ulloa, 
Tesorero:
Rodrigo Sepúlveda Prado
Secretaria:
Alicia Ibarra Medina,
Directoras/es:
Carlos Cifuentes Fernández
María Cristina Concha Wagenknecht
María Eliana Sandoval Díaz</v>
      </c>
      <c r="K142" s="72" t="str">
        <f>VLOOKUP(C142,'AUD ENE'!B:T,7,0)</f>
        <v>1 año.</v>
      </c>
      <c r="L142" s="72" t="str">
        <f>VLOOKUP(C142,'AUD ENE'!B:T,8,0)</f>
        <v>01 año. Último Directorio data de fecha 01 de julio de 2021.</v>
      </c>
      <c r="M142" s="72" t="str">
        <f>VLOOKUP(C142,'AUD ENE'!B:T,9,0)</f>
        <v xml:space="preserve">Daniela Yáñez Meneses, 
Juan Eduardo Parry Morabec, (Desde el día 02 agosto de 2021)
Carla Polanco Mercado, 
</v>
      </c>
      <c r="N142" s="72" t="str">
        <f>VLOOKUP(C142,'AUD ENE'!B:T,10,0)</f>
        <v xml:space="preserve">Marina de Gaete Nº 755, comuna de Santiago, Región Metropolitana.
</v>
      </c>
      <c r="O142" s="72" t="str">
        <f>VLOOKUP(C142,'AUD ENE'!B:T,11,0)</f>
        <v>XIII</v>
      </c>
      <c r="P142" s="72" t="str">
        <f>VLOOKUP(C142,'AUD ENE'!B:T,12,0)</f>
        <v>Santiago</v>
      </c>
      <c r="Q142" s="72" t="str">
        <f>VLOOKUP(C142,'AUD ENE'!B:T,13,0)</f>
        <v>222150200 
+56971407762</v>
      </c>
      <c r="R142" s="72" t="str">
        <f>VLOOKUP(C142,'AUD ENE'!B:T,14,0)</f>
        <v>directorio@fundaciondem.cl
juan.parry@fundaciondem.cl
coordinacionejecutiva@fundaciondem.cl
administracioncentral@fundaciondem.cl</v>
      </c>
      <c r="S142" s="72">
        <f>VLOOKUP(C142,'AUD ENE'!B:T,15,0)</f>
        <v>0</v>
      </c>
      <c r="T142" s="72">
        <f>VLOOKUP(C142,'AUD ENE'!B:T,16,0)</f>
        <v>93401</v>
      </c>
      <c r="U142" s="72" t="str">
        <f>VLOOKUP(C142,'AUD ENE'!B:T,17,0)</f>
        <v>Se acompaña certificado financiero correspondiente al año 2020, aprobados por el Subdepartamento de Supervisión Financiera.</v>
      </c>
      <c r="V142" s="73">
        <f>VLOOKUP(C142,'AUD ENE'!B:T,18,0)</f>
        <v>37970</v>
      </c>
      <c r="W142" s="74">
        <f>VLOOKUP(C142,'AUD ENE'!B:T,19,0)</f>
        <v>6470</v>
      </c>
      <c r="X142" s="75">
        <v>5126764</v>
      </c>
      <c r="Y142" s="75">
        <v>5126764</v>
      </c>
      <c r="Z142" s="73">
        <v>44592</v>
      </c>
      <c r="AA142" s="72" t="s">
        <v>6406</v>
      </c>
      <c r="AB142" s="72" t="s">
        <v>6407</v>
      </c>
      <c r="AC142" s="72" t="s">
        <v>229</v>
      </c>
    </row>
    <row r="143" spans="2:29" x14ac:dyDescent="0.2">
      <c r="B143" s="243" t="s">
        <v>6549</v>
      </c>
      <c r="C143" s="243">
        <v>716316009</v>
      </c>
      <c r="D143" s="72">
        <v>1132538</v>
      </c>
      <c r="E143" s="243">
        <v>13</v>
      </c>
      <c r="F143" s="72" t="str">
        <f>VLOOKUP(C143,'AUD ENE'!B:T,2,0)</f>
        <v>Fundación de Derecho Privado</v>
      </c>
      <c r="G143" s="72" t="str">
        <f>VLOOKUP(C143,'AUD ENE'!B:T,3,0)</f>
        <v>Otorgada por Decreto Supremo Nº 1314, de 28 de diciembre de 1987, del Ministerio de Justicia.</v>
      </c>
      <c r="H143" s="72" t="str">
        <f>VLOOKUP(C143,'AUD ENE'!B:T,4,0)</f>
        <v xml:space="preserve">Certificado de Vigencia, folio Nº 500397042278, emitido con fecha 06 de julio de 2021, por el Servicio de Registro Civil e Identificación.
</v>
      </c>
      <c r="I143" s="72" t="str">
        <f>VLOOKUP(C143,'AUD ENE'!B:T,5,0)</f>
        <v xml:space="preserve">Promover a través de la iniciativa privada, la defensa ecológica del menor de edad, principalmente en relación a los valores, conocimientos, aprendizaje, bienestar, seguridad, dignidad, justicia, equidad y espiritualidad. </v>
      </c>
      <c r="J143" s="72" t="str">
        <f>VLOOKUP(C143,'AUD ENE'!B:T,6,0)</f>
        <v>Presidente:   
Daniela Yáñez Meneses, 
Vicepresidente:
Mirta Daniela Montti Ulloa, 
Tesorero:
Rodrigo Sepúlveda Prado
Secretaria:
Alicia Ibarra Medina,
Directoras/es:
Carlos Cifuentes Fernández
María Cristina Concha Wagenknecht
María Eliana Sandoval Díaz</v>
      </c>
      <c r="K143" s="72" t="str">
        <f>VLOOKUP(C143,'AUD ENE'!B:T,7,0)</f>
        <v>1 año.</v>
      </c>
      <c r="L143" s="72" t="str">
        <f>VLOOKUP(C143,'AUD ENE'!B:T,8,0)</f>
        <v>01 año. Último Directorio data de fecha 01 de julio de 2021.</v>
      </c>
      <c r="M143" s="72" t="str">
        <f>VLOOKUP(C143,'AUD ENE'!B:T,9,0)</f>
        <v xml:space="preserve">Daniela Yáñez Meneses, 
Juan Eduardo Parry Morabec, (Desde el día 02 agosto de 2021)
Carla Polanco Mercado, 
</v>
      </c>
      <c r="N143" s="72" t="str">
        <f>VLOOKUP(C143,'AUD ENE'!B:T,10,0)</f>
        <v xml:space="preserve">Marina de Gaete Nº 755, comuna de Santiago, Región Metropolitana.
</v>
      </c>
      <c r="O143" s="72" t="str">
        <f>VLOOKUP(C143,'AUD ENE'!B:T,11,0)</f>
        <v>XIII</v>
      </c>
      <c r="P143" s="72" t="str">
        <f>VLOOKUP(C143,'AUD ENE'!B:T,12,0)</f>
        <v>Santiago</v>
      </c>
      <c r="Q143" s="72" t="str">
        <f>VLOOKUP(C143,'AUD ENE'!B:T,13,0)</f>
        <v>222150200 
+56971407762</v>
      </c>
      <c r="R143" s="72" t="str">
        <f>VLOOKUP(C143,'AUD ENE'!B:T,14,0)</f>
        <v>directorio@fundaciondem.cl
juan.parry@fundaciondem.cl
coordinacionejecutiva@fundaciondem.cl
administracioncentral@fundaciondem.cl</v>
      </c>
      <c r="S143" s="72">
        <f>VLOOKUP(C143,'AUD ENE'!B:T,15,0)</f>
        <v>0</v>
      </c>
      <c r="T143" s="72">
        <f>VLOOKUP(C143,'AUD ENE'!B:T,16,0)</f>
        <v>93401</v>
      </c>
      <c r="U143" s="72" t="str">
        <f>VLOOKUP(C143,'AUD ENE'!B:T,17,0)</f>
        <v>Se acompaña certificado financiero correspondiente al año 2020, aprobados por el Subdepartamento de Supervisión Financiera.</v>
      </c>
      <c r="V143" s="73">
        <f>VLOOKUP(C143,'AUD ENE'!B:T,18,0)</f>
        <v>37970</v>
      </c>
      <c r="W143" s="74">
        <f>VLOOKUP(C143,'AUD ENE'!B:T,19,0)</f>
        <v>6470</v>
      </c>
      <c r="X143" s="75">
        <v>26486762</v>
      </c>
      <c r="Y143" s="75">
        <v>26486762</v>
      </c>
      <c r="Z143" s="73">
        <v>44592</v>
      </c>
      <c r="AA143" s="72" t="s">
        <v>6406</v>
      </c>
      <c r="AB143" s="72" t="s">
        <v>6407</v>
      </c>
      <c r="AC143" s="72" t="s">
        <v>229</v>
      </c>
    </row>
    <row r="144" spans="2:29" x14ac:dyDescent="0.2">
      <c r="B144" s="243" t="s">
        <v>6549</v>
      </c>
      <c r="C144" s="243">
        <v>716316009</v>
      </c>
      <c r="D144" s="72">
        <v>1132589</v>
      </c>
      <c r="E144" s="243">
        <v>13</v>
      </c>
      <c r="F144" s="72" t="str">
        <f>VLOOKUP(C144,'AUD ENE'!B:T,2,0)</f>
        <v>Fundación de Derecho Privado</v>
      </c>
      <c r="G144" s="72" t="str">
        <f>VLOOKUP(C144,'AUD ENE'!B:T,3,0)</f>
        <v>Otorgada por Decreto Supremo Nº 1314, de 28 de diciembre de 1987, del Ministerio de Justicia.</v>
      </c>
      <c r="H144" s="72" t="str">
        <f>VLOOKUP(C144,'AUD ENE'!B:T,4,0)</f>
        <v xml:space="preserve">Certificado de Vigencia, folio Nº 500397042278, emitido con fecha 06 de julio de 2021, por el Servicio de Registro Civil e Identificación.
</v>
      </c>
      <c r="I144" s="72" t="str">
        <f>VLOOKUP(C144,'AUD ENE'!B:T,5,0)</f>
        <v xml:space="preserve">Promover a través de la iniciativa privada, la defensa ecológica del menor de edad, principalmente en relación a los valores, conocimientos, aprendizaje, bienestar, seguridad, dignidad, justicia, equidad y espiritualidad. </v>
      </c>
      <c r="J144" s="72" t="str">
        <f>VLOOKUP(C144,'AUD ENE'!B:T,6,0)</f>
        <v>Presidente:   
Daniela Yáñez Meneses, 
Vicepresidente:
Mirta Daniela Montti Ulloa, 
Tesorero:
Rodrigo Sepúlveda Prado
Secretaria:
Alicia Ibarra Medina,
Directoras/es:
Carlos Cifuentes Fernández
María Cristina Concha Wagenknecht
María Eliana Sandoval Díaz</v>
      </c>
      <c r="K144" s="72" t="str">
        <f>VLOOKUP(C144,'AUD ENE'!B:T,7,0)</f>
        <v>1 año.</v>
      </c>
      <c r="L144" s="72" t="str">
        <f>VLOOKUP(C144,'AUD ENE'!B:T,8,0)</f>
        <v>01 año. Último Directorio data de fecha 01 de julio de 2021.</v>
      </c>
      <c r="M144" s="72" t="str">
        <f>VLOOKUP(C144,'AUD ENE'!B:T,9,0)</f>
        <v xml:space="preserve">Daniela Yáñez Meneses, 
Juan Eduardo Parry Morabec, (Desde el día 02 agosto de 2021)
Carla Polanco Mercado, 
</v>
      </c>
      <c r="N144" s="72" t="str">
        <f>VLOOKUP(C144,'AUD ENE'!B:T,10,0)</f>
        <v xml:space="preserve">Marina de Gaete Nº 755, comuna de Santiago, Región Metropolitana.
</v>
      </c>
      <c r="O144" s="72" t="str">
        <f>VLOOKUP(C144,'AUD ENE'!B:T,11,0)</f>
        <v>XIII</v>
      </c>
      <c r="P144" s="72" t="str">
        <f>VLOOKUP(C144,'AUD ENE'!B:T,12,0)</f>
        <v>Santiago</v>
      </c>
      <c r="Q144" s="72" t="str">
        <f>VLOOKUP(C144,'AUD ENE'!B:T,13,0)</f>
        <v>222150200 
+56971407762</v>
      </c>
      <c r="R144" s="72" t="str">
        <f>VLOOKUP(C144,'AUD ENE'!B:T,14,0)</f>
        <v>directorio@fundaciondem.cl
juan.parry@fundaciondem.cl
coordinacionejecutiva@fundaciondem.cl
administracioncentral@fundaciondem.cl</v>
      </c>
      <c r="S144" s="72">
        <f>VLOOKUP(C144,'AUD ENE'!B:T,15,0)</f>
        <v>0</v>
      </c>
      <c r="T144" s="72">
        <f>VLOOKUP(C144,'AUD ENE'!B:T,16,0)</f>
        <v>93401</v>
      </c>
      <c r="U144" s="72" t="str">
        <f>VLOOKUP(C144,'AUD ENE'!B:T,17,0)</f>
        <v>Se acompaña certificado financiero correspondiente al año 2020, aprobados por el Subdepartamento de Supervisión Financiera.</v>
      </c>
      <c r="V144" s="73">
        <f>VLOOKUP(C144,'AUD ENE'!B:T,18,0)</f>
        <v>37970</v>
      </c>
      <c r="W144" s="74">
        <f>VLOOKUP(C144,'AUD ENE'!B:T,19,0)</f>
        <v>6470</v>
      </c>
      <c r="X144" s="75">
        <v>11812416</v>
      </c>
      <c r="Y144" s="75">
        <v>11812416</v>
      </c>
      <c r="Z144" s="73">
        <v>44592</v>
      </c>
      <c r="AA144" s="72" t="s">
        <v>6406</v>
      </c>
      <c r="AB144" s="72" t="s">
        <v>6407</v>
      </c>
      <c r="AC144" s="72" t="s">
        <v>6445</v>
      </c>
    </row>
    <row r="145" spans="2:29" x14ac:dyDescent="0.2">
      <c r="B145" s="243" t="s">
        <v>6563</v>
      </c>
      <c r="C145" s="243">
        <v>650450957</v>
      </c>
      <c r="D145" s="72">
        <v>1131888</v>
      </c>
      <c r="E145" s="243">
        <v>13</v>
      </c>
      <c r="F145" s="72" t="str">
        <f>VLOOKUP(C145,'AUD ENE'!B:T,2,0)</f>
        <v>Fundación de Derecho Privado, Sin Fines de Lucro</v>
      </c>
      <c r="G145" s="72" t="str">
        <f>VLOOKUP(C145,'AUD ENE'!B:T,3,0)</f>
        <v xml:space="preserve">Decreto Exento Nº 3715, de fecha 24 de agosto del 2011. </v>
      </c>
      <c r="H145" s="72" t="str">
        <f>VLOOKUP(C145,'AUD ENE'!B:T,4,0)</f>
        <v>Certificado de Vigencia folio N° 500404385794, de fecha 19-08-2021, del Servicio de Registro Civil e Identificación.</v>
      </c>
      <c r="I145" s="72" t="str">
        <f>VLOOKUP(C145,'AUD ENE'!B:T,5,0)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45" s="72" t="str">
        <f>VLOOKUP(C145,'AUD ENE'!B:T,6,0)</f>
        <v xml:space="preserve">Presidente:
Agustín Riesco Guzmán
Vicepresidente:
Rafael Rodríguez Walker
Tesorero:
Trinidad Luengo Montt
Secretario:
Andrés Cabello Violic,
Directora Ejecutiva: 
Soledad Burgos Errázuriz
Directores:
Nicolás Valdivieso Undurraga
</v>
      </c>
      <c r="K145" s="72" t="str">
        <f>VLOOKUP(C145,'AUD ENE'!B:T,7,0)</f>
        <v xml:space="preserve">Tres años, conforme al texto refundido de los Estatutos, según da cuenta la escritura pública de fecha 29 de junio de 2017, Repertorio 14.859-2017, del Notario Público Eduardo Diez Morello. </v>
      </c>
      <c r="L145" s="72" t="str">
        <f>VLOOKUP(C145,'AUD ENE'!B:T,8,0)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145" s="72" t="str">
        <f>VLOOKUP(C145,'AUD ENE'!B:T,9,0)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145" s="72" t="str">
        <f>VLOOKUP(C145,'AUD ENE'!B:T,10,0)</f>
        <v xml:space="preserve">Calle Andres de Fuenzalida N° 22, 
comuna de Providencia, Región Metropolitana..
</v>
      </c>
      <c r="O145" s="72" t="str">
        <f>VLOOKUP(C145,'AUD ENE'!B:T,11,0)</f>
        <v>XIII</v>
      </c>
      <c r="P145" s="72" t="str">
        <f>VLOOKUP(C145,'AUD ENE'!B:T,12,0)</f>
        <v xml:space="preserve"> Providencia</v>
      </c>
      <c r="Q145" s="72" t="str">
        <f>VLOOKUP(C145,'AUD ENE'!B:T,13,0)</f>
        <v>562 228647320</v>
      </c>
      <c r="R145" s="72" t="str">
        <f>VLOOKUP(C145,'AUD ENE'!B:T,14,0)</f>
        <v xml:space="preserve">Correo electrónico: contacto@proyectob.cl </v>
      </c>
      <c r="S145" s="72">
        <f>VLOOKUP(C145,'AUD ENE'!B:T,15,0)</f>
        <v>0</v>
      </c>
      <c r="T145" s="72" t="str">
        <f>VLOOKUP(C145,'AUD ENE'!B:T,16,0)</f>
        <v>93401: Institución de Asistencia Social</v>
      </c>
      <c r="U145" s="72" t="str">
        <f>VLOOKUP(C145,'AUD ENE'!B:T,17,0)</f>
        <v xml:space="preserve">
Se acompaña certificado financiero correspondiente al 2020, aprobado por el Subdepartamento de Supervisión Financiera.</v>
      </c>
      <c r="V145" s="73">
        <f>VLOOKUP(C145,'AUD ENE'!B:T,18,0)</f>
        <v>41411</v>
      </c>
      <c r="W145" s="74">
        <f>VLOOKUP(C145,'AUD ENE'!B:T,19,0)</f>
        <v>7478</v>
      </c>
      <c r="X145" s="75">
        <v>2069760</v>
      </c>
      <c r="Y145" s="75">
        <v>2069760</v>
      </c>
      <c r="Z145" s="73">
        <v>44592</v>
      </c>
      <c r="AA145" s="72" t="s">
        <v>6406</v>
      </c>
      <c r="AB145" s="72" t="s">
        <v>6407</v>
      </c>
      <c r="AC145" s="72" t="s">
        <v>70</v>
      </c>
    </row>
    <row r="146" spans="2:29" x14ac:dyDescent="0.2">
      <c r="B146" s="243" t="s">
        <v>6563</v>
      </c>
      <c r="C146" s="243">
        <v>650450957</v>
      </c>
      <c r="D146" s="72">
        <v>1131889</v>
      </c>
      <c r="E146" s="243">
        <v>13</v>
      </c>
      <c r="F146" s="72" t="str">
        <f>VLOOKUP(C146,'AUD ENE'!B:T,2,0)</f>
        <v>Fundación de Derecho Privado, Sin Fines de Lucro</v>
      </c>
      <c r="G146" s="72" t="str">
        <f>VLOOKUP(C146,'AUD ENE'!B:T,3,0)</f>
        <v xml:space="preserve">Decreto Exento Nº 3715, de fecha 24 de agosto del 2011. </v>
      </c>
      <c r="H146" s="72" t="str">
        <f>VLOOKUP(C146,'AUD ENE'!B:T,4,0)</f>
        <v>Certificado de Vigencia folio N° 500404385794, de fecha 19-08-2021, del Servicio de Registro Civil e Identificación.</v>
      </c>
      <c r="I146" s="72" t="str">
        <f>VLOOKUP(C146,'AUD ENE'!B:T,5,0)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46" s="72" t="str">
        <f>VLOOKUP(C146,'AUD ENE'!B:T,6,0)</f>
        <v xml:space="preserve">Presidente:
Agustín Riesco Guzmán
Vicepresidente:
Rafael Rodríguez Walker
Tesorero:
Trinidad Luengo Montt
Secretario:
Andrés Cabello Violic,
Directora Ejecutiva: 
Soledad Burgos Errázuriz
Directores:
Nicolás Valdivieso Undurraga
</v>
      </c>
      <c r="K146" s="72" t="str">
        <f>VLOOKUP(C146,'AUD ENE'!B:T,7,0)</f>
        <v xml:space="preserve">Tres años, conforme al texto refundido de los Estatutos, según da cuenta la escritura pública de fecha 29 de junio de 2017, Repertorio 14.859-2017, del Notario Público Eduardo Diez Morello. </v>
      </c>
      <c r="L146" s="72" t="str">
        <f>VLOOKUP(C146,'AUD ENE'!B:T,8,0)</f>
        <v xml:space="preserve">09 de julio de 2019 a 09 de julio de 2022.
De conformidad al Acta Extraordinaria de Directorio, de fecha 09 de julio de 2019, reducida a escritura pública de fecha 31 de julio de 2019, ante la Notaría de doña María Soledad Lascar Merino, Notaria Pública de Santiago.                                                      </v>
      </c>
      <c r="M146" s="72" t="str">
        <f>VLOOKUP(C146,'AUD ENE'!B:T,9,0)</f>
        <v>Apoderados Clase A:
-Rafael Rodríguez Walker, 
-Agustín Riesco Guzmán, 
- Nicolás Valdivieso Undurraga, 
- Josefa Giesen Espejo, 
Apoderados Clase B:
- Andrés Cabello Violic,
- María Soledad Burgos Errázuriz, 
- Omar Rivas Oróstica, 
- Trinidad del Pilar Luengo Montt, 
Esto, de conformidad al Acta Extraordinaria de Directorio, de fecha 09 de julio de 2019, reducida a escritura pública de fecha 31 de julio de 2019, ante la Notaría de doña María Soledad Lascar Merino, Notaria Pública de Santiago.</v>
      </c>
      <c r="N146" s="72" t="str">
        <f>VLOOKUP(C146,'AUD ENE'!B:T,10,0)</f>
        <v xml:space="preserve">Calle Andres de Fuenzalida N° 22, 
comuna de Providencia, Región Metropolitana..
</v>
      </c>
      <c r="O146" s="72" t="str">
        <f>VLOOKUP(C146,'AUD ENE'!B:T,11,0)</f>
        <v>XIII</v>
      </c>
      <c r="P146" s="72" t="str">
        <f>VLOOKUP(C146,'AUD ENE'!B:T,12,0)</f>
        <v xml:space="preserve"> Providencia</v>
      </c>
      <c r="Q146" s="72" t="str">
        <f>VLOOKUP(C146,'AUD ENE'!B:T,13,0)</f>
        <v>562 228647320</v>
      </c>
      <c r="R146" s="72" t="str">
        <f>VLOOKUP(C146,'AUD ENE'!B:T,14,0)</f>
        <v xml:space="preserve">Correo electrónico: contacto@proyectob.cl </v>
      </c>
      <c r="S146" s="72">
        <f>VLOOKUP(C146,'AUD ENE'!B:T,15,0)</f>
        <v>0</v>
      </c>
      <c r="T146" s="72" t="str">
        <f>VLOOKUP(C146,'AUD ENE'!B:T,16,0)</f>
        <v>93401: Institución de Asistencia Social</v>
      </c>
      <c r="U146" s="72" t="str">
        <f>VLOOKUP(C146,'AUD ENE'!B:T,17,0)</f>
        <v xml:space="preserve">
Se acompaña certificado financiero correspondiente al 2020, aprobado por el Subdepartamento de Supervisión Financiera.</v>
      </c>
      <c r="V146" s="73">
        <f>VLOOKUP(C146,'AUD ENE'!B:T,18,0)</f>
        <v>41411</v>
      </c>
      <c r="W146" s="74">
        <f>VLOOKUP(C146,'AUD ENE'!B:T,19,0)</f>
        <v>7478</v>
      </c>
      <c r="X146" s="75">
        <v>2627856</v>
      </c>
      <c r="Y146" s="75">
        <v>2627856</v>
      </c>
      <c r="Z146" s="73">
        <v>44592</v>
      </c>
      <c r="AA146" s="72" t="s">
        <v>6406</v>
      </c>
      <c r="AB146" s="72" t="s">
        <v>6407</v>
      </c>
      <c r="AC146" s="72" t="s">
        <v>70</v>
      </c>
    </row>
    <row r="147" spans="2:29" x14ac:dyDescent="0.2">
      <c r="B147" s="243" t="s">
        <v>6564</v>
      </c>
      <c r="C147" s="243" t="s">
        <v>6353</v>
      </c>
      <c r="D147" s="72">
        <v>1131891</v>
      </c>
      <c r="E147" s="243">
        <v>13</v>
      </c>
      <c r="F147" s="72" t="str">
        <f>VLOOKUP(C147,'AUD ENE'!B:T,2,0)</f>
        <v>Fundación de Derecho Privado</v>
      </c>
      <c r="G147" s="72" t="str">
        <f>VLOOKUP(C147,'AUD ENE'!B:T,3,0)</f>
        <v>Inscripción N°30734 de fecha 08 de Abril de 2013, del Registro de Personas Jurídicas, del Servicio de Registro Civil e Identificación.</v>
      </c>
      <c r="H147" s="72" t="str">
        <f>VLOOKUP(C147,'AUD ENE'!B:T,4,0)</f>
        <v xml:space="preserve">Certificado de Vigencia Folio Nº 500403224946, de fecha 12 de agosto de 2021, del Servicio de Registro Civil e Identificación. </v>
      </c>
      <c r="I147" s="72" t="str">
        <f>VLOOKUP(C147,'AUD ENE'!B:T,5,0)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47" s="72" t="str">
        <f>VLOOKUP(C147,'AUD ENE'!B:T,6,0)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47" s="72" t="str">
        <f>VLOOKUP(C147,'AUD ENE'!B:T,7,0)</f>
        <v>De acuerdo al artículo 08 de sus Estatutos, el Directorio durará tres años en sus funciones, pudiendo sus integrantes ser reelegidos para el período siguiente.</v>
      </c>
      <c r="L147" s="72" t="str">
        <f>VLOOKUP(C147,'AUD ENE'!B:T,8,0)</f>
        <v>28 de enero de 2021 al 28 de enero de 2024. Según consta en Certificado de directorio de persona jurídica sin fines de lucro Folio Nº 500403224934, de fecha 12 de agosto de 2021, del Servicio de Registro Civil e Identificación.</v>
      </c>
      <c r="M147" s="72" t="str">
        <f>VLOOKUP(C147,'AUD ENE'!B:T,9,0)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47" s="72" t="str">
        <f>VLOOKUP(C147,'AUD ENE'!B:T,10,0)</f>
        <v>Calle Dos N°9417, comuna de Quilicura, región Metropolitana.</v>
      </c>
      <c r="O147" s="72" t="str">
        <f>VLOOKUP(C147,'AUD ENE'!B:T,11,0)</f>
        <v>XIII</v>
      </c>
      <c r="P147" s="72" t="str">
        <f>VLOOKUP(C147,'AUD ENE'!B:T,12,0)</f>
        <v>Quilicura</v>
      </c>
      <c r="Q147" s="72" t="str">
        <f>VLOOKUP(C147,'AUD ENE'!B:T,13,0)</f>
        <v xml:space="preserve">Fonos 223653276, 223653197, 989067827. 
</v>
      </c>
      <c r="R147" s="72" t="str">
        <f>VLOOKUP(C147,'AUD ENE'!B:T,14,0)</f>
        <v xml:space="preserve">Correos bernardo.vasquez@reinventarse.cl y jonathan.monsalve@reinventarse.cl
</v>
      </c>
      <c r="S147" s="72">
        <f>VLOOKUP(C147,'AUD ENE'!B:T,15,0)</f>
        <v>0</v>
      </c>
      <c r="T147" s="72" t="str">
        <f>VLOOKUP(C147,'AUD ENE'!B:T,16,0)</f>
        <v>93401: Instituciones de Asistencia Social</v>
      </c>
      <c r="U147" s="72" t="str">
        <f>VLOOKUP(C147,'AUD ENE'!B:T,17,0)</f>
        <v>Se acompaña certificado financiero correspondiente al año 2020, aprobados por  Supervisión Financiera Nacional.</v>
      </c>
      <c r="V147" s="73">
        <f>VLOOKUP(C147,'AUD ENE'!B:T,18,0)</f>
        <v>41676</v>
      </c>
      <c r="W147" s="74">
        <f>VLOOKUP(C147,'AUD ENE'!B:T,19,0)</f>
        <v>7497</v>
      </c>
      <c r="X147" s="75">
        <v>2069760</v>
      </c>
      <c r="Y147" s="75">
        <v>2069760</v>
      </c>
      <c r="Z147" s="73">
        <v>44592</v>
      </c>
      <c r="AA147" s="72" t="s">
        <v>6406</v>
      </c>
      <c r="AB147" s="72" t="s">
        <v>6407</v>
      </c>
      <c r="AC147" s="72" t="s">
        <v>6431</v>
      </c>
    </row>
    <row r="148" spans="2:29" x14ac:dyDescent="0.2">
      <c r="B148" s="243" t="s">
        <v>6564</v>
      </c>
      <c r="C148" s="243" t="s">
        <v>6353</v>
      </c>
      <c r="D148" s="72">
        <v>1131892</v>
      </c>
      <c r="E148" s="243">
        <v>13</v>
      </c>
      <c r="F148" s="72" t="str">
        <f>VLOOKUP(C148,'AUD ENE'!B:T,2,0)</f>
        <v>Fundación de Derecho Privado</v>
      </c>
      <c r="G148" s="72" t="str">
        <f>VLOOKUP(C148,'AUD ENE'!B:T,3,0)</f>
        <v>Inscripción N°30734 de fecha 08 de Abril de 2013, del Registro de Personas Jurídicas, del Servicio de Registro Civil e Identificación.</v>
      </c>
      <c r="H148" s="72" t="str">
        <f>VLOOKUP(C148,'AUD ENE'!B:T,4,0)</f>
        <v xml:space="preserve">Certificado de Vigencia Folio Nº 500403224946, de fecha 12 de agosto de 2021, del Servicio de Registro Civil e Identificación. </v>
      </c>
      <c r="I148" s="72" t="str">
        <f>VLOOKUP(C148,'AUD ENE'!B:T,5,0)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48" s="72" t="str">
        <f>VLOOKUP(C148,'AUD ENE'!B:T,6,0)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48" s="72" t="str">
        <f>VLOOKUP(C148,'AUD ENE'!B:T,7,0)</f>
        <v>De acuerdo al artículo 08 de sus Estatutos, el Directorio durará tres años en sus funciones, pudiendo sus integrantes ser reelegidos para el período siguiente.</v>
      </c>
      <c r="L148" s="72" t="str">
        <f>VLOOKUP(C148,'AUD ENE'!B:T,8,0)</f>
        <v>28 de enero de 2021 al 28 de enero de 2024. Según consta en Certificado de directorio de persona jurídica sin fines de lucro Folio Nº 500403224934, de fecha 12 de agosto de 2021, del Servicio de Registro Civil e Identificación.</v>
      </c>
      <c r="M148" s="72" t="str">
        <f>VLOOKUP(C148,'AUD ENE'!B:T,9,0)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48" s="72" t="str">
        <f>VLOOKUP(C148,'AUD ENE'!B:T,10,0)</f>
        <v>Calle Dos N°9417, comuna de Quilicura, región Metropolitana.</v>
      </c>
      <c r="O148" s="72" t="str">
        <f>VLOOKUP(C148,'AUD ENE'!B:T,11,0)</f>
        <v>XIII</v>
      </c>
      <c r="P148" s="72" t="str">
        <f>VLOOKUP(C148,'AUD ENE'!B:T,12,0)</f>
        <v>Quilicura</v>
      </c>
      <c r="Q148" s="72" t="str">
        <f>VLOOKUP(C148,'AUD ENE'!B:T,13,0)</f>
        <v xml:space="preserve">Fonos 223653276, 223653197, 989067827. 
</v>
      </c>
      <c r="R148" s="72" t="str">
        <f>VLOOKUP(C148,'AUD ENE'!B:T,14,0)</f>
        <v xml:space="preserve">Correos bernardo.vasquez@reinventarse.cl y jonathan.monsalve@reinventarse.cl
</v>
      </c>
      <c r="S148" s="72">
        <f>VLOOKUP(C148,'AUD ENE'!B:T,15,0)</f>
        <v>0</v>
      </c>
      <c r="T148" s="72" t="str">
        <f>VLOOKUP(C148,'AUD ENE'!B:T,16,0)</f>
        <v>93401: Instituciones de Asistencia Social</v>
      </c>
      <c r="U148" s="72" t="str">
        <f>VLOOKUP(C148,'AUD ENE'!B:T,17,0)</f>
        <v>Se acompaña certificado financiero correspondiente al año 2020, aprobados por  Supervisión Financiera Nacional.</v>
      </c>
      <c r="V148" s="73">
        <f>VLOOKUP(C148,'AUD ENE'!B:T,18,0)</f>
        <v>41676</v>
      </c>
      <c r="W148" s="74">
        <f>VLOOKUP(C148,'AUD ENE'!B:T,19,0)</f>
        <v>7497</v>
      </c>
      <c r="X148" s="75">
        <v>2627856</v>
      </c>
      <c r="Y148" s="75">
        <v>2627856</v>
      </c>
      <c r="Z148" s="73">
        <v>44592</v>
      </c>
      <c r="AA148" s="72" t="s">
        <v>6406</v>
      </c>
      <c r="AB148" s="72" t="s">
        <v>6407</v>
      </c>
      <c r="AC148" s="72" t="s">
        <v>6431</v>
      </c>
    </row>
    <row r="149" spans="2:29" x14ac:dyDescent="0.2">
      <c r="B149" s="243" t="s">
        <v>6561</v>
      </c>
      <c r="C149" s="243">
        <v>650165500</v>
      </c>
      <c r="D149" s="72">
        <v>1080901</v>
      </c>
      <c r="E149" s="243">
        <v>8</v>
      </c>
      <c r="F149" s="72" t="str">
        <f>VLOOKUP(C149,'AUD ENE'!B:T,2,0)</f>
        <v>Fundación de derecho público.</v>
      </c>
      <c r="G149" s="72" t="str">
        <f>VLOOKUP(C149,'AUD ENE'!B:T,3,0)</f>
        <v>Erigida de acuerdo al Derecho Canónico, por Decreto Eclesiástico Nº 431/2001, del  10 de junio del 2001.</v>
      </c>
      <c r="H149" s="72" t="str">
        <f>VLOOKUP(C149,'AUD ENE'!B:T,4,0)</f>
        <v>Indefinida.</v>
      </c>
      <c r="I149" s="72" t="str">
        <f>VLOOKUP(C149,'AUD ENE'!B:T,5,0)</f>
        <v>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v>
      </c>
      <c r="J149" s="72" t="str">
        <f>VLOOKUP(C149,'AUD ENE'!B:T,6,0)</f>
        <v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v>
      </c>
      <c r="K149" s="72" t="str">
        <f>VLOOKUP(C149,'AUD ENE'!B:T,7,0)</f>
        <v>3 años</v>
      </c>
      <c r="L149" s="72" t="str">
        <f>VLOOKUP(C149,'AUD ENE'!B:T,8,0)</f>
        <v xml:space="preserve">Consta en Decreto de fecha 03 de enero de 2018, del Arzobispo de Concepción, que el Directorio vigente está compuesto por los integrantes señalados precedentemente. </v>
      </c>
      <c r="M149" s="72" t="str">
        <f>VLOOKUP(C149,'AUD ENE'!B:T,9,0)</f>
        <v xml:space="preserve">Presbítero José Teodoro Cartes Gómez                        
</v>
      </c>
      <c r="N149" s="72" t="str">
        <f>VLOOKUP(C149,'AUD ENE'!B:T,10,0)</f>
        <v xml:space="preserve">Calle Castellón Nº1438, Concepción, Región del Biobío. 
</v>
      </c>
      <c r="O149" s="72" t="str">
        <f>VLOOKUP(C149,'AUD ENE'!B:T,11,0)</f>
        <v>VIII</v>
      </c>
      <c r="P149" s="72" t="str">
        <f>VLOOKUP(C149,'AUD ENE'!B:T,12,0)</f>
        <v>Concepción</v>
      </c>
      <c r="Q149" s="72" t="str">
        <f>VLOOKUP(C149,'AUD ENE'!B:T,13,0)</f>
        <v xml:space="preserve">Teléfono: 41-2293100
</v>
      </c>
      <c r="R149" s="72" t="str">
        <f>VLOOKUP(C149,'AUD ENE'!B:T,14,0)</f>
        <v xml:space="preserve">Correo electrónico: psocialconce@gmail.com
</v>
      </c>
      <c r="S149" s="72">
        <f>VLOOKUP(C149,'AUD ENE'!B:T,15,0)</f>
        <v>0</v>
      </c>
      <c r="T149" s="72">
        <f>VLOOKUP(C149,'AUD ENE'!B:T,16,0)</f>
        <v>93401</v>
      </c>
      <c r="U149" s="72" t="str">
        <f>VLOOKUP(C149,'AUD ENE'!B:T,17,0)</f>
        <v xml:space="preserve">Se acompaña Certificado Financiero, correspondiente al año 2020, remitidos para aprobación del Sub Depto. de Supervisión Financiera Nacional.
</v>
      </c>
      <c r="V149" s="73">
        <f>VLOOKUP(C149,'AUD ENE'!B:T,18,0)</f>
        <v>38600</v>
      </c>
      <c r="W149" s="74">
        <f>VLOOKUP(C149,'AUD ENE'!B:T,19,0)</f>
        <v>7141</v>
      </c>
      <c r="X149" s="75">
        <v>2433262</v>
      </c>
      <c r="Y149" s="75">
        <v>2433262</v>
      </c>
      <c r="Z149" s="73">
        <v>44592</v>
      </c>
      <c r="AA149" s="72" t="s">
        <v>6406</v>
      </c>
      <c r="AB149" s="72" t="s">
        <v>6407</v>
      </c>
      <c r="AC149" s="72" t="s">
        <v>148</v>
      </c>
    </row>
    <row r="150" spans="2:29" x14ac:dyDescent="0.2">
      <c r="B150" s="243" t="s">
        <v>6558</v>
      </c>
      <c r="C150" s="243">
        <v>738689003</v>
      </c>
      <c r="D150" s="72">
        <v>1020233</v>
      </c>
      <c r="E150" s="243">
        <v>2</v>
      </c>
      <c r="F150" s="72" t="str">
        <f>VLOOKUP(C150,'AUD ENE'!B:T,2,0)</f>
        <v>Fundación de Derecho Privado.</v>
      </c>
      <c r="G150" s="72" t="str">
        <f>VLOOKUP(C150,'AUD ENE'!B:T,3,0)</f>
        <v>Otorgado por Decreto Supremo Nº 262, de fecha 2 de abril de 1997, por el Ministerio de Justicia. Publicado en el Diario Oficial con fecha 24 de abril de 1997.</v>
      </c>
      <c r="H150" s="72" t="str">
        <f>VLOOKUP(C150,'AUD ENE'!B:T,4,0)</f>
        <v>Certificado de Vigencia inscripción Nº7421 de fecha 02 de abril de 1997. Folio N° 500394531618 emitido por el Servicio de Registro Civil e Identificación, de fecha 18 de junio de 2021.</v>
      </c>
      <c r="I150" s="72" t="str">
        <f>VLOOKUP(C150,'AUD ENE'!B:T,5,0)</f>
        <v xml:space="preserve">Ayudar a la infancia desvalida sin distinción de sexo, sin distinción racial, creencia religiosa o política.
</v>
      </c>
      <c r="J150" s="72" t="str">
        <f>VLOOKUP(C150,'AUD ENE'!B:T,6,0)</f>
        <v xml:space="preserve">Presidente: 
Simona de la Barra Cruzat, 
Secretario:
Leoncio Toro Araya., 
Tesorero: 
Carlos Javier Contzen Fuentes, 
Director: 
Felipe Andrés Venegas Pozo, 
Director:
Gonzalo Sandoval Zambrano, 
</v>
      </c>
      <c r="K150" s="72" t="str">
        <f>VLOOKUP(C150,'AUD ENE'!B:T,7,0)</f>
        <v>El Consejo durará tres años en sus cargos y se renovará tácita y sucesivamente cada tres años, salvo que la mayoría absoluta de los demás consejeros, resuelva su exclusión.</v>
      </c>
      <c r="L150" s="72" t="str">
        <f>VLOOKUP(C150,'AUD ENE'!B:T,8,0)</f>
        <v>Nombramiento 12 de diciembre de 2019 y cesación 12 de diciembre de 2022.</v>
      </c>
      <c r="M150" s="72" t="str">
        <f>VLOOKUP(C150,'AUD ENE'!B:T,9,0)</f>
        <v xml:space="preserve">Simona de la Barra Cruzat
Rafael Mella Gallegos.
Podrán actuar conjunta o separadamente.
</v>
      </c>
      <c r="N150" s="72" t="str">
        <f>VLOOKUP(C150,'AUD ENE'!B:T,10,0)</f>
        <v>Exeter Nº 540-D, Concepción.</v>
      </c>
      <c r="O150" s="72" t="str">
        <f>VLOOKUP(C150,'AUD ENE'!B:T,11,0)</f>
        <v>VIII</v>
      </c>
      <c r="P150" s="72" t="str">
        <f>VLOOKUP(C150,'AUD ENE'!B:T,12,0)</f>
        <v>Concepción.</v>
      </c>
      <c r="Q150" s="72" t="str">
        <f>VLOOKUP(C150,'AUD ENE'!B:T,13,0)</f>
        <v xml:space="preserve"> 41-2106-850
</v>
      </c>
      <c r="R150" s="72" t="str">
        <f>VLOOKUP(C150,'AUD ENE'!B:T,14,0)</f>
        <v>contacto@tdesperanza.cl</v>
      </c>
      <c r="S150" s="72">
        <f>VLOOKUP(C150,'AUD ENE'!B:T,15,0)</f>
        <v>0</v>
      </c>
      <c r="T150" s="72" t="str">
        <f>VLOOKUP(C150,'AUD ENE'!B:T,16,0)</f>
        <v>93401.</v>
      </c>
      <c r="U150" s="72" t="str">
        <f>VLOOKUP(C150,'AUD ENE'!B:T,17,0)</f>
        <v xml:space="preserve">Certificado de antecedentes financieros, correspondientes al año 2020, aprobados por el Subdepartamento de Supervisión Financiera Nacional. </v>
      </c>
      <c r="V150" s="73">
        <f>VLOOKUP(C150,'AUD ENE'!B:T,18,0)</f>
        <v>37970</v>
      </c>
      <c r="W150" s="74">
        <f>VLOOKUP(C150,'AUD ENE'!B:T,19,0)</f>
        <v>6979</v>
      </c>
      <c r="X150" s="75">
        <v>23563567</v>
      </c>
      <c r="Y150" s="75">
        <v>23563567</v>
      </c>
      <c r="Z150" s="73">
        <v>44592</v>
      </c>
      <c r="AA150" s="72" t="s">
        <v>6406</v>
      </c>
      <c r="AB150" s="72" t="s">
        <v>6407</v>
      </c>
      <c r="AC150" s="72" t="s">
        <v>6409</v>
      </c>
    </row>
    <row r="151" spans="2:29" x14ac:dyDescent="0.2">
      <c r="B151" s="243" t="s">
        <v>6558</v>
      </c>
      <c r="C151" s="243">
        <v>738689003</v>
      </c>
      <c r="D151" s="72">
        <v>1020302</v>
      </c>
      <c r="E151" s="243">
        <v>2</v>
      </c>
      <c r="F151" s="72" t="str">
        <f>VLOOKUP(C151,'AUD ENE'!B:T,2,0)</f>
        <v>Fundación de Derecho Privado.</v>
      </c>
      <c r="G151" s="72" t="str">
        <f>VLOOKUP(C151,'AUD ENE'!B:T,3,0)</f>
        <v>Otorgado por Decreto Supremo Nº 262, de fecha 2 de abril de 1997, por el Ministerio de Justicia. Publicado en el Diario Oficial con fecha 24 de abril de 1997.</v>
      </c>
      <c r="H151" s="72" t="str">
        <f>VLOOKUP(C151,'AUD ENE'!B:T,4,0)</f>
        <v>Certificado de Vigencia inscripción Nº7421 de fecha 02 de abril de 1997. Folio N° 500394531618 emitido por el Servicio de Registro Civil e Identificación, de fecha 18 de junio de 2021.</v>
      </c>
      <c r="I151" s="72" t="str">
        <f>VLOOKUP(C151,'AUD ENE'!B:T,5,0)</f>
        <v xml:space="preserve">Ayudar a la infancia desvalida sin distinción de sexo, sin distinción racial, creencia religiosa o política.
</v>
      </c>
      <c r="J151" s="72" t="str">
        <f>VLOOKUP(C151,'AUD ENE'!B:T,6,0)</f>
        <v xml:space="preserve">Presidente: 
Simona de la Barra Cruzat, 
Secretario:
Leoncio Toro Araya., 
Tesorero: 
Carlos Javier Contzen Fuentes, 
Director: 
Felipe Andrés Venegas Pozo, 
Director:
Gonzalo Sandoval Zambrano, 
</v>
      </c>
      <c r="K151" s="72" t="str">
        <f>VLOOKUP(C151,'AUD ENE'!B:T,7,0)</f>
        <v>El Consejo durará tres años en sus cargos y se renovará tácita y sucesivamente cada tres años, salvo que la mayoría absoluta de los demás consejeros, resuelva su exclusión.</v>
      </c>
      <c r="L151" s="72" t="str">
        <f>VLOOKUP(C151,'AUD ENE'!B:T,8,0)</f>
        <v>Nombramiento 12 de diciembre de 2019 y cesación 12 de diciembre de 2022.</v>
      </c>
      <c r="M151" s="72" t="str">
        <f>VLOOKUP(C151,'AUD ENE'!B:T,9,0)</f>
        <v xml:space="preserve">Simona de la Barra Cruzat
Rafael Mella Gallegos.
Podrán actuar conjunta o separadamente.
</v>
      </c>
      <c r="N151" s="72" t="str">
        <f>VLOOKUP(C151,'AUD ENE'!B:T,10,0)</f>
        <v>Exeter Nº 540-D, Concepción.</v>
      </c>
      <c r="O151" s="72" t="str">
        <f>VLOOKUP(C151,'AUD ENE'!B:T,11,0)</f>
        <v>VIII</v>
      </c>
      <c r="P151" s="72" t="str">
        <f>VLOOKUP(C151,'AUD ENE'!B:T,12,0)</f>
        <v>Concepción.</v>
      </c>
      <c r="Q151" s="72" t="str">
        <f>VLOOKUP(C151,'AUD ENE'!B:T,13,0)</f>
        <v xml:space="preserve"> 41-2106-850
</v>
      </c>
      <c r="R151" s="72" t="str">
        <f>VLOOKUP(C151,'AUD ENE'!B:T,14,0)</f>
        <v>contacto@tdesperanza.cl</v>
      </c>
      <c r="S151" s="72">
        <f>VLOOKUP(C151,'AUD ENE'!B:T,15,0)</f>
        <v>0</v>
      </c>
      <c r="T151" s="72" t="str">
        <f>VLOOKUP(C151,'AUD ENE'!B:T,16,0)</f>
        <v>93401.</v>
      </c>
      <c r="U151" s="72" t="str">
        <f>VLOOKUP(C151,'AUD ENE'!B:T,17,0)</f>
        <v xml:space="preserve">Certificado de antecedentes financieros, correspondientes al año 2020, aprobados por el Subdepartamento de Supervisión Financiera Nacional. </v>
      </c>
      <c r="V151" s="73">
        <f>VLOOKUP(C151,'AUD ENE'!B:T,18,0)</f>
        <v>37970</v>
      </c>
      <c r="W151" s="74">
        <f>VLOOKUP(C151,'AUD ENE'!B:T,19,0)</f>
        <v>6979</v>
      </c>
      <c r="X151" s="75">
        <v>3311616</v>
      </c>
      <c r="Y151" s="75">
        <v>3311616</v>
      </c>
      <c r="Z151" s="73">
        <v>44592</v>
      </c>
      <c r="AA151" s="72" t="s">
        <v>6406</v>
      </c>
      <c r="AB151" s="72" t="s">
        <v>6407</v>
      </c>
      <c r="AC151" s="72" t="s">
        <v>6409</v>
      </c>
    </row>
    <row r="152" spans="2:29" x14ac:dyDescent="0.2">
      <c r="B152" s="243" t="s">
        <v>6558</v>
      </c>
      <c r="C152" s="243">
        <v>738689003</v>
      </c>
      <c r="D152" s="72">
        <v>1020303</v>
      </c>
      <c r="E152" s="243">
        <v>2</v>
      </c>
      <c r="F152" s="72" t="str">
        <f>VLOOKUP(C152,'AUD ENE'!B:T,2,0)</f>
        <v>Fundación de Derecho Privado.</v>
      </c>
      <c r="G152" s="72" t="str">
        <f>VLOOKUP(C152,'AUD ENE'!B:T,3,0)</f>
        <v>Otorgado por Decreto Supremo Nº 262, de fecha 2 de abril de 1997, por el Ministerio de Justicia. Publicado en el Diario Oficial con fecha 24 de abril de 1997.</v>
      </c>
      <c r="H152" s="72" t="str">
        <f>VLOOKUP(C152,'AUD ENE'!B:T,4,0)</f>
        <v>Certificado de Vigencia inscripción Nº7421 de fecha 02 de abril de 1997. Folio N° 500394531618 emitido por el Servicio de Registro Civil e Identificación, de fecha 18 de junio de 2021.</v>
      </c>
      <c r="I152" s="72" t="str">
        <f>VLOOKUP(C152,'AUD ENE'!B:T,5,0)</f>
        <v xml:space="preserve">Ayudar a la infancia desvalida sin distinción de sexo, sin distinción racial, creencia religiosa o política.
</v>
      </c>
      <c r="J152" s="72" t="str">
        <f>VLOOKUP(C152,'AUD ENE'!B:T,6,0)</f>
        <v xml:space="preserve">Presidente: 
Simona de la Barra Cruzat, 
Secretario:
Leoncio Toro Araya., 
Tesorero: 
Carlos Javier Contzen Fuentes, 
Director: 
Felipe Andrés Venegas Pozo, 
Director:
Gonzalo Sandoval Zambrano, 
</v>
      </c>
      <c r="K152" s="72" t="str">
        <f>VLOOKUP(C152,'AUD ENE'!B:T,7,0)</f>
        <v>El Consejo durará tres años en sus cargos y se renovará tácita y sucesivamente cada tres años, salvo que la mayoría absoluta de los demás consejeros, resuelva su exclusión.</v>
      </c>
      <c r="L152" s="72" t="str">
        <f>VLOOKUP(C152,'AUD ENE'!B:T,8,0)</f>
        <v>Nombramiento 12 de diciembre de 2019 y cesación 12 de diciembre de 2022.</v>
      </c>
      <c r="M152" s="72" t="str">
        <f>VLOOKUP(C152,'AUD ENE'!B:T,9,0)</f>
        <v xml:space="preserve">Simona de la Barra Cruzat
Rafael Mella Gallegos.
Podrán actuar conjunta o separadamente.
</v>
      </c>
      <c r="N152" s="72" t="str">
        <f>VLOOKUP(C152,'AUD ENE'!B:T,10,0)</f>
        <v>Exeter Nº 540-D, Concepción.</v>
      </c>
      <c r="O152" s="72" t="str">
        <f>VLOOKUP(C152,'AUD ENE'!B:T,11,0)</f>
        <v>VIII</v>
      </c>
      <c r="P152" s="72" t="str">
        <f>VLOOKUP(C152,'AUD ENE'!B:T,12,0)</f>
        <v>Concepción.</v>
      </c>
      <c r="Q152" s="72" t="str">
        <f>VLOOKUP(C152,'AUD ENE'!B:T,13,0)</f>
        <v xml:space="preserve"> 41-2106-850
</v>
      </c>
      <c r="R152" s="72" t="str">
        <f>VLOOKUP(C152,'AUD ENE'!B:T,14,0)</f>
        <v>contacto@tdesperanza.cl</v>
      </c>
      <c r="S152" s="72">
        <f>VLOOKUP(C152,'AUD ENE'!B:T,15,0)</f>
        <v>0</v>
      </c>
      <c r="T152" s="72" t="str">
        <f>VLOOKUP(C152,'AUD ENE'!B:T,16,0)</f>
        <v>93401.</v>
      </c>
      <c r="U152" s="72" t="str">
        <f>VLOOKUP(C152,'AUD ENE'!B:T,17,0)</f>
        <v xml:space="preserve">Certificado de antecedentes financieros, correspondientes al año 2020, aprobados por el Subdepartamento de Supervisión Financiera Nacional. </v>
      </c>
      <c r="V152" s="73">
        <f>VLOOKUP(C152,'AUD ENE'!B:T,18,0)</f>
        <v>37970</v>
      </c>
      <c r="W152" s="74">
        <f>VLOOKUP(C152,'AUD ENE'!B:T,19,0)</f>
        <v>6979</v>
      </c>
      <c r="X152" s="75">
        <v>4036387</v>
      </c>
      <c r="Y152" s="75">
        <v>4036387</v>
      </c>
      <c r="Z152" s="73">
        <v>44592</v>
      </c>
      <c r="AA152" s="72" t="s">
        <v>6406</v>
      </c>
      <c r="AB152" s="72" t="s">
        <v>6407</v>
      </c>
      <c r="AC152" s="72" t="s">
        <v>6409</v>
      </c>
    </row>
    <row r="153" spans="2:29" x14ac:dyDescent="0.2">
      <c r="B153" s="243" t="s">
        <v>6558</v>
      </c>
      <c r="C153" s="243">
        <v>738689003</v>
      </c>
      <c r="D153" s="72">
        <v>1051008</v>
      </c>
      <c r="E153" s="243">
        <v>5</v>
      </c>
      <c r="F153" s="72" t="str">
        <f>VLOOKUP(C153,'AUD ENE'!B:T,2,0)</f>
        <v>Fundación de Derecho Privado.</v>
      </c>
      <c r="G153" s="72" t="str">
        <f>VLOOKUP(C153,'AUD ENE'!B:T,3,0)</f>
        <v>Otorgado por Decreto Supremo Nº 262, de fecha 2 de abril de 1997, por el Ministerio de Justicia. Publicado en el Diario Oficial con fecha 24 de abril de 1997.</v>
      </c>
      <c r="H153" s="72" t="str">
        <f>VLOOKUP(C153,'AUD ENE'!B:T,4,0)</f>
        <v>Certificado de Vigencia inscripción Nº7421 de fecha 02 de abril de 1997. Folio N° 500394531618 emitido por el Servicio de Registro Civil e Identificación, de fecha 18 de junio de 2021.</v>
      </c>
      <c r="I153" s="72" t="str">
        <f>VLOOKUP(C153,'AUD ENE'!B:T,5,0)</f>
        <v xml:space="preserve">Ayudar a la infancia desvalida sin distinción de sexo, sin distinción racial, creencia religiosa o política.
</v>
      </c>
      <c r="J153" s="72" t="str">
        <f>VLOOKUP(C153,'AUD ENE'!B:T,6,0)</f>
        <v xml:space="preserve">Presidente: 
Simona de la Barra Cruzat, 
Secretario:
Leoncio Toro Araya., 
Tesorero: 
Carlos Javier Contzen Fuentes, 
Director: 
Felipe Andrés Venegas Pozo, 
Director:
Gonzalo Sandoval Zambrano, 
</v>
      </c>
      <c r="K153" s="72" t="str">
        <f>VLOOKUP(C153,'AUD ENE'!B:T,7,0)</f>
        <v>El Consejo durará tres años en sus cargos y se renovará tácita y sucesivamente cada tres años, salvo que la mayoría absoluta de los demás consejeros, resuelva su exclusión.</v>
      </c>
      <c r="L153" s="72" t="str">
        <f>VLOOKUP(C153,'AUD ENE'!B:T,8,0)</f>
        <v>Nombramiento 12 de diciembre de 2019 y cesación 12 de diciembre de 2022.</v>
      </c>
      <c r="M153" s="72" t="str">
        <f>VLOOKUP(C153,'AUD ENE'!B:T,9,0)</f>
        <v xml:space="preserve">Simona de la Barra Cruzat
Rafael Mella Gallegos.
Podrán actuar conjunta o separadamente.
</v>
      </c>
      <c r="N153" s="72" t="str">
        <f>VLOOKUP(C153,'AUD ENE'!B:T,10,0)</f>
        <v>Exeter Nº 540-D, Concepción.</v>
      </c>
      <c r="O153" s="72" t="str">
        <f>VLOOKUP(C153,'AUD ENE'!B:T,11,0)</f>
        <v>VIII</v>
      </c>
      <c r="P153" s="72" t="str">
        <f>VLOOKUP(C153,'AUD ENE'!B:T,12,0)</f>
        <v>Concepción.</v>
      </c>
      <c r="Q153" s="72" t="str">
        <f>VLOOKUP(C153,'AUD ENE'!B:T,13,0)</f>
        <v xml:space="preserve"> 41-2106-850
</v>
      </c>
      <c r="R153" s="72" t="str">
        <f>VLOOKUP(C153,'AUD ENE'!B:T,14,0)</f>
        <v>contacto@tdesperanza.cl</v>
      </c>
      <c r="S153" s="72">
        <f>VLOOKUP(C153,'AUD ENE'!B:T,15,0)</f>
        <v>0</v>
      </c>
      <c r="T153" s="72" t="str">
        <f>VLOOKUP(C153,'AUD ENE'!B:T,16,0)</f>
        <v>93401.</v>
      </c>
      <c r="U153" s="72" t="str">
        <f>VLOOKUP(C153,'AUD ENE'!B:T,17,0)</f>
        <v xml:space="preserve">Certificado de antecedentes financieros, correspondientes al año 2020, aprobados por el Subdepartamento de Supervisión Financiera Nacional. </v>
      </c>
      <c r="V153" s="73">
        <f>VLOOKUP(C153,'AUD ENE'!B:T,18,0)</f>
        <v>37970</v>
      </c>
      <c r="W153" s="74">
        <f>VLOOKUP(C153,'AUD ENE'!B:T,19,0)</f>
        <v>6979</v>
      </c>
      <c r="X153" s="75">
        <v>4724966</v>
      </c>
      <c r="Y153" s="75">
        <v>4724966</v>
      </c>
      <c r="Z153" s="73">
        <v>44592</v>
      </c>
      <c r="AA153" s="72" t="s">
        <v>6406</v>
      </c>
      <c r="AB153" s="72" t="s">
        <v>6407</v>
      </c>
      <c r="AC153" s="72" t="s">
        <v>6765</v>
      </c>
    </row>
    <row r="154" spans="2:29" x14ac:dyDescent="0.2">
      <c r="B154" s="243" t="s">
        <v>6558</v>
      </c>
      <c r="C154" s="243">
        <v>738689003</v>
      </c>
      <c r="D154" s="72">
        <v>1051176</v>
      </c>
      <c r="E154" s="243">
        <v>5</v>
      </c>
      <c r="F154" s="72" t="str">
        <f>VLOOKUP(C154,'AUD ENE'!B:T,2,0)</f>
        <v>Fundación de Derecho Privado.</v>
      </c>
      <c r="G154" s="72" t="str">
        <f>VLOOKUP(C154,'AUD ENE'!B:T,3,0)</f>
        <v>Otorgado por Decreto Supremo Nº 262, de fecha 2 de abril de 1997, por el Ministerio de Justicia. Publicado en el Diario Oficial con fecha 24 de abril de 1997.</v>
      </c>
      <c r="H154" s="72" t="str">
        <f>VLOOKUP(C154,'AUD ENE'!B:T,4,0)</f>
        <v>Certificado de Vigencia inscripción Nº7421 de fecha 02 de abril de 1997. Folio N° 500394531618 emitido por el Servicio de Registro Civil e Identificación, de fecha 18 de junio de 2021.</v>
      </c>
      <c r="I154" s="72" t="str">
        <f>VLOOKUP(C154,'AUD ENE'!B:T,5,0)</f>
        <v xml:space="preserve">Ayudar a la infancia desvalida sin distinción de sexo, sin distinción racial, creencia religiosa o política.
</v>
      </c>
      <c r="J154" s="72" t="str">
        <f>VLOOKUP(C154,'AUD ENE'!B:T,6,0)</f>
        <v xml:space="preserve">Presidente: 
Simona de la Barra Cruzat, 
Secretario:
Leoncio Toro Araya., 
Tesorero: 
Carlos Javier Contzen Fuentes, 
Director: 
Felipe Andrés Venegas Pozo, 
Director:
Gonzalo Sandoval Zambrano, 
</v>
      </c>
      <c r="K154" s="72" t="str">
        <f>VLOOKUP(C154,'AUD ENE'!B:T,7,0)</f>
        <v>El Consejo durará tres años en sus cargos y se renovará tácita y sucesivamente cada tres años, salvo que la mayoría absoluta de los demás consejeros, resuelva su exclusión.</v>
      </c>
      <c r="L154" s="72" t="str">
        <f>VLOOKUP(C154,'AUD ENE'!B:T,8,0)</f>
        <v>Nombramiento 12 de diciembre de 2019 y cesación 12 de diciembre de 2022.</v>
      </c>
      <c r="M154" s="72" t="str">
        <f>VLOOKUP(C154,'AUD ENE'!B:T,9,0)</f>
        <v xml:space="preserve">Simona de la Barra Cruzat
Rafael Mella Gallegos.
Podrán actuar conjunta o separadamente.
</v>
      </c>
      <c r="N154" s="72" t="str">
        <f>VLOOKUP(C154,'AUD ENE'!B:T,10,0)</f>
        <v>Exeter Nº 540-D, Concepción.</v>
      </c>
      <c r="O154" s="72" t="str">
        <f>VLOOKUP(C154,'AUD ENE'!B:T,11,0)</f>
        <v>VIII</v>
      </c>
      <c r="P154" s="72" t="str">
        <f>VLOOKUP(C154,'AUD ENE'!B:T,12,0)</f>
        <v>Concepción.</v>
      </c>
      <c r="Q154" s="72" t="str">
        <f>VLOOKUP(C154,'AUD ENE'!B:T,13,0)</f>
        <v xml:space="preserve"> 41-2106-850
</v>
      </c>
      <c r="R154" s="72" t="str">
        <f>VLOOKUP(C154,'AUD ENE'!B:T,14,0)</f>
        <v>contacto@tdesperanza.cl</v>
      </c>
      <c r="S154" s="72">
        <f>VLOOKUP(C154,'AUD ENE'!B:T,15,0)</f>
        <v>0</v>
      </c>
      <c r="T154" s="72" t="str">
        <f>VLOOKUP(C154,'AUD ENE'!B:T,16,0)</f>
        <v>93401.</v>
      </c>
      <c r="U154" s="72" t="str">
        <f>VLOOKUP(C154,'AUD ENE'!B:T,17,0)</f>
        <v xml:space="preserve">Certificado de antecedentes financieros, correspondientes al año 2020, aprobados por el Subdepartamento de Supervisión Financiera Nacional. </v>
      </c>
      <c r="V154" s="73">
        <f>VLOOKUP(C154,'AUD ENE'!B:T,18,0)</f>
        <v>37970</v>
      </c>
      <c r="W154" s="74">
        <f>VLOOKUP(C154,'AUD ENE'!B:T,19,0)</f>
        <v>6979</v>
      </c>
      <c r="X154" s="75">
        <v>2587200</v>
      </c>
      <c r="Y154" s="75">
        <v>2587200</v>
      </c>
      <c r="Z154" s="73">
        <v>44592</v>
      </c>
      <c r="AA154" s="72" t="s">
        <v>6406</v>
      </c>
      <c r="AB154" s="72" t="s">
        <v>6407</v>
      </c>
      <c r="AC154" s="72" t="s">
        <v>6765</v>
      </c>
    </row>
    <row r="155" spans="2:29" x14ac:dyDescent="0.2">
      <c r="B155" s="243" t="s">
        <v>6558</v>
      </c>
      <c r="C155" s="243">
        <v>738689003</v>
      </c>
      <c r="D155" s="72">
        <v>1051177</v>
      </c>
      <c r="E155" s="243">
        <v>5</v>
      </c>
      <c r="F155" s="72" t="str">
        <f>VLOOKUP(C155,'AUD ENE'!B:T,2,0)</f>
        <v>Fundación de Derecho Privado.</v>
      </c>
      <c r="G155" s="72" t="str">
        <f>VLOOKUP(C155,'AUD ENE'!B:T,3,0)</f>
        <v>Otorgado por Decreto Supremo Nº 262, de fecha 2 de abril de 1997, por el Ministerio de Justicia. Publicado en el Diario Oficial con fecha 24 de abril de 1997.</v>
      </c>
      <c r="H155" s="72" t="str">
        <f>VLOOKUP(C155,'AUD ENE'!B:T,4,0)</f>
        <v>Certificado de Vigencia inscripción Nº7421 de fecha 02 de abril de 1997. Folio N° 500394531618 emitido por el Servicio de Registro Civil e Identificación, de fecha 18 de junio de 2021.</v>
      </c>
      <c r="I155" s="72" t="str">
        <f>VLOOKUP(C155,'AUD ENE'!B:T,5,0)</f>
        <v xml:space="preserve">Ayudar a la infancia desvalida sin distinción de sexo, sin distinción racial, creencia religiosa o política.
</v>
      </c>
      <c r="J155" s="72" t="str">
        <f>VLOOKUP(C155,'AUD ENE'!B:T,6,0)</f>
        <v xml:space="preserve">Presidente: 
Simona de la Barra Cruzat, 
Secretario:
Leoncio Toro Araya., 
Tesorero: 
Carlos Javier Contzen Fuentes, 
Director: 
Felipe Andrés Venegas Pozo, 
Director:
Gonzalo Sandoval Zambrano, 
</v>
      </c>
      <c r="K155" s="72" t="str">
        <f>VLOOKUP(C155,'AUD ENE'!B:T,7,0)</f>
        <v>El Consejo durará tres años en sus cargos y se renovará tácita y sucesivamente cada tres años, salvo que la mayoría absoluta de los demás consejeros, resuelva su exclusión.</v>
      </c>
      <c r="L155" s="72" t="str">
        <f>VLOOKUP(C155,'AUD ENE'!B:T,8,0)</f>
        <v>Nombramiento 12 de diciembre de 2019 y cesación 12 de diciembre de 2022.</v>
      </c>
      <c r="M155" s="72" t="str">
        <f>VLOOKUP(C155,'AUD ENE'!B:T,9,0)</f>
        <v xml:space="preserve">Simona de la Barra Cruzat
Rafael Mella Gallegos.
Podrán actuar conjunta o separadamente.
</v>
      </c>
      <c r="N155" s="72" t="str">
        <f>VLOOKUP(C155,'AUD ENE'!B:T,10,0)</f>
        <v>Exeter Nº 540-D, Concepción.</v>
      </c>
      <c r="O155" s="72" t="str">
        <f>VLOOKUP(C155,'AUD ENE'!B:T,11,0)</f>
        <v>VIII</v>
      </c>
      <c r="P155" s="72" t="str">
        <f>VLOOKUP(C155,'AUD ENE'!B:T,12,0)</f>
        <v>Concepción.</v>
      </c>
      <c r="Q155" s="72" t="str">
        <f>VLOOKUP(C155,'AUD ENE'!B:T,13,0)</f>
        <v xml:space="preserve"> 41-2106-850
</v>
      </c>
      <c r="R155" s="72" t="str">
        <f>VLOOKUP(C155,'AUD ENE'!B:T,14,0)</f>
        <v>contacto@tdesperanza.cl</v>
      </c>
      <c r="S155" s="72">
        <f>VLOOKUP(C155,'AUD ENE'!B:T,15,0)</f>
        <v>0</v>
      </c>
      <c r="T155" s="72" t="str">
        <f>VLOOKUP(C155,'AUD ENE'!B:T,16,0)</f>
        <v>93401.</v>
      </c>
      <c r="U155" s="72" t="str">
        <f>VLOOKUP(C155,'AUD ENE'!B:T,17,0)</f>
        <v xml:space="preserve">Certificado de antecedentes financieros, correspondientes al año 2020, aprobados por el Subdepartamento de Supervisión Financiera Nacional. </v>
      </c>
      <c r="V155" s="73">
        <f>VLOOKUP(C155,'AUD ENE'!B:T,18,0)</f>
        <v>37970</v>
      </c>
      <c r="W155" s="74">
        <f>VLOOKUP(C155,'AUD ENE'!B:T,19,0)</f>
        <v>6979</v>
      </c>
      <c r="X155" s="75">
        <v>2759249</v>
      </c>
      <c r="Y155" s="75">
        <v>2759249</v>
      </c>
      <c r="Z155" s="73">
        <v>44592</v>
      </c>
      <c r="AA155" s="72" t="s">
        <v>6406</v>
      </c>
      <c r="AB155" s="72" t="s">
        <v>6407</v>
      </c>
      <c r="AC155" s="72" t="s">
        <v>6765</v>
      </c>
    </row>
    <row r="156" spans="2:29" x14ac:dyDescent="0.2">
      <c r="B156" s="243" t="s">
        <v>6558</v>
      </c>
      <c r="C156" s="243">
        <v>738689003</v>
      </c>
      <c r="D156" s="72">
        <v>1051355</v>
      </c>
      <c r="E156" s="243">
        <v>5</v>
      </c>
      <c r="F156" s="72" t="str">
        <f>VLOOKUP(C156,'AUD ENE'!B:T,2,0)</f>
        <v>Fundación de Derecho Privado.</v>
      </c>
      <c r="G156" s="72" t="str">
        <f>VLOOKUP(C156,'AUD ENE'!B:T,3,0)</f>
        <v>Otorgado por Decreto Supremo Nº 262, de fecha 2 de abril de 1997, por el Ministerio de Justicia. Publicado en el Diario Oficial con fecha 24 de abril de 1997.</v>
      </c>
      <c r="H156" s="72" t="str">
        <f>VLOOKUP(C156,'AUD ENE'!B:T,4,0)</f>
        <v>Certificado de Vigencia inscripción Nº7421 de fecha 02 de abril de 1997. Folio N° 500394531618 emitido por el Servicio de Registro Civil e Identificación, de fecha 18 de junio de 2021.</v>
      </c>
      <c r="I156" s="72" t="str">
        <f>VLOOKUP(C156,'AUD ENE'!B:T,5,0)</f>
        <v xml:space="preserve">Ayudar a la infancia desvalida sin distinción de sexo, sin distinción racial, creencia religiosa o política.
</v>
      </c>
      <c r="J156" s="72" t="str">
        <f>VLOOKUP(C156,'AUD ENE'!B:T,6,0)</f>
        <v xml:space="preserve">Presidente: 
Simona de la Barra Cruzat, 
Secretario:
Leoncio Toro Araya., 
Tesorero: 
Carlos Javier Contzen Fuentes, 
Director: 
Felipe Andrés Venegas Pozo, 
Director:
Gonzalo Sandoval Zambrano, 
</v>
      </c>
      <c r="K156" s="72" t="str">
        <f>VLOOKUP(C156,'AUD ENE'!B:T,7,0)</f>
        <v>El Consejo durará tres años en sus cargos y se renovará tácita y sucesivamente cada tres años, salvo que la mayoría absoluta de los demás consejeros, resuelva su exclusión.</v>
      </c>
      <c r="L156" s="72" t="str">
        <f>VLOOKUP(C156,'AUD ENE'!B:T,8,0)</f>
        <v>Nombramiento 12 de diciembre de 2019 y cesación 12 de diciembre de 2022.</v>
      </c>
      <c r="M156" s="72" t="str">
        <f>VLOOKUP(C156,'AUD ENE'!B:T,9,0)</f>
        <v xml:space="preserve">Simona de la Barra Cruzat
Rafael Mella Gallegos.
Podrán actuar conjunta o separadamente.
</v>
      </c>
      <c r="N156" s="72" t="str">
        <f>VLOOKUP(C156,'AUD ENE'!B:T,10,0)</f>
        <v>Exeter Nº 540-D, Concepción.</v>
      </c>
      <c r="O156" s="72" t="str">
        <f>VLOOKUP(C156,'AUD ENE'!B:T,11,0)</f>
        <v>VIII</v>
      </c>
      <c r="P156" s="72" t="str">
        <f>VLOOKUP(C156,'AUD ENE'!B:T,12,0)</f>
        <v>Concepción.</v>
      </c>
      <c r="Q156" s="72" t="str">
        <f>VLOOKUP(C156,'AUD ENE'!B:T,13,0)</f>
        <v xml:space="preserve"> 41-2106-850
</v>
      </c>
      <c r="R156" s="72" t="str">
        <f>VLOOKUP(C156,'AUD ENE'!B:T,14,0)</f>
        <v>contacto@tdesperanza.cl</v>
      </c>
      <c r="S156" s="72">
        <f>VLOOKUP(C156,'AUD ENE'!B:T,15,0)</f>
        <v>0</v>
      </c>
      <c r="T156" s="72" t="str">
        <f>VLOOKUP(C156,'AUD ENE'!B:T,16,0)</f>
        <v>93401.</v>
      </c>
      <c r="U156" s="72" t="str">
        <f>VLOOKUP(C156,'AUD ENE'!B:T,17,0)</f>
        <v xml:space="preserve">Certificado de antecedentes financieros, correspondientes al año 2020, aprobados por el Subdepartamento de Supervisión Financiera Nacional. </v>
      </c>
      <c r="V156" s="73">
        <f>VLOOKUP(C156,'AUD ENE'!B:T,18,0)</f>
        <v>37970</v>
      </c>
      <c r="W156" s="74">
        <f>VLOOKUP(C156,'AUD ENE'!B:T,19,0)</f>
        <v>6979</v>
      </c>
      <c r="X156" s="75">
        <v>7382760</v>
      </c>
      <c r="Y156" s="75">
        <v>7382760</v>
      </c>
      <c r="Z156" s="73">
        <v>44592</v>
      </c>
      <c r="AA156" s="72" t="s">
        <v>6406</v>
      </c>
      <c r="AB156" s="72" t="s">
        <v>6407</v>
      </c>
      <c r="AC156" s="72" t="s">
        <v>6765</v>
      </c>
    </row>
    <row r="157" spans="2:29" x14ac:dyDescent="0.2">
      <c r="B157" s="243" t="s">
        <v>6558</v>
      </c>
      <c r="C157" s="243">
        <v>738689003</v>
      </c>
      <c r="D157" s="72">
        <v>1080944</v>
      </c>
      <c r="E157" s="243">
        <v>8</v>
      </c>
      <c r="F157" s="72" t="str">
        <f>VLOOKUP(C157,'AUD ENE'!B:T,2,0)</f>
        <v>Fundación de Derecho Privado.</v>
      </c>
      <c r="G157" s="72" t="str">
        <f>VLOOKUP(C157,'AUD ENE'!B:T,3,0)</f>
        <v>Otorgado por Decreto Supremo Nº 262, de fecha 2 de abril de 1997, por el Ministerio de Justicia. Publicado en el Diario Oficial con fecha 24 de abril de 1997.</v>
      </c>
      <c r="H157" s="72" t="str">
        <f>VLOOKUP(C157,'AUD ENE'!B:T,4,0)</f>
        <v>Certificado de Vigencia inscripción Nº7421 de fecha 02 de abril de 1997. Folio N° 500394531618 emitido por el Servicio de Registro Civil e Identificación, de fecha 18 de junio de 2021.</v>
      </c>
      <c r="I157" s="72" t="str">
        <f>VLOOKUP(C157,'AUD ENE'!B:T,5,0)</f>
        <v xml:space="preserve">Ayudar a la infancia desvalida sin distinción de sexo, sin distinción racial, creencia religiosa o política.
</v>
      </c>
      <c r="J157" s="72" t="str">
        <f>VLOOKUP(C157,'AUD ENE'!B:T,6,0)</f>
        <v xml:space="preserve">Presidente: 
Simona de la Barra Cruzat, 
Secretario:
Leoncio Toro Araya., 
Tesorero: 
Carlos Javier Contzen Fuentes, 
Director: 
Felipe Andrés Venegas Pozo, 
Director:
Gonzalo Sandoval Zambrano, 
</v>
      </c>
      <c r="K157" s="72" t="str">
        <f>VLOOKUP(C157,'AUD ENE'!B:T,7,0)</f>
        <v>El Consejo durará tres años en sus cargos y se renovará tácita y sucesivamente cada tres años, salvo que la mayoría absoluta de los demás consejeros, resuelva su exclusión.</v>
      </c>
      <c r="L157" s="72" t="str">
        <f>VLOOKUP(C157,'AUD ENE'!B:T,8,0)</f>
        <v>Nombramiento 12 de diciembre de 2019 y cesación 12 de diciembre de 2022.</v>
      </c>
      <c r="M157" s="72" t="str">
        <f>VLOOKUP(C157,'AUD ENE'!B:T,9,0)</f>
        <v xml:space="preserve">Simona de la Barra Cruzat
Rafael Mella Gallegos.
Podrán actuar conjunta o separadamente.
</v>
      </c>
      <c r="N157" s="72" t="str">
        <f>VLOOKUP(C157,'AUD ENE'!B:T,10,0)</f>
        <v>Exeter Nº 540-D, Concepción.</v>
      </c>
      <c r="O157" s="72" t="str">
        <f>VLOOKUP(C157,'AUD ENE'!B:T,11,0)</f>
        <v>VIII</v>
      </c>
      <c r="P157" s="72" t="str">
        <f>VLOOKUP(C157,'AUD ENE'!B:T,12,0)</f>
        <v>Concepción.</v>
      </c>
      <c r="Q157" s="72" t="str">
        <f>VLOOKUP(C157,'AUD ENE'!B:T,13,0)</f>
        <v xml:space="preserve"> 41-2106-850
</v>
      </c>
      <c r="R157" s="72" t="str">
        <f>VLOOKUP(C157,'AUD ENE'!B:T,14,0)</f>
        <v>contacto@tdesperanza.cl</v>
      </c>
      <c r="S157" s="72">
        <f>VLOOKUP(C157,'AUD ENE'!B:T,15,0)</f>
        <v>0</v>
      </c>
      <c r="T157" s="72" t="str">
        <f>VLOOKUP(C157,'AUD ENE'!B:T,16,0)</f>
        <v>93401.</v>
      </c>
      <c r="U157" s="72" t="str">
        <f>VLOOKUP(C157,'AUD ENE'!B:T,17,0)</f>
        <v xml:space="preserve">Certificado de antecedentes financieros, correspondientes al año 2020, aprobados por el Subdepartamento de Supervisión Financiera Nacional. </v>
      </c>
      <c r="V157" s="73">
        <f>VLOOKUP(C157,'AUD ENE'!B:T,18,0)</f>
        <v>37970</v>
      </c>
      <c r="W157" s="74">
        <f>VLOOKUP(C157,'AUD ENE'!B:T,19,0)</f>
        <v>6979</v>
      </c>
      <c r="X157" s="75">
        <v>5723116</v>
      </c>
      <c r="Y157" s="75">
        <v>5723116</v>
      </c>
      <c r="Z157" s="73">
        <v>44592</v>
      </c>
      <c r="AA157" s="72" t="s">
        <v>6406</v>
      </c>
      <c r="AB157" s="72" t="s">
        <v>6407</v>
      </c>
      <c r="AC157" s="72" t="s">
        <v>6424</v>
      </c>
    </row>
    <row r="158" spans="2:29" x14ac:dyDescent="0.2">
      <c r="B158" s="243" t="s">
        <v>6558</v>
      </c>
      <c r="C158" s="243">
        <v>738689003</v>
      </c>
      <c r="D158" s="72">
        <v>1080945</v>
      </c>
      <c r="E158" s="243">
        <v>8</v>
      </c>
      <c r="F158" s="72" t="str">
        <f>VLOOKUP(C158,'AUD ENE'!B:T,2,0)</f>
        <v>Fundación de Derecho Privado.</v>
      </c>
      <c r="G158" s="72" t="str">
        <f>VLOOKUP(C158,'AUD ENE'!B:T,3,0)</f>
        <v>Otorgado por Decreto Supremo Nº 262, de fecha 2 de abril de 1997, por el Ministerio de Justicia. Publicado en el Diario Oficial con fecha 24 de abril de 1997.</v>
      </c>
      <c r="H158" s="72" t="str">
        <f>VLOOKUP(C158,'AUD ENE'!B:T,4,0)</f>
        <v>Certificado de Vigencia inscripción Nº7421 de fecha 02 de abril de 1997. Folio N° 500394531618 emitido por el Servicio de Registro Civil e Identificación, de fecha 18 de junio de 2021.</v>
      </c>
      <c r="I158" s="72" t="str">
        <f>VLOOKUP(C158,'AUD ENE'!B:T,5,0)</f>
        <v xml:space="preserve">Ayudar a la infancia desvalida sin distinción de sexo, sin distinción racial, creencia religiosa o política.
</v>
      </c>
      <c r="J158" s="72" t="str">
        <f>VLOOKUP(C158,'AUD ENE'!B:T,6,0)</f>
        <v xml:space="preserve">Presidente: 
Simona de la Barra Cruzat, 
Secretario:
Leoncio Toro Araya., 
Tesorero: 
Carlos Javier Contzen Fuentes, 
Director: 
Felipe Andrés Venegas Pozo, 
Director:
Gonzalo Sandoval Zambrano, 
</v>
      </c>
      <c r="K158" s="72" t="str">
        <f>VLOOKUP(C158,'AUD ENE'!B:T,7,0)</f>
        <v>El Consejo durará tres años en sus cargos y se renovará tácita y sucesivamente cada tres años, salvo que la mayoría absoluta de los demás consejeros, resuelva su exclusión.</v>
      </c>
      <c r="L158" s="72" t="str">
        <f>VLOOKUP(C158,'AUD ENE'!B:T,8,0)</f>
        <v>Nombramiento 12 de diciembre de 2019 y cesación 12 de diciembre de 2022.</v>
      </c>
      <c r="M158" s="72" t="str">
        <f>VLOOKUP(C158,'AUD ENE'!B:T,9,0)</f>
        <v xml:space="preserve">Simona de la Barra Cruzat
Rafael Mella Gallegos.
Podrán actuar conjunta o separadamente.
</v>
      </c>
      <c r="N158" s="72" t="str">
        <f>VLOOKUP(C158,'AUD ENE'!B:T,10,0)</f>
        <v>Exeter Nº 540-D, Concepción.</v>
      </c>
      <c r="O158" s="72" t="str">
        <f>VLOOKUP(C158,'AUD ENE'!B:T,11,0)</f>
        <v>VIII</v>
      </c>
      <c r="P158" s="72" t="str">
        <f>VLOOKUP(C158,'AUD ENE'!B:T,12,0)</f>
        <v>Concepción.</v>
      </c>
      <c r="Q158" s="72" t="str">
        <f>VLOOKUP(C158,'AUD ENE'!B:T,13,0)</f>
        <v xml:space="preserve"> 41-2106-850
</v>
      </c>
      <c r="R158" s="72" t="str">
        <f>VLOOKUP(C158,'AUD ENE'!B:T,14,0)</f>
        <v>contacto@tdesperanza.cl</v>
      </c>
      <c r="S158" s="72">
        <f>VLOOKUP(C158,'AUD ENE'!B:T,15,0)</f>
        <v>0</v>
      </c>
      <c r="T158" s="72" t="str">
        <f>VLOOKUP(C158,'AUD ENE'!B:T,16,0)</f>
        <v>93401.</v>
      </c>
      <c r="U158" s="72" t="str">
        <f>VLOOKUP(C158,'AUD ENE'!B:T,17,0)</f>
        <v xml:space="preserve">Certificado de antecedentes financieros, correspondientes al año 2020, aprobados por el Subdepartamento de Supervisión Financiera Nacional. </v>
      </c>
      <c r="V158" s="73">
        <f>VLOOKUP(C158,'AUD ENE'!B:T,18,0)</f>
        <v>37970</v>
      </c>
      <c r="W158" s="74">
        <f>VLOOKUP(C158,'AUD ENE'!B:T,19,0)</f>
        <v>6979</v>
      </c>
      <c r="X158" s="75">
        <v>6564750</v>
      </c>
      <c r="Y158" s="75">
        <v>6564750</v>
      </c>
      <c r="Z158" s="73">
        <v>44592</v>
      </c>
      <c r="AA158" s="72" t="s">
        <v>6406</v>
      </c>
      <c r="AB158" s="72" t="s">
        <v>6407</v>
      </c>
      <c r="AC158" s="72" t="s">
        <v>148</v>
      </c>
    </row>
    <row r="159" spans="2:29" x14ac:dyDescent="0.2">
      <c r="B159" s="243" t="s">
        <v>6558</v>
      </c>
      <c r="C159" s="243">
        <v>738689003</v>
      </c>
      <c r="D159" s="72">
        <v>1081209</v>
      </c>
      <c r="E159" s="243">
        <v>8</v>
      </c>
      <c r="F159" s="72" t="str">
        <f>VLOOKUP(C159,'AUD ENE'!B:T,2,0)</f>
        <v>Fundación de Derecho Privado.</v>
      </c>
      <c r="G159" s="72" t="str">
        <f>VLOOKUP(C159,'AUD ENE'!B:T,3,0)</f>
        <v>Otorgado por Decreto Supremo Nº 262, de fecha 2 de abril de 1997, por el Ministerio de Justicia. Publicado en el Diario Oficial con fecha 24 de abril de 1997.</v>
      </c>
      <c r="H159" s="72" t="str">
        <f>VLOOKUP(C159,'AUD ENE'!B:T,4,0)</f>
        <v>Certificado de Vigencia inscripción Nº7421 de fecha 02 de abril de 1997. Folio N° 500394531618 emitido por el Servicio de Registro Civil e Identificación, de fecha 18 de junio de 2021.</v>
      </c>
      <c r="I159" s="72" t="str">
        <f>VLOOKUP(C159,'AUD ENE'!B:T,5,0)</f>
        <v xml:space="preserve">Ayudar a la infancia desvalida sin distinción de sexo, sin distinción racial, creencia religiosa o política.
</v>
      </c>
      <c r="J159" s="72" t="str">
        <f>VLOOKUP(C159,'AUD ENE'!B:T,6,0)</f>
        <v xml:space="preserve">Presidente: 
Simona de la Barra Cruzat, 
Secretario:
Leoncio Toro Araya., 
Tesorero: 
Carlos Javier Contzen Fuentes, 
Director: 
Felipe Andrés Venegas Pozo, 
Director:
Gonzalo Sandoval Zambrano, 
</v>
      </c>
      <c r="K159" s="72" t="str">
        <f>VLOOKUP(C159,'AUD ENE'!B:T,7,0)</f>
        <v>El Consejo durará tres años en sus cargos y se renovará tácita y sucesivamente cada tres años, salvo que la mayoría absoluta de los demás consejeros, resuelva su exclusión.</v>
      </c>
      <c r="L159" s="72" t="str">
        <f>VLOOKUP(C159,'AUD ENE'!B:T,8,0)</f>
        <v>Nombramiento 12 de diciembre de 2019 y cesación 12 de diciembre de 2022.</v>
      </c>
      <c r="M159" s="72" t="str">
        <f>VLOOKUP(C159,'AUD ENE'!B:T,9,0)</f>
        <v xml:space="preserve">Simona de la Barra Cruzat
Rafael Mella Gallegos.
Podrán actuar conjunta o separadamente.
</v>
      </c>
      <c r="N159" s="72" t="str">
        <f>VLOOKUP(C159,'AUD ENE'!B:T,10,0)</f>
        <v>Exeter Nº 540-D, Concepción.</v>
      </c>
      <c r="O159" s="72" t="str">
        <f>VLOOKUP(C159,'AUD ENE'!B:T,11,0)</f>
        <v>VIII</v>
      </c>
      <c r="P159" s="72" t="str">
        <f>VLOOKUP(C159,'AUD ENE'!B:T,12,0)</f>
        <v>Concepción.</v>
      </c>
      <c r="Q159" s="72" t="str">
        <f>VLOOKUP(C159,'AUD ENE'!B:T,13,0)</f>
        <v xml:space="preserve"> 41-2106-850
</v>
      </c>
      <c r="R159" s="72" t="str">
        <f>VLOOKUP(C159,'AUD ENE'!B:T,14,0)</f>
        <v>contacto@tdesperanza.cl</v>
      </c>
      <c r="S159" s="72">
        <f>VLOOKUP(C159,'AUD ENE'!B:T,15,0)</f>
        <v>0</v>
      </c>
      <c r="T159" s="72" t="str">
        <f>VLOOKUP(C159,'AUD ENE'!B:T,16,0)</f>
        <v>93401.</v>
      </c>
      <c r="U159" s="72" t="str">
        <f>VLOOKUP(C159,'AUD ENE'!B:T,17,0)</f>
        <v xml:space="preserve">Certificado de antecedentes financieros, correspondientes al año 2020, aprobados por el Subdepartamento de Supervisión Financiera Nacional. </v>
      </c>
      <c r="V159" s="73">
        <f>VLOOKUP(C159,'AUD ENE'!B:T,18,0)</f>
        <v>37970</v>
      </c>
      <c r="W159" s="74">
        <f>VLOOKUP(C159,'AUD ENE'!B:T,19,0)</f>
        <v>6979</v>
      </c>
      <c r="X159" s="75">
        <v>16685222</v>
      </c>
      <c r="Y159" s="75">
        <v>16685222</v>
      </c>
      <c r="Z159" s="73">
        <v>44592</v>
      </c>
      <c r="AA159" s="72" t="s">
        <v>6406</v>
      </c>
      <c r="AB159" s="72" t="s">
        <v>6407</v>
      </c>
      <c r="AC159" s="72" t="s">
        <v>148</v>
      </c>
    </row>
    <row r="160" spans="2:29" x14ac:dyDescent="0.2">
      <c r="B160" s="243" t="s">
        <v>6558</v>
      </c>
      <c r="C160" s="243">
        <v>738689003</v>
      </c>
      <c r="D160" s="72">
        <v>1081221</v>
      </c>
      <c r="E160" s="243">
        <v>8</v>
      </c>
      <c r="F160" s="72" t="str">
        <f>VLOOKUP(C160,'AUD ENE'!B:T,2,0)</f>
        <v>Fundación de Derecho Privado.</v>
      </c>
      <c r="G160" s="72" t="str">
        <f>VLOOKUP(C160,'AUD ENE'!B:T,3,0)</f>
        <v>Otorgado por Decreto Supremo Nº 262, de fecha 2 de abril de 1997, por el Ministerio de Justicia. Publicado en el Diario Oficial con fecha 24 de abril de 1997.</v>
      </c>
      <c r="H160" s="72" t="str">
        <f>VLOOKUP(C160,'AUD ENE'!B:T,4,0)</f>
        <v>Certificado de Vigencia inscripción Nº7421 de fecha 02 de abril de 1997. Folio N° 500394531618 emitido por el Servicio de Registro Civil e Identificación, de fecha 18 de junio de 2021.</v>
      </c>
      <c r="I160" s="72" t="str">
        <f>VLOOKUP(C160,'AUD ENE'!B:T,5,0)</f>
        <v xml:space="preserve">Ayudar a la infancia desvalida sin distinción de sexo, sin distinción racial, creencia religiosa o política.
</v>
      </c>
      <c r="J160" s="72" t="str">
        <f>VLOOKUP(C160,'AUD ENE'!B:T,6,0)</f>
        <v xml:space="preserve">Presidente: 
Simona de la Barra Cruzat, 
Secretario:
Leoncio Toro Araya., 
Tesorero: 
Carlos Javier Contzen Fuentes, 
Director: 
Felipe Andrés Venegas Pozo, 
Director:
Gonzalo Sandoval Zambrano, 
</v>
      </c>
      <c r="K160" s="72" t="str">
        <f>VLOOKUP(C160,'AUD ENE'!B:T,7,0)</f>
        <v>El Consejo durará tres años en sus cargos y se renovará tácita y sucesivamente cada tres años, salvo que la mayoría absoluta de los demás consejeros, resuelva su exclusión.</v>
      </c>
      <c r="L160" s="72" t="str">
        <f>VLOOKUP(C160,'AUD ENE'!B:T,8,0)</f>
        <v>Nombramiento 12 de diciembre de 2019 y cesación 12 de diciembre de 2022.</v>
      </c>
      <c r="M160" s="72" t="str">
        <f>VLOOKUP(C160,'AUD ENE'!B:T,9,0)</f>
        <v xml:space="preserve">Simona de la Barra Cruzat
Rafael Mella Gallegos.
Podrán actuar conjunta o separadamente.
</v>
      </c>
      <c r="N160" s="72" t="str">
        <f>VLOOKUP(C160,'AUD ENE'!B:T,10,0)</f>
        <v>Exeter Nº 540-D, Concepción.</v>
      </c>
      <c r="O160" s="72" t="str">
        <f>VLOOKUP(C160,'AUD ENE'!B:T,11,0)</f>
        <v>VIII</v>
      </c>
      <c r="P160" s="72" t="str">
        <f>VLOOKUP(C160,'AUD ENE'!B:T,12,0)</f>
        <v>Concepción.</v>
      </c>
      <c r="Q160" s="72" t="str">
        <f>VLOOKUP(C160,'AUD ENE'!B:T,13,0)</f>
        <v xml:space="preserve"> 41-2106-850
</v>
      </c>
      <c r="R160" s="72" t="str">
        <f>VLOOKUP(C160,'AUD ENE'!B:T,14,0)</f>
        <v>contacto@tdesperanza.cl</v>
      </c>
      <c r="S160" s="72">
        <f>VLOOKUP(C160,'AUD ENE'!B:T,15,0)</f>
        <v>0</v>
      </c>
      <c r="T160" s="72" t="str">
        <f>VLOOKUP(C160,'AUD ENE'!B:T,16,0)</f>
        <v>93401.</v>
      </c>
      <c r="U160" s="72" t="str">
        <f>VLOOKUP(C160,'AUD ENE'!B:T,17,0)</f>
        <v xml:space="preserve">Certificado de antecedentes financieros, correspondientes al año 2020, aprobados por el Subdepartamento de Supervisión Financiera Nacional. </v>
      </c>
      <c r="V160" s="73">
        <f>VLOOKUP(C160,'AUD ENE'!B:T,18,0)</f>
        <v>37970</v>
      </c>
      <c r="W160" s="74">
        <f>VLOOKUP(C160,'AUD ENE'!B:T,19,0)</f>
        <v>6979</v>
      </c>
      <c r="X160" s="75">
        <v>9257981</v>
      </c>
      <c r="Y160" s="75">
        <v>9257981</v>
      </c>
      <c r="Z160" s="73">
        <v>44592</v>
      </c>
      <c r="AA160" s="72" t="s">
        <v>6406</v>
      </c>
      <c r="AB160" s="72" t="s">
        <v>6407</v>
      </c>
      <c r="AC160" s="72" t="s">
        <v>148</v>
      </c>
    </row>
    <row r="161" spans="2:29" x14ac:dyDescent="0.2">
      <c r="B161" s="243" t="s">
        <v>6558</v>
      </c>
      <c r="C161" s="243">
        <v>738689003</v>
      </c>
      <c r="D161" s="72">
        <v>1081222</v>
      </c>
      <c r="E161" s="243">
        <v>8</v>
      </c>
      <c r="F161" s="72" t="str">
        <f>VLOOKUP(C161,'AUD ENE'!B:T,2,0)</f>
        <v>Fundación de Derecho Privado.</v>
      </c>
      <c r="G161" s="72" t="str">
        <f>VLOOKUP(C161,'AUD ENE'!B:T,3,0)</f>
        <v>Otorgado por Decreto Supremo Nº 262, de fecha 2 de abril de 1997, por el Ministerio de Justicia. Publicado en el Diario Oficial con fecha 24 de abril de 1997.</v>
      </c>
      <c r="H161" s="72" t="str">
        <f>VLOOKUP(C161,'AUD ENE'!B:T,4,0)</f>
        <v>Certificado de Vigencia inscripción Nº7421 de fecha 02 de abril de 1997. Folio N° 500394531618 emitido por el Servicio de Registro Civil e Identificación, de fecha 18 de junio de 2021.</v>
      </c>
      <c r="I161" s="72" t="str">
        <f>VLOOKUP(C161,'AUD ENE'!B:T,5,0)</f>
        <v xml:space="preserve">Ayudar a la infancia desvalida sin distinción de sexo, sin distinción racial, creencia religiosa o política.
</v>
      </c>
      <c r="J161" s="72" t="str">
        <f>VLOOKUP(C161,'AUD ENE'!B:T,6,0)</f>
        <v xml:space="preserve">Presidente: 
Simona de la Barra Cruzat, 
Secretario:
Leoncio Toro Araya., 
Tesorero: 
Carlos Javier Contzen Fuentes, 
Director: 
Felipe Andrés Venegas Pozo, 
Director:
Gonzalo Sandoval Zambrano, 
</v>
      </c>
      <c r="K161" s="72" t="str">
        <f>VLOOKUP(C161,'AUD ENE'!B:T,7,0)</f>
        <v>El Consejo durará tres años en sus cargos y se renovará tácita y sucesivamente cada tres años, salvo que la mayoría absoluta de los demás consejeros, resuelva su exclusión.</v>
      </c>
      <c r="L161" s="72" t="str">
        <f>VLOOKUP(C161,'AUD ENE'!B:T,8,0)</f>
        <v>Nombramiento 12 de diciembre de 2019 y cesación 12 de diciembre de 2022.</v>
      </c>
      <c r="M161" s="72" t="str">
        <f>VLOOKUP(C161,'AUD ENE'!B:T,9,0)</f>
        <v xml:space="preserve">Simona de la Barra Cruzat
Rafael Mella Gallegos.
Podrán actuar conjunta o separadamente.
</v>
      </c>
      <c r="N161" s="72" t="str">
        <f>VLOOKUP(C161,'AUD ENE'!B:T,10,0)</f>
        <v>Exeter Nº 540-D, Concepción.</v>
      </c>
      <c r="O161" s="72" t="str">
        <f>VLOOKUP(C161,'AUD ENE'!B:T,11,0)</f>
        <v>VIII</v>
      </c>
      <c r="P161" s="72" t="str">
        <f>VLOOKUP(C161,'AUD ENE'!B:T,12,0)</f>
        <v>Concepción.</v>
      </c>
      <c r="Q161" s="72" t="str">
        <f>VLOOKUP(C161,'AUD ENE'!B:T,13,0)</f>
        <v xml:space="preserve"> 41-2106-850
</v>
      </c>
      <c r="R161" s="72" t="str">
        <f>VLOOKUP(C161,'AUD ENE'!B:T,14,0)</f>
        <v>contacto@tdesperanza.cl</v>
      </c>
      <c r="S161" s="72">
        <f>VLOOKUP(C161,'AUD ENE'!B:T,15,0)</f>
        <v>0</v>
      </c>
      <c r="T161" s="72" t="str">
        <f>VLOOKUP(C161,'AUD ENE'!B:T,16,0)</f>
        <v>93401.</v>
      </c>
      <c r="U161" s="72" t="str">
        <f>VLOOKUP(C161,'AUD ENE'!B:T,17,0)</f>
        <v xml:space="preserve">Certificado de antecedentes financieros, correspondientes al año 2020, aprobados por el Subdepartamento de Supervisión Financiera Nacional. </v>
      </c>
      <c r="V161" s="73">
        <f>VLOOKUP(C161,'AUD ENE'!B:T,18,0)</f>
        <v>37970</v>
      </c>
      <c r="W161" s="74">
        <f>VLOOKUP(C161,'AUD ENE'!B:T,19,0)</f>
        <v>6979</v>
      </c>
      <c r="X161" s="75">
        <v>5891442</v>
      </c>
      <c r="Y161" s="75">
        <v>5891442</v>
      </c>
      <c r="Z161" s="73">
        <v>44592</v>
      </c>
      <c r="AA161" s="72" t="s">
        <v>6406</v>
      </c>
      <c r="AB161" s="72" t="s">
        <v>6407</v>
      </c>
      <c r="AC161" s="72" t="s">
        <v>6424</v>
      </c>
    </row>
    <row r="162" spans="2:29" x14ac:dyDescent="0.2">
      <c r="B162" s="243" t="s">
        <v>6558</v>
      </c>
      <c r="C162" s="243">
        <v>738689003</v>
      </c>
      <c r="D162" s="72">
        <v>1090504</v>
      </c>
      <c r="E162" s="243">
        <v>9</v>
      </c>
      <c r="F162" s="72" t="str">
        <f>VLOOKUP(C162,'AUD ENE'!B:T,2,0)</f>
        <v>Fundación de Derecho Privado.</v>
      </c>
      <c r="G162" s="72" t="str">
        <f>VLOOKUP(C162,'AUD ENE'!B:T,3,0)</f>
        <v>Otorgado por Decreto Supremo Nº 262, de fecha 2 de abril de 1997, por el Ministerio de Justicia. Publicado en el Diario Oficial con fecha 24 de abril de 1997.</v>
      </c>
      <c r="H162" s="72" t="str">
        <f>VLOOKUP(C162,'AUD ENE'!B:T,4,0)</f>
        <v>Certificado de Vigencia inscripción Nº7421 de fecha 02 de abril de 1997. Folio N° 500394531618 emitido por el Servicio de Registro Civil e Identificación, de fecha 18 de junio de 2021.</v>
      </c>
      <c r="I162" s="72" t="str">
        <f>VLOOKUP(C162,'AUD ENE'!B:T,5,0)</f>
        <v xml:space="preserve">Ayudar a la infancia desvalida sin distinción de sexo, sin distinción racial, creencia religiosa o política.
</v>
      </c>
      <c r="J162" s="72" t="str">
        <f>VLOOKUP(C162,'AUD ENE'!B:T,6,0)</f>
        <v xml:space="preserve">Presidente: 
Simona de la Barra Cruzat, 
Secretario:
Leoncio Toro Araya., 
Tesorero: 
Carlos Javier Contzen Fuentes, 
Director: 
Felipe Andrés Venegas Pozo, 
Director:
Gonzalo Sandoval Zambrano, 
</v>
      </c>
      <c r="K162" s="72" t="str">
        <f>VLOOKUP(C162,'AUD ENE'!B:T,7,0)</f>
        <v>El Consejo durará tres años en sus cargos y se renovará tácita y sucesivamente cada tres años, salvo que la mayoría absoluta de los demás consejeros, resuelva su exclusión.</v>
      </c>
      <c r="L162" s="72" t="str">
        <f>VLOOKUP(C162,'AUD ENE'!B:T,8,0)</f>
        <v>Nombramiento 12 de diciembre de 2019 y cesación 12 de diciembre de 2022.</v>
      </c>
      <c r="M162" s="72" t="str">
        <f>VLOOKUP(C162,'AUD ENE'!B:T,9,0)</f>
        <v xml:space="preserve">Simona de la Barra Cruzat
Rafael Mella Gallegos.
Podrán actuar conjunta o separadamente.
</v>
      </c>
      <c r="N162" s="72" t="str">
        <f>VLOOKUP(C162,'AUD ENE'!B:T,10,0)</f>
        <v>Exeter Nº 540-D, Concepción.</v>
      </c>
      <c r="O162" s="72" t="str">
        <f>VLOOKUP(C162,'AUD ENE'!B:T,11,0)</f>
        <v>VIII</v>
      </c>
      <c r="P162" s="72" t="str">
        <f>VLOOKUP(C162,'AUD ENE'!B:T,12,0)</f>
        <v>Concepción.</v>
      </c>
      <c r="Q162" s="72" t="str">
        <f>VLOOKUP(C162,'AUD ENE'!B:T,13,0)</f>
        <v xml:space="preserve"> 41-2106-850
</v>
      </c>
      <c r="R162" s="72" t="str">
        <f>VLOOKUP(C162,'AUD ENE'!B:T,14,0)</f>
        <v>contacto@tdesperanza.cl</v>
      </c>
      <c r="S162" s="72">
        <f>VLOOKUP(C162,'AUD ENE'!B:T,15,0)</f>
        <v>0</v>
      </c>
      <c r="T162" s="72" t="str">
        <f>VLOOKUP(C162,'AUD ENE'!B:T,16,0)</f>
        <v>93401.</v>
      </c>
      <c r="U162" s="72" t="str">
        <f>VLOOKUP(C162,'AUD ENE'!B:T,17,0)</f>
        <v xml:space="preserve">Certificado de antecedentes financieros, correspondientes al año 2020, aprobados por el Subdepartamento de Supervisión Financiera Nacional. </v>
      </c>
      <c r="V162" s="73">
        <f>VLOOKUP(C162,'AUD ENE'!B:T,18,0)</f>
        <v>37970</v>
      </c>
      <c r="W162" s="74">
        <f>VLOOKUP(C162,'AUD ENE'!B:T,19,0)</f>
        <v>6979</v>
      </c>
      <c r="X162" s="75">
        <v>2734523</v>
      </c>
      <c r="Y162" s="75">
        <v>2734523</v>
      </c>
      <c r="Z162" s="73">
        <v>44592</v>
      </c>
      <c r="AA162" s="72" t="s">
        <v>6406</v>
      </c>
      <c r="AB162" s="72" t="s">
        <v>6407</v>
      </c>
      <c r="AC162" s="72" t="s">
        <v>181</v>
      </c>
    </row>
    <row r="163" spans="2:29" x14ac:dyDescent="0.2">
      <c r="B163" s="243" t="s">
        <v>6558</v>
      </c>
      <c r="C163" s="243">
        <v>738689003</v>
      </c>
      <c r="D163" s="72">
        <v>1090645</v>
      </c>
      <c r="E163" s="243">
        <v>9</v>
      </c>
      <c r="F163" s="72" t="str">
        <f>VLOOKUP(C163,'AUD ENE'!B:T,2,0)</f>
        <v>Fundación de Derecho Privado.</v>
      </c>
      <c r="G163" s="72" t="str">
        <f>VLOOKUP(C163,'AUD ENE'!B:T,3,0)</f>
        <v>Otorgado por Decreto Supremo Nº 262, de fecha 2 de abril de 1997, por el Ministerio de Justicia. Publicado en el Diario Oficial con fecha 24 de abril de 1997.</v>
      </c>
      <c r="H163" s="72" t="str">
        <f>VLOOKUP(C163,'AUD ENE'!B:T,4,0)</f>
        <v>Certificado de Vigencia inscripción Nº7421 de fecha 02 de abril de 1997. Folio N° 500394531618 emitido por el Servicio de Registro Civil e Identificación, de fecha 18 de junio de 2021.</v>
      </c>
      <c r="I163" s="72" t="str">
        <f>VLOOKUP(C163,'AUD ENE'!B:T,5,0)</f>
        <v xml:space="preserve">Ayudar a la infancia desvalida sin distinción de sexo, sin distinción racial, creencia religiosa o política.
</v>
      </c>
      <c r="J163" s="72" t="str">
        <f>VLOOKUP(C163,'AUD ENE'!B:T,6,0)</f>
        <v xml:space="preserve">Presidente: 
Simona de la Barra Cruzat, 
Secretario:
Leoncio Toro Araya., 
Tesorero: 
Carlos Javier Contzen Fuentes, 
Director: 
Felipe Andrés Venegas Pozo, 
Director:
Gonzalo Sandoval Zambrano, 
</v>
      </c>
      <c r="K163" s="72" t="str">
        <f>VLOOKUP(C163,'AUD ENE'!B:T,7,0)</f>
        <v>El Consejo durará tres años en sus cargos y se renovará tácita y sucesivamente cada tres años, salvo que la mayoría absoluta de los demás consejeros, resuelva su exclusión.</v>
      </c>
      <c r="L163" s="72" t="str">
        <f>VLOOKUP(C163,'AUD ENE'!B:T,8,0)</f>
        <v>Nombramiento 12 de diciembre de 2019 y cesación 12 de diciembre de 2022.</v>
      </c>
      <c r="M163" s="72" t="str">
        <f>VLOOKUP(C163,'AUD ENE'!B:T,9,0)</f>
        <v xml:space="preserve">Simona de la Barra Cruzat
Rafael Mella Gallegos.
Podrán actuar conjunta o separadamente.
</v>
      </c>
      <c r="N163" s="72" t="str">
        <f>VLOOKUP(C163,'AUD ENE'!B:T,10,0)</f>
        <v>Exeter Nº 540-D, Concepción.</v>
      </c>
      <c r="O163" s="72" t="str">
        <f>VLOOKUP(C163,'AUD ENE'!B:T,11,0)</f>
        <v>VIII</v>
      </c>
      <c r="P163" s="72" t="str">
        <f>VLOOKUP(C163,'AUD ENE'!B:T,12,0)</f>
        <v>Concepción.</v>
      </c>
      <c r="Q163" s="72" t="str">
        <f>VLOOKUP(C163,'AUD ENE'!B:T,13,0)</f>
        <v xml:space="preserve"> 41-2106-850
</v>
      </c>
      <c r="R163" s="72" t="str">
        <f>VLOOKUP(C163,'AUD ENE'!B:T,14,0)</f>
        <v>contacto@tdesperanza.cl</v>
      </c>
      <c r="S163" s="72">
        <f>VLOOKUP(C163,'AUD ENE'!B:T,15,0)</f>
        <v>0</v>
      </c>
      <c r="T163" s="72" t="str">
        <f>VLOOKUP(C163,'AUD ENE'!B:T,16,0)</f>
        <v>93401.</v>
      </c>
      <c r="U163" s="72" t="str">
        <f>VLOOKUP(C163,'AUD ENE'!B:T,17,0)</f>
        <v xml:space="preserve">Certificado de antecedentes financieros, correspondientes al año 2020, aprobados por el Subdepartamento de Supervisión Financiera Nacional. </v>
      </c>
      <c r="V163" s="73">
        <f>VLOOKUP(C163,'AUD ENE'!B:T,18,0)</f>
        <v>37970</v>
      </c>
      <c r="W163" s="74">
        <f>VLOOKUP(C163,'AUD ENE'!B:T,19,0)</f>
        <v>6979</v>
      </c>
      <c r="X163" s="75">
        <v>15105069</v>
      </c>
      <c r="Y163" s="75">
        <v>15105069</v>
      </c>
      <c r="Z163" s="73">
        <v>44592</v>
      </c>
      <c r="AA163" s="72" t="s">
        <v>6406</v>
      </c>
      <c r="AB163" s="72" t="s">
        <v>6407</v>
      </c>
      <c r="AC163" s="72" t="s">
        <v>181</v>
      </c>
    </row>
    <row r="164" spans="2:29" x14ac:dyDescent="0.2">
      <c r="B164" s="243" t="s">
        <v>6558</v>
      </c>
      <c r="C164" s="243">
        <v>738689003</v>
      </c>
      <c r="D164" s="72">
        <v>1090663</v>
      </c>
      <c r="E164" s="243">
        <v>9</v>
      </c>
      <c r="F164" s="72" t="str">
        <f>VLOOKUP(C164,'AUD ENE'!B:T,2,0)</f>
        <v>Fundación de Derecho Privado.</v>
      </c>
      <c r="G164" s="72" t="str">
        <f>VLOOKUP(C164,'AUD ENE'!B:T,3,0)</f>
        <v>Otorgado por Decreto Supremo Nº 262, de fecha 2 de abril de 1997, por el Ministerio de Justicia. Publicado en el Diario Oficial con fecha 24 de abril de 1997.</v>
      </c>
      <c r="H164" s="72" t="str">
        <f>VLOOKUP(C164,'AUD ENE'!B:T,4,0)</f>
        <v>Certificado de Vigencia inscripción Nº7421 de fecha 02 de abril de 1997. Folio N° 500394531618 emitido por el Servicio de Registro Civil e Identificación, de fecha 18 de junio de 2021.</v>
      </c>
      <c r="I164" s="72" t="str">
        <f>VLOOKUP(C164,'AUD ENE'!B:T,5,0)</f>
        <v xml:space="preserve">Ayudar a la infancia desvalida sin distinción de sexo, sin distinción racial, creencia religiosa o política.
</v>
      </c>
      <c r="J164" s="72" t="str">
        <f>VLOOKUP(C164,'AUD ENE'!B:T,6,0)</f>
        <v xml:space="preserve">Presidente: 
Simona de la Barra Cruzat, 
Secretario:
Leoncio Toro Araya., 
Tesorero: 
Carlos Javier Contzen Fuentes, 
Director: 
Felipe Andrés Venegas Pozo, 
Director:
Gonzalo Sandoval Zambrano, 
</v>
      </c>
      <c r="K164" s="72" t="str">
        <f>VLOOKUP(C164,'AUD ENE'!B:T,7,0)</f>
        <v>El Consejo durará tres años en sus cargos y se renovará tácita y sucesivamente cada tres años, salvo que la mayoría absoluta de los demás consejeros, resuelva su exclusión.</v>
      </c>
      <c r="L164" s="72" t="str">
        <f>VLOOKUP(C164,'AUD ENE'!B:T,8,0)</f>
        <v>Nombramiento 12 de diciembre de 2019 y cesación 12 de diciembre de 2022.</v>
      </c>
      <c r="M164" s="72" t="str">
        <f>VLOOKUP(C164,'AUD ENE'!B:T,9,0)</f>
        <v xml:space="preserve">Simona de la Barra Cruzat
Rafael Mella Gallegos.
Podrán actuar conjunta o separadamente.
</v>
      </c>
      <c r="N164" s="72" t="str">
        <f>VLOOKUP(C164,'AUD ENE'!B:T,10,0)</f>
        <v>Exeter Nº 540-D, Concepción.</v>
      </c>
      <c r="O164" s="72" t="str">
        <f>VLOOKUP(C164,'AUD ENE'!B:T,11,0)</f>
        <v>VIII</v>
      </c>
      <c r="P164" s="72" t="str">
        <f>VLOOKUP(C164,'AUD ENE'!B:T,12,0)</f>
        <v>Concepción.</v>
      </c>
      <c r="Q164" s="72" t="str">
        <f>VLOOKUP(C164,'AUD ENE'!B:T,13,0)</f>
        <v xml:space="preserve"> 41-2106-850
</v>
      </c>
      <c r="R164" s="72" t="str">
        <f>VLOOKUP(C164,'AUD ENE'!B:T,14,0)</f>
        <v>contacto@tdesperanza.cl</v>
      </c>
      <c r="S164" s="72">
        <f>VLOOKUP(C164,'AUD ENE'!B:T,15,0)</f>
        <v>0</v>
      </c>
      <c r="T164" s="72" t="str">
        <f>VLOOKUP(C164,'AUD ENE'!B:T,16,0)</f>
        <v>93401.</v>
      </c>
      <c r="U164" s="72" t="str">
        <f>VLOOKUP(C164,'AUD ENE'!B:T,17,0)</f>
        <v xml:space="preserve">Certificado de antecedentes financieros, correspondientes al año 2020, aprobados por el Subdepartamento de Supervisión Financiera Nacional. </v>
      </c>
      <c r="V164" s="73">
        <f>VLOOKUP(C164,'AUD ENE'!B:T,18,0)</f>
        <v>37970</v>
      </c>
      <c r="W164" s="74">
        <f>VLOOKUP(C164,'AUD ENE'!B:T,19,0)</f>
        <v>6979</v>
      </c>
      <c r="X164" s="75">
        <v>9257981</v>
      </c>
      <c r="Y164" s="75">
        <v>9257981</v>
      </c>
      <c r="Z164" s="73">
        <v>44592</v>
      </c>
      <c r="AA164" s="72" t="s">
        <v>6406</v>
      </c>
      <c r="AB164" s="72" t="s">
        <v>6407</v>
      </c>
      <c r="AC164" s="72" t="s">
        <v>181</v>
      </c>
    </row>
    <row r="165" spans="2:29" x14ac:dyDescent="0.2">
      <c r="B165" s="243" t="s">
        <v>6558</v>
      </c>
      <c r="C165" s="243">
        <v>738689003</v>
      </c>
      <c r="D165" s="72">
        <v>1100753</v>
      </c>
      <c r="E165" s="243">
        <v>10</v>
      </c>
      <c r="F165" s="72" t="str">
        <f>VLOOKUP(C165,'AUD ENE'!B:T,2,0)</f>
        <v>Fundación de Derecho Privado.</v>
      </c>
      <c r="G165" s="72" t="str">
        <f>VLOOKUP(C165,'AUD ENE'!B:T,3,0)</f>
        <v>Otorgado por Decreto Supremo Nº 262, de fecha 2 de abril de 1997, por el Ministerio de Justicia. Publicado en el Diario Oficial con fecha 24 de abril de 1997.</v>
      </c>
      <c r="H165" s="72" t="str">
        <f>VLOOKUP(C165,'AUD ENE'!B:T,4,0)</f>
        <v>Certificado de Vigencia inscripción Nº7421 de fecha 02 de abril de 1997. Folio N° 500394531618 emitido por el Servicio de Registro Civil e Identificación, de fecha 18 de junio de 2021.</v>
      </c>
      <c r="I165" s="72" t="str">
        <f>VLOOKUP(C165,'AUD ENE'!B:T,5,0)</f>
        <v xml:space="preserve">Ayudar a la infancia desvalida sin distinción de sexo, sin distinción racial, creencia religiosa o política.
</v>
      </c>
      <c r="J165" s="72" t="str">
        <f>VLOOKUP(C165,'AUD ENE'!B:T,6,0)</f>
        <v xml:space="preserve">Presidente: 
Simona de la Barra Cruzat, 
Secretario:
Leoncio Toro Araya., 
Tesorero: 
Carlos Javier Contzen Fuentes, 
Director: 
Felipe Andrés Venegas Pozo, 
Director:
Gonzalo Sandoval Zambrano, 
</v>
      </c>
      <c r="K165" s="72" t="str">
        <f>VLOOKUP(C165,'AUD ENE'!B:T,7,0)</f>
        <v>El Consejo durará tres años en sus cargos y se renovará tácita y sucesivamente cada tres años, salvo que la mayoría absoluta de los demás consejeros, resuelva su exclusión.</v>
      </c>
      <c r="L165" s="72" t="str">
        <f>VLOOKUP(C165,'AUD ENE'!B:T,8,0)</f>
        <v>Nombramiento 12 de diciembre de 2019 y cesación 12 de diciembre de 2022.</v>
      </c>
      <c r="M165" s="72" t="str">
        <f>VLOOKUP(C165,'AUD ENE'!B:T,9,0)</f>
        <v xml:space="preserve">Simona de la Barra Cruzat
Rafael Mella Gallegos.
Podrán actuar conjunta o separadamente.
</v>
      </c>
      <c r="N165" s="72" t="str">
        <f>VLOOKUP(C165,'AUD ENE'!B:T,10,0)</f>
        <v>Exeter Nº 540-D, Concepción.</v>
      </c>
      <c r="O165" s="72" t="str">
        <f>VLOOKUP(C165,'AUD ENE'!B:T,11,0)</f>
        <v>VIII</v>
      </c>
      <c r="P165" s="72" t="str">
        <f>VLOOKUP(C165,'AUD ENE'!B:T,12,0)</f>
        <v>Concepción.</v>
      </c>
      <c r="Q165" s="72" t="str">
        <f>VLOOKUP(C165,'AUD ENE'!B:T,13,0)</f>
        <v xml:space="preserve"> 41-2106-850
</v>
      </c>
      <c r="R165" s="72" t="str">
        <f>VLOOKUP(C165,'AUD ENE'!B:T,14,0)</f>
        <v>contacto@tdesperanza.cl</v>
      </c>
      <c r="S165" s="72">
        <f>VLOOKUP(C165,'AUD ENE'!B:T,15,0)</f>
        <v>0</v>
      </c>
      <c r="T165" s="72" t="str">
        <f>VLOOKUP(C165,'AUD ENE'!B:T,16,0)</f>
        <v>93401.</v>
      </c>
      <c r="U165" s="72" t="str">
        <f>VLOOKUP(C165,'AUD ENE'!B:T,17,0)</f>
        <v xml:space="preserve">Certificado de antecedentes financieros, correspondientes al año 2020, aprobados por el Subdepartamento de Supervisión Financiera Nacional. </v>
      </c>
      <c r="V165" s="73">
        <f>VLOOKUP(C165,'AUD ENE'!B:T,18,0)</f>
        <v>37970</v>
      </c>
      <c r="W165" s="74">
        <f>VLOOKUP(C165,'AUD ENE'!B:T,19,0)</f>
        <v>6979</v>
      </c>
      <c r="X165" s="75">
        <v>10601318</v>
      </c>
      <c r="Y165" s="75">
        <v>10601318</v>
      </c>
      <c r="Z165" s="73">
        <v>44592</v>
      </c>
      <c r="AA165" s="72" t="s">
        <v>6406</v>
      </c>
      <c r="AB165" s="72" t="s">
        <v>6407</v>
      </c>
      <c r="AC165" s="72" t="s">
        <v>6430</v>
      </c>
    </row>
    <row r="166" spans="2:29" x14ac:dyDescent="0.2">
      <c r="B166" s="243" t="s">
        <v>6558</v>
      </c>
      <c r="C166" s="243">
        <v>738689003</v>
      </c>
      <c r="D166" s="72">
        <v>1132523</v>
      </c>
      <c r="E166" s="243">
        <v>13</v>
      </c>
      <c r="F166" s="72" t="str">
        <f>VLOOKUP(C166,'AUD ENE'!B:T,2,0)</f>
        <v>Fundación de Derecho Privado.</v>
      </c>
      <c r="G166" s="72" t="str">
        <f>VLOOKUP(C166,'AUD ENE'!B:T,3,0)</f>
        <v>Otorgado por Decreto Supremo Nº 262, de fecha 2 de abril de 1997, por el Ministerio de Justicia. Publicado en el Diario Oficial con fecha 24 de abril de 1997.</v>
      </c>
      <c r="H166" s="72" t="str">
        <f>VLOOKUP(C166,'AUD ENE'!B:T,4,0)</f>
        <v>Certificado de Vigencia inscripción Nº7421 de fecha 02 de abril de 1997. Folio N° 500394531618 emitido por el Servicio de Registro Civil e Identificación, de fecha 18 de junio de 2021.</v>
      </c>
      <c r="I166" s="72" t="str">
        <f>VLOOKUP(C166,'AUD ENE'!B:T,5,0)</f>
        <v xml:space="preserve">Ayudar a la infancia desvalida sin distinción de sexo, sin distinción racial, creencia religiosa o política.
</v>
      </c>
      <c r="J166" s="72" t="str">
        <f>VLOOKUP(C166,'AUD ENE'!B:T,6,0)</f>
        <v xml:space="preserve">Presidente: 
Simona de la Barra Cruzat, 
Secretario:
Leoncio Toro Araya., 
Tesorero: 
Carlos Javier Contzen Fuentes, 
Director: 
Felipe Andrés Venegas Pozo, 
Director:
Gonzalo Sandoval Zambrano, 
</v>
      </c>
      <c r="K166" s="72" t="str">
        <f>VLOOKUP(C166,'AUD ENE'!B:T,7,0)</f>
        <v>El Consejo durará tres años en sus cargos y se renovará tácita y sucesivamente cada tres años, salvo que la mayoría absoluta de los demás consejeros, resuelva su exclusión.</v>
      </c>
      <c r="L166" s="72" t="str">
        <f>VLOOKUP(C166,'AUD ENE'!B:T,8,0)</f>
        <v>Nombramiento 12 de diciembre de 2019 y cesación 12 de diciembre de 2022.</v>
      </c>
      <c r="M166" s="72" t="str">
        <f>VLOOKUP(C166,'AUD ENE'!B:T,9,0)</f>
        <v xml:space="preserve">Simona de la Barra Cruzat
Rafael Mella Gallegos.
Podrán actuar conjunta o separadamente.
</v>
      </c>
      <c r="N166" s="72" t="str">
        <f>VLOOKUP(C166,'AUD ENE'!B:T,10,0)</f>
        <v>Exeter Nº 540-D, Concepción.</v>
      </c>
      <c r="O166" s="72" t="str">
        <f>VLOOKUP(C166,'AUD ENE'!B:T,11,0)</f>
        <v>VIII</v>
      </c>
      <c r="P166" s="72" t="str">
        <f>VLOOKUP(C166,'AUD ENE'!B:T,12,0)</f>
        <v>Concepción.</v>
      </c>
      <c r="Q166" s="72" t="str">
        <f>VLOOKUP(C166,'AUD ENE'!B:T,13,0)</f>
        <v xml:space="preserve"> 41-2106-850
</v>
      </c>
      <c r="R166" s="72" t="str">
        <f>VLOOKUP(C166,'AUD ENE'!B:T,14,0)</f>
        <v>contacto@tdesperanza.cl</v>
      </c>
      <c r="S166" s="72">
        <f>VLOOKUP(C166,'AUD ENE'!B:T,15,0)</f>
        <v>0</v>
      </c>
      <c r="T166" s="72" t="str">
        <f>VLOOKUP(C166,'AUD ENE'!B:T,16,0)</f>
        <v>93401.</v>
      </c>
      <c r="U166" s="72" t="str">
        <f>VLOOKUP(C166,'AUD ENE'!B:T,17,0)</f>
        <v xml:space="preserve">Certificado de antecedentes financieros, correspondientes al año 2020, aprobados por el Subdepartamento de Supervisión Financiera Nacional. </v>
      </c>
      <c r="V166" s="73">
        <f>VLOOKUP(C166,'AUD ENE'!B:T,18,0)</f>
        <v>37970</v>
      </c>
      <c r="W166" s="74">
        <f>VLOOKUP(C166,'AUD ENE'!B:T,19,0)</f>
        <v>6979</v>
      </c>
      <c r="X166" s="75">
        <v>14082382</v>
      </c>
      <c r="Y166" s="75">
        <v>14082382</v>
      </c>
      <c r="Z166" s="73">
        <v>44592</v>
      </c>
      <c r="AA166" s="72" t="s">
        <v>6406</v>
      </c>
      <c r="AB166" s="72" t="s">
        <v>6407</v>
      </c>
      <c r="AC166" s="72" t="s">
        <v>8133</v>
      </c>
    </row>
    <row r="167" spans="2:29" x14ac:dyDescent="0.2">
      <c r="B167" s="243" t="s">
        <v>6558</v>
      </c>
      <c r="C167" s="243">
        <v>738689003</v>
      </c>
      <c r="D167" s="72">
        <v>1132586</v>
      </c>
      <c r="E167" s="243">
        <v>13</v>
      </c>
      <c r="F167" s="72" t="str">
        <f>VLOOKUP(C167,'AUD ENE'!B:T,2,0)</f>
        <v>Fundación de Derecho Privado.</v>
      </c>
      <c r="G167" s="72" t="str">
        <f>VLOOKUP(C167,'AUD ENE'!B:T,3,0)</f>
        <v>Otorgado por Decreto Supremo Nº 262, de fecha 2 de abril de 1997, por el Ministerio de Justicia. Publicado en el Diario Oficial con fecha 24 de abril de 1997.</v>
      </c>
      <c r="H167" s="72" t="str">
        <f>VLOOKUP(C167,'AUD ENE'!B:T,4,0)</f>
        <v>Certificado de Vigencia inscripción Nº7421 de fecha 02 de abril de 1997. Folio N° 500394531618 emitido por el Servicio de Registro Civil e Identificación, de fecha 18 de junio de 2021.</v>
      </c>
      <c r="I167" s="72" t="str">
        <f>VLOOKUP(C167,'AUD ENE'!B:T,5,0)</f>
        <v xml:space="preserve">Ayudar a la infancia desvalida sin distinción de sexo, sin distinción racial, creencia religiosa o política.
</v>
      </c>
      <c r="J167" s="72" t="str">
        <f>VLOOKUP(C167,'AUD ENE'!B:T,6,0)</f>
        <v xml:space="preserve">Presidente: 
Simona de la Barra Cruzat, 
Secretario:
Leoncio Toro Araya., 
Tesorero: 
Carlos Javier Contzen Fuentes, 
Director: 
Felipe Andrés Venegas Pozo, 
Director:
Gonzalo Sandoval Zambrano, 
</v>
      </c>
      <c r="K167" s="72" t="str">
        <f>VLOOKUP(C167,'AUD ENE'!B:T,7,0)</f>
        <v>El Consejo durará tres años en sus cargos y se renovará tácita y sucesivamente cada tres años, salvo que la mayoría absoluta de los demás consejeros, resuelva su exclusión.</v>
      </c>
      <c r="L167" s="72" t="str">
        <f>VLOOKUP(C167,'AUD ENE'!B:T,8,0)</f>
        <v>Nombramiento 12 de diciembre de 2019 y cesación 12 de diciembre de 2022.</v>
      </c>
      <c r="M167" s="72" t="str">
        <f>VLOOKUP(C167,'AUD ENE'!B:T,9,0)</f>
        <v xml:space="preserve">Simona de la Barra Cruzat
Rafael Mella Gallegos.
Podrán actuar conjunta o separadamente.
</v>
      </c>
      <c r="N167" s="72" t="str">
        <f>VLOOKUP(C167,'AUD ENE'!B:T,10,0)</f>
        <v>Exeter Nº 540-D, Concepción.</v>
      </c>
      <c r="O167" s="72" t="str">
        <f>VLOOKUP(C167,'AUD ENE'!B:T,11,0)</f>
        <v>VIII</v>
      </c>
      <c r="P167" s="72" t="str">
        <f>VLOOKUP(C167,'AUD ENE'!B:T,12,0)</f>
        <v>Concepción.</v>
      </c>
      <c r="Q167" s="72" t="str">
        <f>VLOOKUP(C167,'AUD ENE'!B:T,13,0)</f>
        <v xml:space="preserve"> 41-2106-850
</v>
      </c>
      <c r="R167" s="72" t="str">
        <f>VLOOKUP(C167,'AUD ENE'!B:T,14,0)</f>
        <v>contacto@tdesperanza.cl</v>
      </c>
      <c r="S167" s="72">
        <f>VLOOKUP(C167,'AUD ENE'!B:T,15,0)</f>
        <v>0</v>
      </c>
      <c r="T167" s="72" t="str">
        <f>VLOOKUP(C167,'AUD ENE'!B:T,16,0)</f>
        <v>93401.</v>
      </c>
      <c r="U167" s="72" t="str">
        <f>VLOOKUP(C167,'AUD ENE'!B:T,17,0)</f>
        <v xml:space="preserve">Certificado de antecedentes financieros, correspondientes al año 2020, aprobados por el Subdepartamento de Supervisión Financiera Nacional. </v>
      </c>
      <c r="V167" s="73">
        <f>VLOOKUP(C167,'AUD ENE'!B:T,18,0)</f>
        <v>37970</v>
      </c>
      <c r="W167" s="74">
        <f>VLOOKUP(C167,'AUD ENE'!B:T,19,0)</f>
        <v>6979</v>
      </c>
      <c r="X167" s="75">
        <v>14765520</v>
      </c>
      <c r="Y167" s="75">
        <v>14765520</v>
      </c>
      <c r="Z167" s="73">
        <v>44592</v>
      </c>
      <c r="AA167" s="72" t="s">
        <v>6406</v>
      </c>
      <c r="AB167" s="72" t="s">
        <v>6407</v>
      </c>
      <c r="AC167" s="72" t="s">
        <v>6438</v>
      </c>
    </row>
    <row r="168" spans="2:29" x14ac:dyDescent="0.2">
      <c r="B168" s="243" t="s">
        <v>6558</v>
      </c>
      <c r="C168" s="243">
        <v>738689003</v>
      </c>
      <c r="D168" s="72">
        <v>1132591</v>
      </c>
      <c r="E168" s="243">
        <v>13</v>
      </c>
      <c r="F168" s="72" t="str">
        <f>VLOOKUP(C168,'AUD ENE'!B:T,2,0)</f>
        <v>Fundación de Derecho Privado.</v>
      </c>
      <c r="G168" s="72" t="str">
        <f>VLOOKUP(C168,'AUD ENE'!B:T,3,0)</f>
        <v>Otorgado por Decreto Supremo Nº 262, de fecha 2 de abril de 1997, por el Ministerio de Justicia. Publicado en el Diario Oficial con fecha 24 de abril de 1997.</v>
      </c>
      <c r="H168" s="72" t="str">
        <f>VLOOKUP(C168,'AUD ENE'!B:T,4,0)</f>
        <v>Certificado de Vigencia inscripción Nº7421 de fecha 02 de abril de 1997. Folio N° 500394531618 emitido por el Servicio de Registro Civil e Identificación, de fecha 18 de junio de 2021.</v>
      </c>
      <c r="I168" s="72" t="str">
        <f>VLOOKUP(C168,'AUD ENE'!B:T,5,0)</f>
        <v xml:space="preserve">Ayudar a la infancia desvalida sin distinción de sexo, sin distinción racial, creencia religiosa o política.
</v>
      </c>
      <c r="J168" s="72" t="str">
        <f>VLOOKUP(C168,'AUD ENE'!B:T,6,0)</f>
        <v xml:space="preserve">Presidente: 
Simona de la Barra Cruzat, 
Secretario:
Leoncio Toro Araya., 
Tesorero: 
Carlos Javier Contzen Fuentes, 
Director: 
Felipe Andrés Venegas Pozo, 
Director:
Gonzalo Sandoval Zambrano, 
</v>
      </c>
      <c r="K168" s="72" t="str">
        <f>VLOOKUP(C168,'AUD ENE'!B:T,7,0)</f>
        <v>El Consejo durará tres años en sus cargos y se renovará tácita y sucesivamente cada tres años, salvo que la mayoría absoluta de los demás consejeros, resuelva su exclusión.</v>
      </c>
      <c r="L168" s="72" t="str">
        <f>VLOOKUP(C168,'AUD ENE'!B:T,8,0)</f>
        <v>Nombramiento 12 de diciembre de 2019 y cesación 12 de diciembre de 2022.</v>
      </c>
      <c r="M168" s="72" t="str">
        <f>VLOOKUP(C168,'AUD ENE'!B:T,9,0)</f>
        <v xml:space="preserve">Simona de la Barra Cruzat
Rafael Mella Gallegos.
Podrán actuar conjunta o separadamente.
</v>
      </c>
      <c r="N168" s="72" t="str">
        <f>VLOOKUP(C168,'AUD ENE'!B:T,10,0)</f>
        <v>Exeter Nº 540-D, Concepción.</v>
      </c>
      <c r="O168" s="72" t="str">
        <f>VLOOKUP(C168,'AUD ENE'!B:T,11,0)</f>
        <v>VIII</v>
      </c>
      <c r="P168" s="72" t="str">
        <f>VLOOKUP(C168,'AUD ENE'!B:T,12,0)</f>
        <v>Concepción.</v>
      </c>
      <c r="Q168" s="72" t="str">
        <f>VLOOKUP(C168,'AUD ENE'!B:T,13,0)</f>
        <v xml:space="preserve"> 41-2106-850
</v>
      </c>
      <c r="R168" s="72" t="str">
        <f>VLOOKUP(C168,'AUD ENE'!B:T,14,0)</f>
        <v>contacto@tdesperanza.cl</v>
      </c>
      <c r="S168" s="72">
        <f>VLOOKUP(C168,'AUD ENE'!B:T,15,0)</f>
        <v>0</v>
      </c>
      <c r="T168" s="72" t="str">
        <f>VLOOKUP(C168,'AUD ENE'!B:T,16,0)</f>
        <v>93401.</v>
      </c>
      <c r="U168" s="72" t="str">
        <f>VLOOKUP(C168,'AUD ENE'!B:T,17,0)</f>
        <v xml:space="preserve">Certificado de antecedentes financieros, correspondientes al año 2020, aprobados por el Subdepartamento de Supervisión Financiera Nacional. </v>
      </c>
      <c r="V168" s="73">
        <f>VLOOKUP(C168,'AUD ENE'!B:T,18,0)</f>
        <v>37970</v>
      </c>
      <c r="W168" s="74">
        <f>VLOOKUP(C168,'AUD ENE'!B:T,19,0)</f>
        <v>6979</v>
      </c>
      <c r="X168" s="75">
        <v>20671728</v>
      </c>
      <c r="Y168" s="75">
        <v>20671728</v>
      </c>
      <c r="Z168" s="73">
        <v>44592</v>
      </c>
      <c r="AA168" s="72" t="s">
        <v>6406</v>
      </c>
      <c r="AB168" s="72" t="s">
        <v>6407</v>
      </c>
      <c r="AC168" s="72" t="s">
        <v>6439</v>
      </c>
    </row>
    <row r="169" spans="2:29" x14ac:dyDescent="0.2">
      <c r="B169" s="243" t="s">
        <v>6558</v>
      </c>
      <c r="C169" s="243">
        <v>738689003</v>
      </c>
      <c r="D169" s="72">
        <v>1140150</v>
      </c>
      <c r="E169" s="243">
        <v>14</v>
      </c>
      <c r="F169" s="72" t="str">
        <f>VLOOKUP(C169,'AUD ENE'!B:T,2,0)</f>
        <v>Fundación de Derecho Privado.</v>
      </c>
      <c r="G169" s="72" t="str">
        <f>VLOOKUP(C169,'AUD ENE'!B:T,3,0)</f>
        <v>Otorgado por Decreto Supremo Nº 262, de fecha 2 de abril de 1997, por el Ministerio de Justicia. Publicado en el Diario Oficial con fecha 24 de abril de 1997.</v>
      </c>
      <c r="H169" s="72" t="str">
        <f>VLOOKUP(C169,'AUD ENE'!B:T,4,0)</f>
        <v>Certificado de Vigencia inscripción Nº7421 de fecha 02 de abril de 1997. Folio N° 500394531618 emitido por el Servicio de Registro Civil e Identificación, de fecha 18 de junio de 2021.</v>
      </c>
      <c r="I169" s="72" t="str">
        <f>VLOOKUP(C169,'AUD ENE'!B:T,5,0)</f>
        <v xml:space="preserve">Ayudar a la infancia desvalida sin distinción de sexo, sin distinción racial, creencia religiosa o política.
</v>
      </c>
      <c r="J169" s="72" t="str">
        <f>VLOOKUP(C169,'AUD ENE'!B:T,6,0)</f>
        <v xml:space="preserve">Presidente: 
Simona de la Barra Cruzat, 
Secretario:
Leoncio Toro Araya., 
Tesorero: 
Carlos Javier Contzen Fuentes, 
Director: 
Felipe Andrés Venegas Pozo, 
Director:
Gonzalo Sandoval Zambrano, 
</v>
      </c>
      <c r="K169" s="72" t="str">
        <f>VLOOKUP(C169,'AUD ENE'!B:T,7,0)</f>
        <v>El Consejo durará tres años en sus cargos y se renovará tácita y sucesivamente cada tres años, salvo que la mayoría absoluta de los demás consejeros, resuelva su exclusión.</v>
      </c>
      <c r="L169" s="72" t="str">
        <f>VLOOKUP(C169,'AUD ENE'!B:T,8,0)</f>
        <v>Nombramiento 12 de diciembre de 2019 y cesación 12 de diciembre de 2022.</v>
      </c>
      <c r="M169" s="72" t="str">
        <f>VLOOKUP(C169,'AUD ENE'!B:T,9,0)</f>
        <v xml:space="preserve">Simona de la Barra Cruzat
Rafael Mella Gallegos.
Podrán actuar conjunta o separadamente.
</v>
      </c>
      <c r="N169" s="72" t="str">
        <f>VLOOKUP(C169,'AUD ENE'!B:T,10,0)</f>
        <v>Exeter Nº 540-D, Concepción.</v>
      </c>
      <c r="O169" s="72" t="str">
        <f>VLOOKUP(C169,'AUD ENE'!B:T,11,0)</f>
        <v>VIII</v>
      </c>
      <c r="P169" s="72" t="str">
        <f>VLOOKUP(C169,'AUD ENE'!B:T,12,0)</f>
        <v>Concepción.</v>
      </c>
      <c r="Q169" s="72" t="str">
        <f>VLOOKUP(C169,'AUD ENE'!B:T,13,0)</f>
        <v xml:space="preserve"> 41-2106-850
</v>
      </c>
      <c r="R169" s="72" t="str">
        <f>VLOOKUP(C169,'AUD ENE'!B:T,14,0)</f>
        <v>contacto@tdesperanza.cl</v>
      </c>
      <c r="S169" s="72">
        <f>VLOOKUP(C169,'AUD ENE'!B:T,15,0)</f>
        <v>0</v>
      </c>
      <c r="T169" s="72" t="str">
        <f>VLOOKUP(C169,'AUD ENE'!B:T,16,0)</f>
        <v>93401.</v>
      </c>
      <c r="U169" s="72" t="str">
        <f>VLOOKUP(C169,'AUD ENE'!B:T,17,0)</f>
        <v xml:space="preserve">Certificado de antecedentes financieros, correspondientes al año 2020, aprobados por el Subdepartamento de Supervisión Financiera Nacional. </v>
      </c>
      <c r="V169" s="73">
        <f>VLOOKUP(C169,'AUD ENE'!B:T,18,0)</f>
        <v>37970</v>
      </c>
      <c r="W169" s="74">
        <f>VLOOKUP(C169,'AUD ENE'!B:T,19,0)</f>
        <v>6979</v>
      </c>
      <c r="X169" s="75">
        <v>4362239</v>
      </c>
      <c r="Y169" s="75">
        <v>4362239</v>
      </c>
      <c r="Z169" s="73">
        <v>44592</v>
      </c>
      <c r="AA169" s="72" t="s">
        <v>6406</v>
      </c>
      <c r="AB169" s="72" t="s">
        <v>6407</v>
      </c>
      <c r="AC169" s="72" t="s">
        <v>6436</v>
      </c>
    </row>
    <row r="170" spans="2:29" x14ac:dyDescent="0.2">
      <c r="B170" s="243" t="s">
        <v>6558</v>
      </c>
      <c r="C170" s="243">
        <v>738689003</v>
      </c>
      <c r="D170" s="72">
        <v>1140221</v>
      </c>
      <c r="E170" s="243">
        <v>14</v>
      </c>
      <c r="F170" s="72" t="str">
        <f>VLOOKUP(C170,'AUD ENE'!B:T,2,0)</f>
        <v>Fundación de Derecho Privado.</v>
      </c>
      <c r="G170" s="72" t="str">
        <f>VLOOKUP(C170,'AUD ENE'!B:T,3,0)</f>
        <v>Otorgado por Decreto Supremo Nº 262, de fecha 2 de abril de 1997, por el Ministerio de Justicia. Publicado en el Diario Oficial con fecha 24 de abril de 1997.</v>
      </c>
      <c r="H170" s="72" t="str">
        <f>VLOOKUP(C170,'AUD ENE'!B:T,4,0)</f>
        <v>Certificado de Vigencia inscripción Nº7421 de fecha 02 de abril de 1997. Folio N° 500394531618 emitido por el Servicio de Registro Civil e Identificación, de fecha 18 de junio de 2021.</v>
      </c>
      <c r="I170" s="72" t="str">
        <f>VLOOKUP(C170,'AUD ENE'!B:T,5,0)</f>
        <v xml:space="preserve">Ayudar a la infancia desvalida sin distinción de sexo, sin distinción racial, creencia religiosa o política.
</v>
      </c>
      <c r="J170" s="72" t="str">
        <f>VLOOKUP(C170,'AUD ENE'!B:T,6,0)</f>
        <v xml:space="preserve">Presidente: 
Simona de la Barra Cruzat, 
Secretario:
Leoncio Toro Araya., 
Tesorero: 
Carlos Javier Contzen Fuentes, 
Director: 
Felipe Andrés Venegas Pozo, 
Director:
Gonzalo Sandoval Zambrano, 
</v>
      </c>
      <c r="K170" s="72" t="str">
        <f>VLOOKUP(C170,'AUD ENE'!B:T,7,0)</f>
        <v>El Consejo durará tres años en sus cargos y se renovará tácita y sucesivamente cada tres años, salvo que la mayoría absoluta de los demás consejeros, resuelva su exclusión.</v>
      </c>
      <c r="L170" s="72" t="str">
        <f>VLOOKUP(C170,'AUD ENE'!B:T,8,0)</f>
        <v>Nombramiento 12 de diciembre de 2019 y cesación 12 de diciembre de 2022.</v>
      </c>
      <c r="M170" s="72" t="str">
        <f>VLOOKUP(C170,'AUD ENE'!B:T,9,0)</f>
        <v xml:space="preserve">Simona de la Barra Cruzat
Rafael Mella Gallegos.
Podrán actuar conjunta o separadamente.
</v>
      </c>
      <c r="N170" s="72" t="str">
        <f>VLOOKUP(C170,'AUD ENE'!B:T,10,0)</f>
        <v>Exeter Nº 540-D, Concepción.</v>
      </c>
      <c r="O170" s="72" t="str">
        <f>VLOOKUP(C170,'AUD ENE'!B:T,11,0)</f>
        <v>VIII</v>
      </c>
      <c r="P170" s="72" t="str">
        <f>VLOOKUP(C170,'AUD ENE'!B:T,12,0)</f>
        <v>Concepción.</v>
      </c>
      <c r="Q170" s="72" t="str">
        <f>VLOOKUP(C170,'AUD ENE'!B:T,13,0)</f>
        <v xml:space="preserve"> 41-2106-850
</v>
      </c>
      <c r="R170" s="72" t="str">
        <f>VLOOKUP(C170,'AUD ENE'!B:T,14,0)</f>
        <v>contacto@tdesperanza.cl</v>
      </c>
      <c r="S170" s="72">
        <f>VLOOKUP(C170,'AUD ENE'!B:T,15,0)</f>
        <v>0</v>
      </c>
      <c r="T170" s="72" t="str">
        <f>VLOOKUP(C170,'AUD ENE'!B:T,16,0)</f>
        <v>93401.</v>
      </c>
      <c r="U170" s="72" t="str">
        <f>VLOOKUP(C170,'AUD ENE'!B:T,17,0)</f>
        <v xml:space="preserve">Certificado de antecedentes financieros, correspondientes al año 2020, aprobados por el Subdepartamento de Supervisión Financiera Nacional. </v>
      </c>
      <c r="V170" s="73">
        <f>VLOOKUP(C170,'AUD ENE'!B:T,18,0)</f>
        <v>37970</v>
      </c>
      <c r="W170" s="74">
        <f>VLOOKUP(C170,'AUD ENE'!B:T,19,0)</f>
        <v>6979</v>
      </c>
      <c r="X170" s="75">
        <v>8416346</v>
      </c>
      <c r="Y170" s="75">
        <v>8416346</v>
      </c>
      <c r="Z170" s="73">
        <v>44592</v>
      </c>
      <c r="AA170" s="72" t="s">
        <v>6406</v>
      </c>
      <c r="AB170" s="72" t="s">
        <v>6407</v>
      </c>
      <c r="AC170" s="72" t="s">
        <v>6436</v>
      </c>
    </row>
    <row r="171" spans="2:29" x14ac:dyDescent="0.2">
      <c r="B171" s="243" t="s">
        <v>6553</v>
      </c>
      <c r="C171" s="243">
        <v>713189006</v>
      </c>
      <c r="D171" s="72">
        <v>1080935</v>
      </c>
      <c r="E171" s="243">
        <v>8</v>
      </c>
      <c r="F171" s="72" t="str">
        <f>VLOOKUP(C171,'AUD ENE'!B:T,2,0)</f>
        <v>Corporación de Derecho Público</v>
      </c>
      <c r="G171" s="72" t="str">
        <f>VLOOKUP(C171,'AUD ENE'!B:T,3,0)</f>
        <v>Otorgado por Decreto Supremo Nº 1965, del  17 de marzo de 1960, del Ministerio de Justicia.</v>
      </c>
      <c r="H171" s="72" t="str">
        <f>VLOOKUP(C171,'AUD ENE'!B:T,4,0)</f>
        <v>indefinida</v>
      </c>
      <c r="I171" s="72" t="str">
        <f>VLOOKUP(C171,'AUD ENE'!B:T,5,0)</f>
        <v>Actividad Religiosa</v>
      </c>
      <c r="J171" s="72" t="str">
        <f>VLOOKUP(C171,'AUD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1" s="72" t="str">
        <f>VLOOKUP(C171,'AUD ENE'!B:T,7,0)</f>
        <v xml:space="preserve">Durarán tres años en sus cargos, pudiendo ser reelegidos de forma indefinida.
</v>
      </c>
      <c r="L171" s="72" t="str">
        <f>VLOOKUP(C171,'AUD ENE'!B:T,8,0)</f>
        <v>Directorio prorrogado por un año, a contar del 27 de febrero de 2021 al 27 de febrero de 2024.</v>
      </c>
      <c r="M171" s="72" t="str">
        <f>VLOOKUP(C171,'AUD ENE'!B:T,9,0)</f>
        <v>Julio Salazar Veloso, 
Luis Elías Jara Martínez, 
Marco Durán Roa, 
(Podrán actuar conjunta o indistintamente).</v>
      </c>
      <c r="N171" s="72" t="str">
        <f>VLOOKUP(C171,'AUD ENE'!B:T,10,0)</f>
        <v xml:space="preserve">Cousiño N°137, comuna de Coronel, Región del Biobío
</v>
      </c>
      <c r="O171" s="72" t="str">
        <f>VLOOKUP(C171,'AUD ENE'!B:T,11,0)</f>
        <v>VIII</v>
      </c>
      <c r="P171" s="72" t="str">
        <f>VLOOKUP(C171,'AUD ENE'!B:T,12,0)</f>
        <v>Coronel</v>
      </c>
      <c r="Q171" s="72" t="str">
        <f>VLOOKUP(C171,'AUD ENE'!B:T,13,0)</f>
        <v>Teléfonos:  41 2876235 – 41 2871238</v>
      </c>
      <c r="R171" s="72" t="str">
        <f>VLOOKUP(C171,'AUD ENE'!B:T,14,0)</f>
        <v>director.mesp@gmail.com</v>
      </c>
      <c r="S171" s="72">
        <f>VLOOKUP(C171,'AUD ENE'!B:T,15,0)</f>
        <v>0</v>
      </c>
      <c r="T171" s="72">
        <f>VLOOKUP(C171,'AUD ENE'!B:T,16,0)</f>
        <v>93910</v>
      </c>
      <c r="U171" s="72" t="str">
        <f>VLOOKUP(C171,'AUD ENE'!B:T,17,0)</f>
        <v xml:space="preserve">ANTECEDENTES CORRESPONDIENTES AL AÑO 2020, aprobado por el SUB DEPARTAMENTO DE SUPERVISIÓN FINANCIERA </v>
      </c>
      <c r="V171" s="73">
        <f>VLOOKUP(C171,'AUD ENE'!B:T,18,0)</f>
        <v>37970</v>
      </c>
      <c r="W171" s="74">
        <f>VLOOKUP(C171,'AUD ENE'!B:T,19,0)</f>
        <v>6911</v>
      </c>
      <c r="X171" s="75">
        <v>6090528</v>
      </c>
      <c r="Y171" s="75">
        <v>6090528</v>
      </c>
      <c r="Z171" s="73">
        <v>44592</v>
      </c>
      <c r="AA171" s="72" t="s">
        <v>6406</v>
      </c>
      <c r="AB171" s="72" t="s">
        <v>6407</v>
      </c>
      <c r="AC171" s="72" t="s">
        <v>148</v>
      </c>
    </row>
    <row r="172" spans="2:29" x14ac:dyDescent="0.2">
      <c r="B172" s="243" t="s">
        <v>6553</v>
      </c>
      <c r="C172" s="243">
        <v>713189006</v>
      </c>
      <c r="D172" s="72">
        <v>1080939</v>
      </c>
      <c r="E172" s="243">
        <v>8</v>
      </c>
      <c r="F172" s="72" t="str">
        <f>VLOOKUP(C172,'AUD ENE'!B:T,2,0)</f>
        <v>Corporación de Derecho Público</v>
      </c>
      <c r="G172" s="72" t="str">
        <f>VLOOKUP(C172,'AUD ENE'!B:T,3,0)</f>
        <v>Otorgado por Decreto Supremo Nº 1965, del  17 de marzo de 1960, del Ministerio de Justicia.</v>
      </c>
      <c r="H172" s="72" t="str">
        <f>VLOOKUP(C172,'AUD ENE'!B:T,4,0)</f>
        <v>indefinida</v>
      </c>
      <c r="I172" s="72" t="str">
        <f>VLOOKUP(C172,'AUD ENE'!B:T,5,0)</f>
        <v>Actividad Religiosa</v>
      </c>
      <c r="J172" s="72" t="str">
        <f>VLOOKUP(C172,'AUD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2" s="72" t="str">
        <f>VLOOKUP(C172,'AUD ENE'!B:T,7,0)</f>
        <v xml:space="preserve">Durarán tres años en sus cargos, pudiendo ser reelegidos de forma indefinida.
</v>
      </c>
      <c r="L172" s="72" t="str">
        <f>VLOOKUP(C172,'AUD ENE'!B:T,8,0)</f>
        <v>Directorio prorrogado por un año, a contar del 27 de febrero de 2021 al 27 de febrero de 2024.</v>
      </c>
      <c r="M172" s="72" t="str">
        <f>VLOOKUP(C172,'AUD ENE'!B:T,9,0)</f>
        <v>Julio Salazar Veloso, 
Luis Elías Jara Martínez, 
Marco Durán Roa, 
(Podrán actuar conjunta o indistintamente).</v>
      </c>
      <c r="N172" s="72" t="str">
        <f>VLOOKUP(C172,'AUD ENE'!B:T,10,0)</f>
        <v xml:space="preserve">Cousiño N°137, comuna de Coronel, Región del Biobío
</v>
      </c>
      <c r="O172" s="72" t="str">
        <f>VLOOKUP(C172,'AUD ENE'!B:T,11,0)</f>
        <v>VIII</v>
      </c>
      <c r="P172" s="72" t="str">
        <f>VLOOKUP(C172,'AUD ENE'!B:T,12,0)</f>
        <v>Coronel</v>
      </c>
      <c r="Q172" s="72" t="str">
        <f>VLOOKUP(C172,'AUD ENE'!B:T,13,0)</f>
        <v>Teléfonos:  41 2876235 – 41 2871238</v>
      </c>
      <c r="R172" s="72" t="str">
        <f>VLOOKUP(C172,'AUD ENE'!B:T,14,0)</f>
        <v>director.mesp@gmail.com</v>
      </c>
      <c r="S172" s="72">
        <f>VLOOKUP(C172,'AUD ENE'!B:T,15,0)</f>
        <v>0</v>
      </c>
      <c r="T172" s="72">
        <f>VLOOKUP(C172,'AUD ENE'!B:T,16,0)</f>
        <v>93910</v>
      </c>
      <c r="U172" s="72" t="str">
        <f>VLOOKUP(C172,'AUD ENE'!B:T,17,0)</f>
        <v xml:space="preserve">ANTECEDENTES CORRESPONDIENTES AL AÑO 2020, aprobado por el SUB DEPARTAMENTO DE SUPERVISIÓN FINANCIERA </v>
      </c>
      <c r="V172" s="73">
        <f>VLOOKUP(C172,'AUD ENE'!B:T,18,0)</f>
        <v>37970</v>
      </c>
      <c r="W172" s="74">
        <f>VLOOKUP(C172,'AUD ENE'!B:T,19,0)</f>
        <v>6911</v>
      </c>
      <c r="X172" s="75">
        <v>2935925</v>
      </c>
      <c r="Y172" s="75">
        <v>2935925</v>
      </c>
      <c r="Z172" s="73">
        <v>44592</v>
      </c>
      <c r="AA172" s="72" t="s">
        <v>6406</v>
      </c>
      <c r="AB172" s="72" t="s">
        <v>6407</v>
      </c>
      <c r="AC172" s="72" t="s">
        <v>6434</v>
      </c>
    </row>
    <row r="173" spans="2:29" x14ac:dyDescent="0.2">
      <c r="B173" s="243" t="s">
        <v>6553</v>
      </c>
      <c r="C173" s="243">
        <v>713189006</v>
      </c>
      <c r="D173" s="72">
        <v>1080943</v>
      </c>
      <c r="E173" s="243">
        <v>16</v>
      </c>
      <c r="F173" s="72" t="str">
        <f>VLOOKUP(C173,'AUD ENE'!B:T,2,0)</f>
        <v>Corporación de Derecho Público</v>
      </c>
      <c r="G173" s="72" t="str">
        <f>VLOOKUP(C173,'AUD ENE'!B:T,3,0)</f>
        <v>Otorgado por Decreto Supremo Nº 1965, del  17 de marzo de 1960, del Ministerio de Justicia.</v>
      </c>
      <c r="H173" s="72" t="str">
        <f>VLOOKUP(C173,'AUD ENE'!B:T,4,0)</f>
        <v>indefinida</v>
      </c>
      <c r="I173" s="72" t="str">
        <f>VLOOKUP(C173,'AUD ENE'!B:T,5,0)</f>
        <v>Actividad Religiosa</v>
      </c>
      <c r="J173" s="72" t="str">
        <f>VLOOKUP(C173,'AUD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3" s="72" t="str">
        <f>VLOOKUP(C173,'AUD ENE'!B:T,7,0)</f>
        <v xml:space="preserve">Durarán tres años en sus cargos, pudiendo ser reelegidos de forma indefinida.
</v>
      </c>
      <c r="L173" s="72" t="str">
        <f>VLOOKUP(C173,'AUD ENE'!B:T,8,0)</f>
        <v>Directorio prorrogado por un año, a contar del 27 de febrero de 2021 al 27 de febrero de 2024.</v>
      </c>
      <c r="M173" s="72" t="str">
        <f>VLOOKUP(C173,'AUD ENE'!B:T,9,0)</f>
        <v>Julio Salazar Veloso, 
Luis Elías Jara Martínez, 
Marco Durán Roa, 
(Podrán actuar conjunta o indistintamente).</v>
      </c>
      <c r="N173" s="72" t="str">
        <f>VLOOKUP(C173,'AUD ENE'!B:T,10,0)</f>
        <v xml:space="preserve">Cousiño N°137, comuna de Coronel, Región del Biobío
</v>
      </c>
      <c r="O173" s="72" t="str">
        <f>VLOOKUP(C173,'AUD ENE'!B:T,11,0)</f>
        <v>VIII</v>
      </c>
      <c r="P173" s="72" t="str">
        <f>VLOOKUP(C173,'AUD ENE'!B:T,12,0)</f>
        <v>Coronel</v>
      </c>
      <c r="Q173" s="72" t="str">
        <f>VLOOKUP(C173,'AUD ENE'!B:T,13,0)</f>
        <v>Teléfonos:  41 2876235 – 41 2871238</v>
      </c>
      <c r="R173" s="72" t="str">
        <f>VLOOKUP(C173,'AUD ENE'!B:T,14,0)</f>
        <v>director.mesp@gmail.com</v>
      </c>
      <c r="S173" s="72">
        <f>VLOOKUP(C173,'AUD ENE'!B:T,15,0)</f>
        <v>0</v>
      </c>
      <c r="T173" s="72">
        <f>VLOOKUP(C173,'AUD ENE'!B:T,16,0)</f>
        <v>93910</v>
      </c>
      <c r="U173" s="72" t="str">
        <f>VLOOKUP(C173,'AUD ENE'!B:T,17,0)</f>
        <v xml:space="preserve">ANTECEDENTES CORRESPONDIENTES AL AÑO 2020, aprobado por el SUB DEPARTAMENTO DE SUPERVISIÓN FINANCIERA </v>
      </c>
      <c r="V173" s="73">
        <f>VLOOKUP(C173,'AUD ENE'!B:T,18,0)</f>
        <v>37970</v>
      </c>
      <c r="W173" s="74">
        <f>VLOOKUP(C173,'AUD ENE'!B:T,19,0)</f>
        <v>6911</v>
      </c>
      <c r="X173" s="75">
        <v>3029885</v>
      </c>
      <c r="Y173" s="75">
        <v>3029885</v>
      </c>
      <c r="Z173" s="73">
        <v>44592</v>
      </c>
      <c r="AA173" s="72" t="s">
        <v>6406</v>
      </c>
      <c r="AB173" s="72" t="s">
        <v>6407</v>
      </c>
      <c r="AC173" s="72" t="s">
        <v>6423</v>
      </c>
    </row>
    <row r="174" spans="2:29" x14ac:dyDescent="0.2">
      <c r="B174" s="243" t="s">
        <v>6553</v>
      </c>
      <c r="C174" s="243">
        <v>713189006</v>
      </c>
      <c r="D174" s="72">
        <v>1081090</v>
      </c>
      <c r="E174" s="243">
        <v>8</v>
      </c>
      <c r="F174" s="72" t="str">
        <f>VLOOKUP(C174,'AUD ENE'!B:T,2,0)</f>
        <v>Corporación de Derecho Público</v>
      </c>
      <c r="G174" s="72" t="str">
        <f>VLOOKUP(C174,'AUD ENE'!B:T,3,0)</f>
        <v>Otorgado por Decreto Supremo Nº 1965, del  17 de marzo de 1960, del Ministerio de Justicia.</v>
      </c>
      <c r="H174" s="72" t="str">
        <f>VLOOKUP(C174,'AUD ENE'!B:T,4,0)</f>
        <v>indefinida</v>
      </c>
      <c r="I174" s="72" t="str">
        <f>VLOOKUP(C174,'AUD ENE'!B:T,5,0)</f>
        <v>Actividad Religiosa</v>
      </c>
      <c r="J174" s="72" t="str">
        <f>VLOOKUP(C174,'AUD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4" s="72" t="str">
        <f>VLOOKUP(C174,'AUD ENE'!B:T,7,0)</f>
        <v xml:space="preserve">Durarán tres años en sus cargos, pudiendo ser reelegidos de forma indefinida.
</v>
      </c>
      <c r="L174" s="72" t="str">
        <f>VLOOKUP(C174,'AUD ENE'!B:T,8,0)</f>
        <v>Directorio prorrogado por un año, a contar del 27 de febrero de 2021 al 27 de febrero de 2024.</v>
      </c>
      <c r="M174" s="72" t="str">
        <f>VLOOKUP(C174,'AUD ENE'!B:T,9,0)</f>
        <v>Julio Salazar Veloso, 
Luis Elías Jara Martínez, 
Marco Durán Roa, 
(Podrán actuar conjunta o indistintamente).</v>
      </c>
      <c r="N174" s="72" t="str">
        <f>VLOOKUP(C174,'AUD ENE'!B:T,10,0)</f>
        <v xml:space="preserve">Cousiño N°137, comuna de Coronel, Región del Biobío
</v>
      </c>
      <c r="O174" s="72" t="str">
        <f>VLOOKUP(C174,'AUD ENE'!B:T,11,0)</f>
        <v>VIII</v>
      </c>
      <c r="P174" s="72" t="str">
        <f>VLOOKUP(C174,'AUD ENE'!B:T,12,0)</f>
        <v>Coronel</v>
      </c>
      <c r="Q174" s="72" t="str">
        <f>VLOOKUP(C174,'AUD ENE'!B:T,13,0)</f>
        <v>Teléfonos:  41 2876235 – 41 2871238</v>
      </c>
      <c r="R174" s="72" t="str">
        <f>VLOOKUP(C174,'AUD ENE'!B:T,14,0)</f>
        <v>director.mesp@gmail.com</v>
      </c>
      <c r="S174" s="72">
        <f>VLOOKUP(C174,'AUD ENE'!B:T,15,0)</f>
        <v>0</v>
      </c>
      <c r="T174" s="72">
        <f>VLOOKUP(C174,'AUD ENE'!B:T,16,0)</f>
        <v>93910</v>
      </c>
      <c r="U174" s="72" t="str">
        <f>VLOOKUP(C174,'AUD ENE'!B:T,17,0)</f>
        <v xml:space="preserve">ANTECEDENTES CORRESPONDIENTES AL AÑO 2020, aprobado por el SUB DEPARTAMENTO DE SUPERVISIÓN FINANCIERA </v>
      </c>
      <c r="V174" s="73">
        <f>VLOOKUP(C174,'AUD ENE'!B:T,18,0)</f>
        <v>37970</v>
      </c>
      <c r="W174" s="74">
        <f>VLOOKUP(C174,'AUD ENE'!B:T,19,0)</f>
        <v>6911</v>
      </c>
      <c r="X174" s="75">
        <v>2241550</v>
      </c>
      <c r="Y174" s="75">
        <v>2241550</v>
      </c>
      <c r="Z174" s="73">
        <v>44592</v>
      </c>
      <c r="AA174" s="72" t="s">
        <v>6406</v>
      </c>
      <c r="AB174" s="72" t="s">
        <v>6407</v>
      </c>
      <c r="AC174" s="72" t="s">
        <v>6434</v>
      </c>
    </row>
    <row r="175" spans="2:29" x14ac:dyDescent="0.2">
      <c r="B175" s="243" t="s">
        <v>6553</v>
      </c>
      <c r="C175" s="243">
        <v>713189006</v>
      </c>
      <c r="D175" s="72">
        <v>1081091</v>
      </c>
      <c r="E175" s="243">
        <v>8</v>
      </c>
      <c r="F175" s="72" t="str">
        <f>VLOOKUP(C175,'AUD ENE'!B:T,2,0)</f>
        <v>Corporación de Derecho Público</v>
      </c>
      <c r="G175" s="72" t="str">
        <f>VLOOKUP(C175,'AUD ENE'!B:T,3,0)</f>
        <v>Otorgado por Decreto Supremo Nº 1965, del  17 de marzo de 1960, del Ministerio de Justicia.</v>
      </c>
      <c r="H175" s="72" t="str">
        <f>VLOOKUP(C175,'AUD ENE'!B:T,4,0)</f>
        <v>indefinida</v>
      </c>
      <c r="I175" s="72" t="str">
        <f>VLOOKUP(C175,'AUD ENE'!B:T,5,0)</f>
        <v>Actividad Religiosa</v>
      </c>
      <c r="J175" s="72" t="str">
        <f>VLOOKUP(C175,'AUD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5" s="72" t="str">
        <f>VLOOKUP(C175,'AUD ENE'!B:T,7,0)</f>
        <v xml:space="preserve">Durarán tres años en sus cargos, pudiendo ser reelegidos de forma indefinida.
</v>
      </c>
      <c r="L175" s="72" t="str">
        <f>VLOOKUP(C175,'AUD ENE'!B:T,8,0)</f>
        <v>Directorio prorrogado por un año, a contar del 27 de febrero de 2021 al 27 de febrero de 2024.</v>
      </c>
      <c r="M175" s="72" t="str">
        <f>VLOOKUP(C175,'AUD ENE'!B:T,9,0)</f>
        <v>Julio Salazar Veloso, 
Luis Elías Jara Martínez, 
Marco Durán Roa, 
(Podrán actuar conjunta o indistintamente).</v>
      </c>
      <c r="N175" s="72" t="str">
        <f>VLOOKUP(C175,'AUD ENE'!B:T,10,0)</f>
        <v xml:space="preserve">Cousiño N°137, comuna de Coronel, Región del Biobío
</v>
      </c>
      <c r="O175" s="72" t="str">
        <f>VLOOKUP(C175,'AUD ENE'!B:T,11,0)</f>
        <v>VIII</v>
      </c>
      <c r="P175" s="72" t="str">
        <f>VLOOKUP(C175,'AUD ENE'!B:T,12,0)</f>
        <v>Coronel</v>
      </c>
      <c r="Q175" s="72" t="str">
        <f>VLOOKUP(C175,'AUD ENE'!B:T,13,0)</f>
        <v>Teléfonos:  41 2876235 – 41 2871238</v>
      </c>
      <c r="R175" s="72" t="str">
        <f>VLOOKUP(C175,'AUD ENE'!B:T,14,0)</f>
        <v>director.mesp@gmail.com</v>
      </c>
      <c r="S175" s="72">
        <f>VLOOKUP(C175,'AUD ENE'!B:T,15,0)</f>
        <v>0</v>
      </c>
      <c r="T175" s="72">
        <f>VLOOKUP(C175,'AUD ENE'!B:T,16,0)</f>
        <v>93910</v>
      </c>
      <c r="U175" s="72" t="str">
        <f>VLOOKUP(C175,'AUD ENE'!B:T,17,0)</f>
        <v xml:space="preserve">ANTECEDENTES CORRESPONDIENTES AL AÑO 2020, aprobado por el SUB DEPARTAMENTO DE SUPERVISIÓN FINANCIERA </v>
      </c>
      <c r="V175" s="73">
        <f>VLOOKUP(C175,'AUD ENE'!B:T,18,0)</f>
        <v>37970</v>
      </c>
      <c r="W175" s="74">
        <f>VLOOKUP(C175,'AUD ENE'!B:T,19,0)</f>
        <v>6911</v>
      </c>
      <c r="X175" s="75">
        <v>2246817</v>
      </c>
      <c r="Y175" s="75">
        <v>2246817</v>
      </c>
      <c r="Z175" s="73">
        <v>44592</v>
      </c>
      <c r="AA175" s="72" t="s">
        <v>6406</v>
      </c>
      <c r="AB175" s="72" t="s">
        <v>6407</v>
      </c>
      <c r="AC175" s="72" t="s">
        <v>6434</v>
      </c>
    </row>
    <row r="176" spans="2:29" x14ac:dyDescent="0.2">
      <c r="B176" s="243" t="s">
        <v>6553</v>
      </c>
      <c r="C176" s="243">
        <v>713189006</v>
      </c>
      <c r="D176" s="72">
        <v>1081118</v>
      </c>
      <c r="E176" s="243">
        <v>8</v>
      </c>
      <c r="F176" s="72" t="str">
        <f>VLOOKUP(C176,'AUD ENE'!B:T,2,0)</f>
        <v>Corporación de Derecho Público</v>
      </c>
      <c r="G176" s="72" t="str">
        <f>VLOOKUP(C176,'AUD ENE'!B:T,3,0)</f>
        <v>Otorgado por Decreto Supremo Nº 1965, del  17 de marzo de 1960, del Ministerio de Justicia.</v>
      </c>
      <c r="H176" s="72" t="str">
        <f>VLOOKUP(C176,'AUD ENE'!B:T,4,0)</f>
        <v>indefinida</v>
      </c>
      <c r="I176" s="72" t="str">
        <f>VLOOKUP(C176,'AUD ENE'!B:T,5,0)</f>
        <v>Actividad Religiosa</v>
      </c>
      <c r="J176" s="72" t="str">
        <f>VLOOKUP(C176,'AUD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6" s="72" t="str">
        <f>VLOOKUP(C176,'AUD ENE'!B:T,7,0)</f>
        <v xml:space="preserve">Durarán tres años en sus cargos, pudiendo ser reelegidos de forma indefinida.
</v>
      </c>
      <c r="L176" s="72" t="str">
        <f>VLOOKUP(C176,'AUD ENE'!B:T,8,0)</f>
        <v>Directorio prorrogado por un año, a contar del 27 de febrero de 2021 al 27 de febrero de 2024.</v>
      </c>
      <c r="M176" s="72" t="str">
        <f>VLOOKUP(C176,'AUD ENE'!B:T,9,0)</f>
        <v>Julio Salazar Veloso, 
Luis Elías Jara Martínez, 
Marco Durán Roa, 
(Podrán actuar conjunta o indistintamente).</v>
      </c>
      <c r="N176" s="72" t="str">
        <f>VLOOKUP(C176,'AUD ENE'!B:T,10,0)</f>
        <v xml:space="preserve">Cousiño N°137, comuna de Coronel, Región del Biobío
</v>
      </c>
      <c r="O176" s="72" t="str">
        <f>VLOOKUP(C176,'AUD ENE'!B:T,11,0)</f>
        <v>VIII</v>
      </c>
      <c r="P176" s="72" t="str">
        <f>VLOOKUP(C176,'AUD ENE'!B:T,12,0)</f>
        <v>Coronel</v>
      </c>
      <c r="Q176" s="72" t="str">
        <f>VLOOKUP(C176,'AUD ENE'!B:T,13,0)</f>
        <v>Teléfonos:  41 2876235 – 41 2871238</v>
      </c>
      <c r="R176" s="72" t="str">
        <f>VLOOKUP(C176,'AUD ENE'!B:T,14,0)</f>
        <v>director.mesp@gmail.com</v>
      </c>
      <c r="S176" s="72">
        <f>VLOOKUP(C176,'AUD ENE'!B:T,15,0)</f>
        <v>0</v>
      </c>
      <c r="T176" s="72">
        <f>VLOOKUP(C176,'AUD ENE'!B:T,16,0)</f>
        <v>93910</v>
      </c>
      <c r="U176" s="72" t="str">
        <f>VLOOKUP(C176,'AUD ENE'!B:T,17,0)</f>
        <v xml:space="preserve">ANTECEDENTES CORRESPONDIENTES AL AÑO 2020, aprobado por el SUB DEPARTAMENTO DE SUPERVISIÓN FINANCIERA </v>
      </c>
      <c r="V176" s="73">
        <f>VLOOKUP(C176,'AUD ENE'!B:T,18,0)</f>
        <v>37970</v>
      </c>
      <c r="W176" s="74">
        <f>VLOOKUP(C176,'AUD ENE'!B:T,19,0)</f>
        <v>6911</v>
      </c>
      <c r="X176" s="75">
        <v>11866250</v>
      </c>
      <c r="Y176" s="75">
        <v>11866250</v>
      </c>
      <c r="Z176" s="73">
        <v>44592</v>
      </c>
      <c r="AA176" s="72" t="s">
        <v>6406</v>
      </c>
      <c r="AB176" s="72" t="s">
        <v>6407</v>
      </c>
      <c r="AC176" s="72" t="s">
        <v>6424</v>
      </c>
    </row>
    <row r="177" spans="2:29" x14ac:dyDescent="0.2">
      <c r="B177" s="243" t="s">
        <v>6553</v>
      </c>
      <c r="C177" s="243">
        <v>713189006</v>
      </c>
      <c r="D177" s="72">
        <v>1081119</v>
      </c>
      <c r="E177" s="243">
        <v>8</v>
      </c>
      <c r="F177" s="72" t="str">
        <f>VLOOKUP(C177,'AUD ENE'!B:T,2,0)</f>
        <v>Corporación de Derecho Público</v>
      </c>
      <c r="G177" s="72" t="str">
        <f>VLOOKUP(C177,'AUD ENE'!B:T,3,0)</f>
        <v>Otorgado por Decreto Supremo Nº 1965, del  17 de marzo de 1960, del Ministerio de Justicia.</v>
      </c>
      <c r="H177" s="72" t="str">
        <f>VLOOKUP(C177,'AUD ENE'!B:T,4,0)</f>
        <v>indefinida</v>
      </c>
      <c r="I177" s="72" t="str">
        <f>VLOOKUP(C177,'AUD ENE'!B:T,5,0)</f>
        <v>Actividad Religiosa</v>
      </c>
      <c r="J177" s="72" t="str">
        <f>VLOOKUP(C177,'AUD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7" s="72" t="str">
        <f>VLOOKUP(C177,'AUD ENE'!B:T,7,0)</f>
        <v xml:space="preserve">Durarán tres años en sus cargos, pudiendo ser reelegidos de forma indefinida.
</v>
      </c>
      <c r="L177" s="72" t="str">
        <f>VLOOKUP(C177,'AUD ENE'!B:T,8,0)</f>
        <v>Directorio prorrogado por un año, a contar del 27 de febrero de 2021 al 27 de febrero de 2024.</v>
      </c>
      <c r="M177" s="72" t="str">
        <f>VLOOKUP(C177,'AUD ENE'!B:T,9,0)</f>
        <v>Julio Salazar Veloso, 
Luis Elías Jara Martínez, 
Marco Durán Roa, 
(Podrán actuar conjunta o indistintamente).</v>
      </c>
      <c r="N177" s="72" t="str">
        <f>VLOOKUP(C177,'AUD ENE'!B:T,10,0)</f>
        <v xml:space="preserve">Cousiño N°137, comuna de Coronel, Región del Biobío
</v>
      </c>
      <c r="O177" s="72" t="str">
        <f>VLOOKUP(C177,'AUD ENE'!B:T,11,0)</f>
        <v>VIII</v>
      </c>
      <c r="P177" s="72" t="str">
        <f>VLOOKUP(C177,'AUD ENE'!B:T,12,0)</f>
        <v>Coronel</v>
      </c>
      <c r="Q177" s="72" t="str">
        <f>VLOOKUP(C177,'AUD ENE'!B:T,13,0)</f>
        <v>Teléfonos:  41 2876235 – 41 2871238</v>
      </c>
      <c r="R177" s="72" t="str">
        <f>VLOOKUP(C177,'AUD ENE'!B:T,14,0)</f>
        <v>director.mesp@gmail.com</v>
      </c>
      <c r="S177" s="72">
        <f>VLOOKUP(C177,'AUD ENE'!B:T,15,0)</f>
        <v>0</v>
      </c>
      <c r="T177" s="72">
        <f>VLOOKUP(C177,'AUD ENE'!B:T,16,0)</f>
        <v>93910</v>
      </c>
      <c r="U177" s="72" t="str">
        <f>VLOOKUP(C177,'AUD ENE'!B:T,17,0)</f>
        <v xml:space="preserve">ANTECEDENTES CORRESPONDIENTES AL AÑO 2020, aprobado por el SUB DEPARTAMENTO DE SUPERVISIÓN FINANCIERA </v>
      </c>
      <c r="V177" s="73">
        <f>VLOOKUP(C177,'AUD ENE'!B:T,18,0)</f>
        <v>37970</v>
      </c>
      <c r="W177" s="74">
        <f>VLOOKUP(C177,'AUD ENE'!B:T,19,0)</f>
        <v>6911</v>
      </c>
      <c r="X177" s="75">
        <v>3482376</v>
      </c>
      <c r="Y177" s="75">
        <v>3482376</v>
      </c>
      <c r="Z177" s="73">
        <v>44592</v>
      </c>
      <c r="AA177" s="72" t="s">
        <v>6406</v>
      </c>
      <c r="AB177" s="72" t="s">
        <v>6407</v>
      </c>
      <c r="AC177" s="72" t="s">
        <v>6417</v>
      </c>
    </row>
    <row r="178" spans="2:29" x14ac:dyDescent="0.2">
      <c r="B178" s="243" t="s">
        <v>6553</v>
      </c>
      <c r="C178" s="243">
        <v>713189006</v>
      </c>
      <c r="D178" s="72">
        <v>1081215</v>
      </c>
      <c r="E178" s="243">
        <v>8</v>
      </c>
      <c r="F178" s="72" t="str">
        <f>VLOOKUP(C178,'AUD ENE'!B:T,2,0)</f>
        <v>Corporación de Derecho Público</v>
      </c>
      <c r="G178" s="72" t="str">
        <f>VLOOKUP(C178,'AUD ENE'!B:T,3,0)</f>
        <v>Otorgado por Decreto Supremo Nº 1965, del  17 de marzo de 1960, del Ministerio de Justicia.</v>
      </c>
      <c r="H178" s="72" t="str">
        <f>VLOOKUP(C178,'AUD ENE'!B:T,4,0)</f>
        <v>indefinida</v>
      </c>
      <c r="I178" s="72" t="str">
        <f>VLOOKUP(C178,'AUD ENE'!B:T,5,0)</f>
        <v>Actividad Religiosa</v>
      </c>
      <c r="J178" s="72" t="str">
        <f>VLOOKUP(C178,'AUD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8" s="72" t="str">
        <f>VLOOKUP(C178,'AUD ENE'!B:T,7,0)</f>
        <v xml:space="preserve">Durarán tres años en sus cargos, pudiendo ser reelegidos de forma indefinida.
</v>
      </c>
      <c r="L178" s="72" t="str">
        <f>VLOOKUP(C178,'AUD ENE'!B:T,8,0)</f>
        <v>Directorio prorrogado por un año, a contar del 27 de febrero de 2021 al 27 de febrero de 2024.</v>
      </c>
      <c r="M178" s="72" t="str">
        <f>VLOOKUP(C178,'AUD ENE'!B:T,9,0)</f>
        <v>Julio Salazar Veloso, 
Luis Elías Jara Martínez, 
Marco Durán Roa, 
(Podrán actuar conjunta o indistintamente).</v>
      </c>
      <c r="N178" s="72" t="str">
        <f>VLOOKUP(C178,'AUD ENE'!B:T,10,0)</f>
        <v xml:space="preserve">Cousiño N°137, comuna de Coronel, Región del Biobío
</v>
      </c>
      <c r="O178" s="72" t="str">
        <f>VLOOKUP(C178,'AUD ENE'!B:T,11,0)</f>
        <v>VIII</v>
      </c>
      <c r="P178" s="72" t="str">
        <f>VLOOKUP(C178,'AUD ENE'!B:T,12,0)</f>
        <v>Coronel</v>
      </c>
      <c r="Q178" s="72" t="str">
        <f>VLOOKUP(C178,'AUD ENE'!B:T,13,0)</f>
        <v>Teléfonos:  41 2876235 – 41 2871238</v>
      </c>
      <c r="R178" s="72" t="str">
        <f>VLOOKUP(C178,'AUD ENE'!B:T,14,0)</f>
        <v>director.mesp@gmail.com</v>
      </c>
      <c r="S178" s="72">
        <f>VLOOKUP(C178,'AUD ENE'!B:T,15,0)</f>
        <v>0</v>
      </c>
      <c r="T178" s="72">
        <f>VLOOKUP(C178,'AUD ENE'!B:T,16,0)</f>
        <v>93910</v>
      </c>
      <c r="U178" s="72" t="str">
        <f>VLOOKUP(C178,'AUD ENE'!B:T,17,0)</f>
        <v xml:space="preserve">ANTECEDENTES CORRESPONDIENTES AL AÑO 2020, aprobado por el SUB DEPARTAMENTO DE SUPERVISIÓN FINANCIERA </v>
      </c>
      <c r="V178" s="73">
        <f>VLOOKUP(C178,'AUD ENE'!B:T,18,0)</f>
        <v>37970</v>
      </c>
      <c r="W178" s="74">
        <f>VLOOKUP(C178,'AUD ENE'!B:T,19,0)</f>
        <v>6911</v>
      </c>
      <c r="X178" s="75">
        <v>14831309</v>
      </c>
      <c r="Y178" s="75">
        <v>14831309</v>
      </c>
      <c r="Z178" s="73">
        <v>44592</v>
      </c>
      <c r="AA178" s="72" t="s">
        <v>6406</v>
      </c>
      <c r="AB178" s="72" t="s">
        <v>6407</v>
      </c>
      <c r="AC178" s="72" t="s">
        <v>6434</v>
      </c>
    </row>
    <row r="179" spans="2:29" x14ac:dyDescent="0.2">
      <c r="B179" s="243" t="s">
        <v>6553</v>
      </c>
      <c r="C179" s="243">
        <v>713189006</v>
      </c>
      <c r="D179" s="72">
        <v>1081223</v>
      </c>
      <c r="E179" s="243">
        <v>8</v>
      </c>
      <c r="F179" s="72" t="str">
        <f>VLOOKUP(C179,'AUD ENE'!B:T,2,0)</f>
        <v>Corporación de Derecho Público</v>
      </c>
      <c r="G179" s="72" t="str">
        <f>VLOOKUP(C179,'AUD ENE'!B:T,3,0)</f>
        <v>Otorgado por Decreto Supremo Nº 1965, del  17 de marzo de 1960, del Ministerio de Justicia.</v>
      </c>
      <c r="H179" s="72" t="str">
        <f>VLOOKUP(C179,'AUD ENE'!B:T,4,0)</f>
        <v>indefinida</v>
      </c>
      <c r="I179" s="72" t="str">
        <f>VLOOKUP(C179,'AUD ENE'!B:T,5,0)</f>
        <v>Actividad Religiosa</v>
      </c>
      <c r="J179" s="72" t="str">
        <f>VLOOKUP(C179,'AUD ENE'!B:T,6,0)</f>
        <v xml:space="preserve">Obispo General - Presidente: Julio Salazar Veloso  
Vicepresidente: Luis Elías Jara Martínez      
Secretario Nacional: David Castro Cuevas, 
Tesorero: Emilio Carrasco Henríquez, 
Directores: 
Ricardo Antonio Vergara Rosales, 
David Jeremías Quiroz Lagos, 
Miriam Espinoza Riveros, 
Coordiandores:
Manuel Gatica Paredes, 
Celinda Henriquez Barra, 
</v>
      </c>
      <c r="K179" s="72" t="str">
        <f>VLOOKUP(C179,'AUD ENE'!B:T,7,0)</f>
        <v xml:space="preserve">Durarán tres años en sus cargos, pudiendo ser reelegidos de forma indefinida.
</v>
      </c>
      <c r="L179" s="72" t="str">
        <f>VLOOKUP(C179,'AUD ENE'!B:T,8,0)</f>
        <v>Directorio prorrogado por un año, a contar del 27 de febrero de 2021 al 27 de febrero de 2024.</v>
      </c>
      <c r="M179" s="72" t="str">
        <f>VLOOKUP(C179,'AUD ENE'!B:T,9,0)</f>
        <v>Julio Salazar Veloso, 
Luis Elías Jara Martínez, 
Marco Durán Roa, 
(Podrán actuar conjunta o indistintamente).</v>
      </c>
      <c r="N179" s="72" t="str">
        <f>VLOOKUP(C179,'AUD ENE'!B:T,10,0)</f>
        <v xml:space="preserve">Cousiño N°137, comuna de Coronel, Región del Biobío
</v>
      </c>
      <c r="O179" s="72" t="str">
        <f>VLOOKUP(C179,'AUD ENE'!B:T,11,0)</f>
        <v>VIII</v>
      </c>
      <c r="P179" s="72" t="str">
        <f>VLOOKUP(C179,'AUD ENE'!B:T,12,0)</f>
        <v>Coronel</v>
      </c>
      <c r="Q179" s="72" t="str">
        <f>VLOOKUP(C179,'AUD ENE'!B:T,13,0)</f>
        <v>Teléfonos:  41 2876235 – 41 2871238</v>
      </c>
      <c r="R179" s="72" t="str">
        <f>VLOOKUP(C179,'AUD ENE'!B:T,14,0)</f>
        <v>director.mesp@gmail.com</v>
      </c>
      <c r="S179" s="72">
        <f>VLOOKUP(C179,'AUD ENE'!B:T,15,0)</f>
        <v>0</v>
      </c>
      <c r="T179" s="72">
        <f>VLOOKUP(C179,'AUD ENE'!B:T,16,0)</f>
        <v>93910</v>
      </c>
      <c r="U179" s="72" t="str">
        <f>VLOOKUP(C179,'AUD ENE'!B:T,17,0)</f>
        <v xml:space="preserve">ANTECEDENTES CORRESPONDIENTES AL AÑO 2020, aprobado por el SUB DEPARTAMENTO DE SUPERVISIÓN FINANCIERA </v>
      </c>
      <c r="V179" s="73">
        <f>VLOOKUP(C179,'AUD ENE'!B:T,18,0)</f>
        <v>37970</v>
      </c>
      <c r="W179" s="74">
        <f>VLOOKUP(C179,'AUD ENE'!B:T,19,0)</f>
        <v>6911</v>
      </c>
      <c r="X179" s="75">
        <v>5891442</v>
      </c>
      <c r="Y179" s="75">
        <v>5891442</v>
      </c>
      <c r="Z179" s="73">
        <v>44592</v>
      </c>
      <c r="AA179" s="72" t="s">
        <v>6406</v>
      </c>
      <c r="AB179" s="72" t="s">
        <v>6407</v>
      </c>
      <c r="AC179" s="72" t="s">
        <v>6417</v>
      </c>
    </row>
    <row r="180" spans="2:29" x14ac:dyDescent="0.2">
      <c r="B180" s="243" t="s">
        <v>6556</v>
      </c>
      <c r="C180" s="243">
        <v>728623004</v>
      </c>
      <c r="D180" s="72">
        <v>1050963</v>
      </c>
      <c r="E180" s="243">
        <v>5</v>
      </c>
      <c r="F180" s="72" t="str">
        <f>VLOOKUP(C180,'AUD ENE'!B:T,2,0)</f>
        <v>Organización Comunitaria Funcional.</v>
      </c>
      <c r="G180" s="72" t="str">
        <f>VLOOKUP(C180,'AUD ENE'!B:T,3,0)</f>
        <v>Regida por la Ley 19.418, registrada en el Folio 180 Libro 02 del Registro O.C.F.T. de la I. Municipalidad de San Antonio, con fecha 16  de marzo de 1995.</v>
      </c>
      <c r="H180" s="72" t="str">
        <f>VLOOKUP(C180,'AUD ENE'!B:T,4,0)</f>
        <v>Certificado de prórroga de vigencia N° 3663-SSMM, de 14 de julio de 2021, de la Ilustre Municipalidad de San Antonio.</v>
      </c>
      <c r="I180" s="72" t="str">
        <f>VLOOKUP(C180,'AUD ENE'!B:T,5,0)</f>
        <v xml:space="preserve">1. La elevación y perfeccionamiento intelectual de sus asociados.
2. La satisfacción y realización artística, cultural y educacional en sus distintas manifestaciones.
</v>
      </c>
      <c r="J180" s="72" t="str">
        <f>VLOOKUP(C180,'AUD ENE'!B:T,6,0)</f>
        <v>Presidente: 
Miguel Luis Huerta Ortiz
Secretario: 
Jeanette Mariela Muga Álvarez 
Tesorero: 
Araceli Carrasco Henríquez 
Suplentes: 
1er Director: 
Luz Marina Huerta Ortiz 1
2do Director: 
Teresa Del Carmen Gonzalez Caceres 
3er Director: 
Michelle Jeanette Huerta Muga</v>
      </c>
      <c r="K180" s="72" t="str">
        <f>VLOOKUP(C180,'AUD ENE'!B:T,7,0)</f>
        <v>Durarán tres años en sus cargos.</v>
      </c>
      <c r="L180" s="72" t="str">
        <f>VLOOKUP(C180,'AUD ENE'!B:T,8,0)</f>
        <v xml:space="preserve">28 de marzo de 2018 al 28 de marzo del 2021
</v>
      </c>
      <c r="M180" s="72" t="str">
        <f>VLOOKUP(C180,'AUD ENE'!B:T,9,0)</f>
        <v xml:space="preserve">Miguel Huerta Ortiz                                             
</v>
      </c>
      <c r="N180" s="72" t="str">
        <f>VLOOKUP(C180,'AUD ENE'!B:T,10,0)</f>
        <v xml:space="preserve">Calle Sanfuentes Nº 2271, San Antonio. Región de Valparaíso
</v>
      </c>
      <c r="O180" s="72" t="str">
        <f>VLOOKUP(C180,'AUD ENE'!B:T,11,0)</f>
        <v>V</v>
      </c>
      <c r="P180" s="72" t="str">
        <f>VLOOKUP(C180,'AUD ENE'!B:T,12,0)</f>
        <v>San Antonio</v>
      </c>
      <c r="Q180" s="72" t="str">
        <f>VLOOKUP(C180,'AUD ENE'!B:T,13,0)</f>
        <v xml:space="preserve">F: 35-2285651
</v>
      </c>
      <c r="R180" s="72">
        <f>VLOOKUP(C180,'AUD ENE'!B:T,14,0)</f>
        <v>0</v>
      </c>
      <c r="S180" s="72">
        <f>VLOOKUP(C180,'AUD ENE'!B:T,15,0)</f>
        <v>0</v>
      </c>
      <c r="T180" s="72" t="str">
        <f>VLOOKUP(C180,'AUD ENE'!B:T,16,0)</f>
        <v>93401: Institución de Asistencia Social</v>
      </c>
      <c r="U180" s="72" t="str">
        <f>VLOOKUP(C180,'AUD ENE'!B:T,17,0)</f>
        <v xml:space="preserve"> Certificado de Antecedentes Financieros del año 2020, aprobados por el Subdepartamento de Supervisión Financiera Nacional</v>
      </c>
      <c r="V180" s="73">
        <f>VLOOKUP(C180,'AUD ENE'!B:T,18,0)</f>
        <v>37970</v>
      </c>
      <c r="W180" s="74">
        <f>VLOOKUP(C180,'AUD ENE'!B:T,19,0)</f>
        <v>6931</v>
      </c>
      <c r="X180" s="75">
        <v>6694195</v>
      </c>
      <c r="Y180" s="75">
        <v>6694195</v>
      </c>
      <c r="Z180" s="73">
        <v>44592</v>
      </c>
      <c r="AA180" s="72" t="s">
        <v>6406</v>
      </c>
      <c r="AB180" s="72" t="s">
        <v>6407</v>
      </c>
      <c r="AC180" s="72" t="s">
        <v>6432</v>
      </c>
    </row>
    <row r="181" spans="2:29" x14ac:dyDescent="0.2">
      <c r="B181" s="243" t="s">
        <v>6556</v>
      </c>
      <c r="C181" s="243">
        <v>728623004</v>
      </c>
      <c r="D181" s="72">
        <v>1050980</v>
      </c>
      <c r="E181" s="243">
        <v>5</v>
      </c>
      <c r="F181" s="72" t="str">
        <f>VLOOKUP(C181,'AUD ENE'!B:T,2,0)</f>
        <v>Organización Comunitaria Funcional.</v>
      </c>
      <c r="G181" s="72" t="str">
        <f>VLOOKUP(C181,'AUD ENE'!B:T,3,0)</f>
        <v>Regida por la Ley 19.418, registrada en el Folio 180 Libro 02 del Registro O.C.F.T. de la I. Municipalidad de San Antonio, con fecha 16  de marzo de 1995.</v>
      </c>
      <c r="H181" s="72" t="str">
        <f>VLOOKUP(C181,'AUD ENE'!B:T,4,0)</f>
        <v>Certificado de prórroga de vigencia N° 3663-SSMM, de 14 de julio de 2021, de la Ilustre Municipalidad de San Antonio.</v>
      </c>
      <c r="I181" s="72" t="str">
        <f>VLOOKUP(C181,'AUD ENE'!B:T,5,0)</f>
        <v xml:space="preserve">1. La elevación y perfeccionamiento intelectual de sus asociados.
2. La satisfacción y realización artística, cultural y educacional en sus distintas manifestaciones.
</v>
      </c>
      <c r="J181" s="72" t="str">
        <f>VLOOKUP(C181,'AUD ENE'!B:T,6,0)</f>
        <v>Presidente: 
Miguel Luis Huerta Ortiz
Secretario: 
Jeanette Mariela Muga Álvarez 
Tesorero: 
Araceli Carrasco Henríquez 
Suplentes: 
1er Director: 
Luz Marina Huerta Ortiz 1
2do Director: 
Teresa Del Carmen Gonzalez Caceres 
3er Director: 
Michelle Jeanette Huerta Muga</v>
      </c>
      <c r="K181" s="72" t="str">
        <f>VLOOKUP(C181,'AUD ENE'!B:T,7,0)</f>
        <v>Durarán tres años en sus cargos.</v>
      </c>
      <c r="L181" s="72" t="str">
        <f>VLOOKUP(C181,'AUD ENE'!B:T,8,0)</f>
        <v xml:space="preserve">28 de marzo de 2018 al 28 de marzo del 2021
</v>
      </c>
      <c r="M181" s="72" t="str">
        <f>VLOOKUP(C181,'AUD ENE'!B:T,9,0)</f>
        <v xml:space="preserve">Miguel Huerta Ortiz                                             
</v>
      </c>
      <c r="N181" s="72" t="str">
        <f>VLOOKUP(C181,'AUD ENE'!B:T,10,0)</f>
        <v xml:space="preserve">Calle Sanfuentes Nº 2271, San Antonio. Región de Valparaíso
</v>
      </c>
      <c r="O181" s="72" t="str">
        <f>VLOOKUP(C181,'AUD ENE'!B:T,11,0)</f>
        <v>V</v>
      </c>
      <c r="P181" s="72" t="str">
        <f>VLOOKUP(C181,'AUD ENE'!B:T,12,0)</f>
        <v>San Antonio</v>
      </c>
      <c r="Q181" s="72" t="str">
        <f>VLOOKUP(C181,'AUD ENE'!B:T,13,0)</f>
        <v xml:space="preserve">F: 35-2285651
</v>
      </c>
      <c r="R181" s="72">
        <f>VLOOKUP(C181,'AUD ENE'!B:T,14,0)</f>
        <v>0</v>
      </c>
      <c r="S181" s="72">
        <f>VLOOKUP(C181,'AUD ENE'!B:T,15,0)</f>
        <v>0</v>
      </c>
      <c r="T181" s="72" t="str">
        <f>VLOOKUP(C181,'AUD ENE'!B:T,16,0)</f>
        <v>93401: Institución de Asistencia Social</v>
      </c>
      <c r="U181" s="72" t="str">
        <f>VLOOKUP(C181,'AUD ENE'!B:T,17,0)</f>
        <v xml:space="preserve"> Certificado de Antecedentes Financieros del año 2020, aprobados por el Subdepartamento de Supervisión Financiera Nacional</v>
      </c>
      <c r="V181" s="73">
        <f>VLOOKUP(C181,'AUD ENE'!B:T,18,0)</f>
        <v>37970</v>
      </c>
      <c r="W181" s="74">
        <f>VLOOKUP(C181,'AUD ENE'!B:T,19,0)</f>
        <v>6931</v>
      </c>
      <c r="X181" s="75">
        <v>1526448</v>
      </c>
      <c r="Y181" s="75">
        <v>1526448</v>
      </c>
      <c r="Z181" s="73">
        <v>44592</v>
      </c>
      <c r="AA181" s="72" t="s">
        <v>6406</v>
      </c>
      <c r="AB181" s="72" t="s">
        <v>6407</v>
      </c>
      <c r="AC181" s="72" t="s">
        <v>6432</v>
      </c>
    </row>
    <row r="182" spans="2:29" x14ac:dyDescent="0.2">
      <c r="B182" s="243" t="s">
        <v>6556</v>
      </c>
      <c r="C182" s="243">
        <v>728623004</v>
      </c>
      <c r="D182" s="72">
        <v>1050984</v>
      </c>
      <c r="E182" s="243">
        <v>5</v>
      </c>
      <c r="F182" s="72" t="str">
        <f>VLOOKUP(C182,'AUD ENE'!B:T,2,0)</f>
        <v>Organización Comunitaria Funcional.</v>
      </c>
      <c r="G182" s="72" t="str">
        <f>VLOOKUP(C182,'AUD ENE'!B:T,3,0)</f>
        <v>Regida por la Ley 19.418, registrada en el Folio 180 Libro 02 del Registro O.C.F.T. de la I. Municipalidad de San Antonio, con fecha 16  de marzo de 1995.</v>
      </c>
      <c r="H182" s="72" t="str">
        <f>VLOOKUP(C182,'AUD ENE'!B:T,4,0)</f>
        <v>Certificado de prórroga de vigencia N° 3663-SSMM, de 14 de julio de 2021, de la Ilustre Municipalidad de San Antonio.</v>
      </c>
      <c r="I182" s="72" t="str">
        <f>VLOOKUP(C182,'AUD ENE'!B:T,5,0)</f>
        <v xml:space="preserve">1. La elevación y perfeccionamiento intelectual de sus asociados.
2. La satisfacción y realización artística, cultural y educacional en sus distintas manifestaciones.
</v>
      </c>
      <c r="J182" s="72" t="str">
        <f>VLOOKUP(C182,'AUD ENE'!B:T,6,0)</f>
        <v>Presidente: 
Miguel Luis Huerta Ortiz
Secretario: 
Jeanette Mariela Muga Álvarez 
Tesorero: 
Araceli Carrasco Henríquez 
Suplentes: 
1er Director: 
Luz Marina Huerta Ortiz 1
2do Director: 
Teresa Del Carmen Gonzalez Caceres 
3er Director: 
Michelle Jeanette Huerta Muga</v>
      </c>
      <c r="K182" s="72" t="str">
        <f>VLOOKUP(C182,'AUD ENE'!B:T,7,0)</f>
        <v>Durarán tres años en sus cargos.</v>
      </c>
      <c r="L182" s="72" t="str">
        <f>VLOOKUP(C182,'AUD ENE'!B:T,8,0)</f>
        <v xml:space="preserve">28 de marzo de 2018 al 28 de marzo del 2021
</v>
      </c>
      <c r="M182" s="72" t="str">
        <f>VLOOKUP(C182,'AUD ENE'!B:T,9,0)</f>
        <v xml:space="preserve">Miguel Huerta Ortiz                                             
</v>
      </c>
      <c r="N182" s="72" t="str">
        <f>VLOOKUP(C182,'AUD ENE'!B:T,10,0)</f>
        <v xml:space="preserve">Calle Sanfuentes Nº 2271, San Antonio. Región de Valparaíso
</v>
      </c>
      <c r="O182" s="72" t="str">
        <f>VLOOKUP(C182,'AUD ENE'!B:T,11,0)</f>
        <v>V</v>
      </c>
      <c r="P182" s="72" t="str">
        <f>VLOOKUP(C182,'AUD ENE'!B:T,12,0)</f>
        <v>San Antonio</v>
      </c>
      <c r="Q182" s="72" t="str">
        <f>VLOOKUP(C182,'AUD ENE'!B:T,13,0)</f>
        <v xml:space="preserve">F: 35-2285651
</v>
      </c>
      <c r="R182" s="72">
        <f>VLOOKUP(C182,'AUD ENE'!B:T,14,0)</f>
        <v>0</v>
      </c>
      <c r="S182" s="72">
        <f>VLOOKUP(C182,'AUD ENE'!B:T,15,0)</f>
        <v>0</v>
      </c>
      <c r="T182" s="72" t="str">
        <f>VLOOKUP(C182,'AUD ENE'!B:T,16,0)</f>
        <v>93401: Institución de Asistencia Social</v>
      </c>
      <c r="U182" s="72" t="str">
        <f>VLOOKUP(C182,'AUD ENE'!B:T,17,0)</f>
        <v xml:space="preserve"> Certificado de Antecedentes Financieros del año 2020, aprobados por el Subdepartamento de Supervisión Financiera Nacional</v>
      </c>
      <c r="V182" s="73">
        <f>VLOOKUP(C182,'AUD ENE'!B:T,18,0)</f>
        <v>37970</v>
      </c>
      <c r="W182" s="74">
        <f>VLOOKUP(C182,'AUD ENE'!B:T,19,0)</f>
        <v>6931</v>
      </c>
      <c r="X182" s="75">
        <v>1931530</v>
      </c>
      <c r="Y182" s="75">
        <v>1931530</v>
      </c>
      <c r="Z182" s="73">
        <v>44592</v>
      </c>
      <c r="AA182" s="72" t="s">
        <v>6406</v>
      </c>
      <c r="AB182" s="72" t="s">
        <v>6407</v>
      </c>
      <c r="AC182" s="72" t="s">
        <v>6432</v>
      </c>
    </row>
    <row r="183" spans="2:29" x14ac:dyDescent="0.2">
      <c r="B183" s="243" t="s">
        <v>6556</v>
      </c>
      <c r="C183" s="243">
        <v>728623004</v>
      </c>
      <c r="D183" s="72">
        <v>1051296</v>
      </c>
      <c r="E183" s="243">
        <v>5</v>
      </c>
      <c r="F183" s="72" t="str">
        <f>VLOOKUP(C183,'AUD ENE'!B:T,2,0)</f>
        <v>Organización Comunitaria Funcional.</v>
      </c>
      <c r="G183" s="72" t="str">
        <f>VLOOKUP(C183,'AUD ENE'!B:T,3,0)</f>
        <v>Regida por la Ley 19.418, registrada en el Folio 180 Libro 02 del Registro O.C.F.T. de la I. Municipalidad de San Antonio, con fecha 16  de marzo de 1995.</v>
      </c>
      <c r="H183" s="72" t="str">
        <f>VLOOKUP(C183,'AUD ENE'!B:T,4,0)</f>
        <v>Certificado de prórroga de vigencia N° 3663-SSMM, de 14 de julio de 2021, de la Ilustre Municipalidad de San Antonio.</v>
      </c>
      <c r="I183" s="72" t="str">
        <f>VLOOKUP(C183,'AUD ENE'!B:T,5,0)</f>
        <v xml:space="preserve">1. La elevación y perfeccionamiento intelectual de sus asociados.
2. La satisfacción y realización artística, cultural y educacional en sus distintas manifestaciones.
</v>
      </c>
      <c r="J183" s="72" t="str">
        <f>VLOOKUP(C183,'AUD ENE'!B:T,6,0)</f>
        <v>Presidente: 
Miguel Luis Huerta Ortiz
Secretario: 
Jeanette Mariela Muga Álvarez 
Tesorero: 
Araceli Carrasco Henríquez 
Suplentes: 
1er Director: 
Luz Marina Huerta Ortiz 1
2do Director: 
Teresa Del Carmen Gonzalez Caceres 
3er Director: 
Michelle Jeanette Huerta Muga</v>
      </c>
      <c r="K183" s="72" t="str">
        <f>VLOOKUP(C183,'AUD ENE'!B:T,7,0)</f>
        <v>Durarán tres años en sus cargos.</v>
      </c>
      <c r="L183" s="72" t="str">
        <f>VLOOKUP(C183,'AUD ENE'!B:T,8,0)</f>
        <v xml:space="preserve">28 de marzo de 2018 al 28 de marzo del 2021
</v>
      </c>
      <c r="M183" s="72" t="str">
        <f>VLOOKUP(C183,'AUD ENE'!B:T,9,0)</f>
        <v xml:space="preserve">Miguel Huerta Ortiz                                             
</v>
      </c>
      <c r="N183" s="72" t="str">
        <f>VLOOKUP(C183,'AUD ENE'!B:T,10,0)</f>
        <v xml:space="preserve">Calle Sanfuentes Nº 2271, San Antonio. Región de Valparaíso
</v>
      </c>
      <c r="O183" s="72" t="str">
        <f>VLOOKUP(C183,'AUD ENE'!B:T,11,0)</f>
        <v>V</v>
      </c>
      <c r="P183" s="72" t="str">
        <f>VLOOKUP(C183,'AUD ENE'!B:T,12,0)</f>
        <v>San Antonio</v>
      </c>
      <c r="Q183" s="72" t="str">
        <f>VLOOKUP(C183,'AUD ENE'!B:T,13,0)</f>
        <v xml:space="preserve">F: 35-2285651
</v>
      </c>
      <c r="R183" s="72">
        <f>VLOOKUP(C183,'AUD ENE'!B:T,14,0)</f>
        <v>0</v>
      </c>
      <c r="S183" s="72">
        <f>VLOOKUP(C183,'AUD ENE'!B:T,15,0)</f>
        <v>0</v>
      </c>
      <c r="T183" s="72" t="str">
        <f>VLOOKUP(C183,'AUD ENE'!B:T,16,0)</f>
        <v>93401: Institución de Asistencia Social</v>
      </c>
      <c r="U183" s="72" t="str">
        <f>VLOOKUP(C183,'AUD ENE'!B:T,17,0)</f>
        <v xml:space="preserve"> Certificado de Antecedentes Financieros del año 2020, aprobados por el Subdepartamento de Supervisión Financiera Nacional</v>
      </c>
      <c r="V183" s="73">
        <f>VLOOKUP(C183,'AUD ENE'!B:T,18,0)</f>
        <v>37970</v>
      </c>
      <c r="W183" s="74">
        <f>VLOOKUP(C183,'AUD ENE'!B:T,19,0)</f>
        <v>6931</v>
      </c>
      <c r="X183" s="75">
        <v>1122763</v>
      </c>
      <c r="Y183" s="75">
        <v>1122763</v>
      </c>
      <c r="Z183" s="73">
        <v>44592</v>
      </c>
      <c r="AA183" s="72" t="s">
        <v>6406</v>
      </c>
      <c r="AB183" s="72" t="s">
        <v>6407</v>
      </c>
      <c r="AC183" s="72" t="s">
        <v>6432</v>
      </c>
    </row>
    <row r="184" spans="2:29" x14ac:dyDescent="0.2">
      <c r="B184" s="243" t="s">
        <v>6559</v>
      </c>
      <c r="C184" s="243">
        <v>741504006</v>
      </c>
      <c r="D184" s="72">
        <v>1100542</v>
      </c>
      <c r="E184" s="243">
        <v>10</v>
      </c>
      <c r="F184" s="72" t="str">
        <f>VLOOKUP(C184,'AUD ENE'!B:T,2,0)</f>
        <v>Corporación de Derecho Privado.</v>
      </c>
      <c r="G184" s="72" t="str">
        <f>VLOOKUP(C184,'AUD ENE'!B:T,3,0)</f>
        <v>Otorgado por Decreto Supremo Nº 241, de fecha 31 de marzo de 1997, del Ministerio de Justicia.</v>
      </c>
      <c r="H184" s="72" t="str">
        <f>VLOOKUP(C184,'AUD ENE'!B:T,4,0)</f>
        <v>Certificado de Vigencia  de personas jurídicas sin fines de lucro folio Nº 500402310740, del 6 de agosto de 2021, emitido por SRCeI.</v>
      </c>
      <c r="I184" s="72" t="str">
        <f>VLOOKUP(C184,'AUD ENE'!B:T,5,0)</f>
        <v>93401: Institución de Asistencia Social</v>
      </c>
      <c r="J184" s="72" t="str">
        <f>VLOOKUP(C184,'AUD ENE'!B:T,6,0)</f>
        <v xml:space="preserve">Presidenta: Magdalena Toro Montecino x
Vice presidente: Pablo Ríos Toro          
Secretaria: Marcela Yañez Ruiz            
Tesorera: Carla Ríos Toro                    
Directoras:
Ximena  Ferrada Blank                        
Berta Blank Oyaneder                         
</v>
      </c>
      <c r="K184" s="72" t="str">
        <f>VLOOKUP(C184,'AUD ENE'!B:T,7,0)</f>
        <v xml:space="preserve">Durarán dos años en sus cargos.
</v>
      </c>
      <c r="L184" s="72" t="str">
        <f>VLOOKUP(C184,'AUD ENE'!B:T,8,0)</f>
        <v>De 23 de mayo de 2020 al 23 de mayo de 2022.</v>
      </c>
      <c r="M184" s="72" t="str">
        <f>VLOOKUP(C184,'AUD ENE'!B:T,9,0)</f>
        <v xml:space="preserve">Presidenta:  Magdalena Toro Montecino 
Representante de la Presidenta y el Directorio: María Alejandra Paulina Ríos Toro, (Coordinadora Institucional)
En la región de Los Lagos: Carlos Eduardo Vargas Rodríguez, 
</v>
      </c>
      <c r="N184" s="72" t="str">
        <f>VLOOKUP(C184,'AUD ENE'!B:T,10,0)</f>
        <v xml:space="preserve">Puren Nº 541, comuna de Angol, IX Región de La Araucanía.
</v>
      </c>
      <c r="O184" s="72" t="str">
        <f>VLOOKUP(C184,'AUD ENE'!B:T,11,0)</f>
        <v>IX</v>
      </c>
      <c r="P184" s="72" t="str">
        <f>VLOOKUP(C184,'AUD ENE'!B:T,12,0)</f>
        <v xml:space="preserve"> Angol</v>
      </c>
      <c r="Q184" s="72">
        <f>VLOOKUP(C184,'AUD ENE'!B:T,13,0)</f>
        <v>0</v>
      </c>
      <c r="R184" s="72" t="str">
        <f>VLOOKUP(C184,'AUD ENE'!B:T,14,0)</f>
        <v xml:space="preserve"> ongproyecta@yahoo.es</v>
      </c>
      <c r="S184" s="72">
        <f>VLOOKUP(C184,'AUD ENE'!B:T,15,0)</f>
        <v>0</v>
      </c>
      <c r="T184" s="72" t="str">
        <f>VLOOKUP(C184,'AUD ENE'!B:T,16,0)</f>
        <v>93401: Institución de Asistencia Social</v>
      </c>
      <c r="U184" s="72" t="str">
        <f>VLOOKUP(C184,'AUD ENE'!B:T,17,0)</f>
        <v>Recepción de antecedentes financieros del año 2020, aprobados por el Subdepartamento de Supervisión Financiera Nacional.</v>
      </c>
      <c r="V184" s="73">
        <f>VLOOKUP(C184,'AUD ENE'!B:T,18,0)</f>
        <v>37970</v>
      </c>
      <c r="W184" s="74">
        <f>VLOOKUP(C184,'AUD ENE'!B:T,19,0)</f>
        <v>6999</v>
      </c>
      <c r="X184" s="75">
        <v>4284285</v>
      </c>
      <c r="Y184" s="75">
        <v>4284285</v>
      </c>
      <c r="Z184" s="73">
        <v>44592</v>
      </c>
      <c r="AA184" s="72" t="s">
        <v>6406</v>
      </c>
      <c r="AB184" s="72" t="s">
        <v>6407</v>
      </c>
      <c r="AC184" s="72" t="s">
        <v>6421</v>
      </c>
    </row>
    <row r="185" spans="2:29" x14ac:dyDescent="0.2">
      <c r="B185" s="243" t="s">
        <v>6559</v>
      </c>
      <c r="C185" s="243">
        <v>741504006</v>
      </c>
      <c r="D185" s="72">
        <v>1100548</v>
      </c>
      <c r="E185" s="243">
        <v>10</v>
      </c>
      <c r="F185" s="72" t="str">
        <f>VLOOKUP(C185,'AUD ENE'!B:T,2,0)</f>
        <v>Corporación de Derecho Privado.</v>
      </c>
      <c r="G185" s="72" t="str">
        <f>VLOOKUP(C185,'AUD ENE'!B:T,3,0)</f>
        <v>Otorgado por Decreto Supremo Nº 241, de fecha 31 de marzo de 1997, del Ministerio de Justicia.</v>
      </c>
      <c r="H185" s="72" t="str">
        <f>VLOOKUP(C185,'AUD ENE'!B:T,4,0)</f>
        <v>Certificado de Vigencia  de personas jurídicas sin fines de lucro folio Nº 500402310740, del 6 de agosto de 2021, emitido por SRCeI.</v>
      </c>
      <c r="I185" s="72" t="str">
        <f>VLOOKUP(C185,'AUD ENE'!B:T,5,0)</f>
        <v>93401: Institución de Asistencia Social</v>
      </c>
      <c r="J185" s="72" t="str">
        <f>VLOOKUP(C185,'AUD ENE'!B:T,6,0)</f>
        <v xml:space="preserve">Presidenta: Magdalena Toro Montecino x
Vice presidente: Pablo Ríos Toro          
Secretaria: Marcela Yañez Ruiz            
Tesorera: Carla Ríos Toro                    
Directoras:
Ximena  Ferrada Blank                        
Berta Blank Oyaneder                         
</v>
      </c>
      <c r="K185" s="72" t="str">
        <f>VLOOKUP(C185,'AUD ENE'!B:T,7,0)</f>
        <v xml:space="preserve">Durarán dos años en sus cargos.
</v>
      </c>
      <c r="L185" s="72" t="str">
        <f>VLOOKUP(C185,'AUD ENE'!B:T,8,0)</f>
        <v>De 23 de mayo de 2020 al 23 de mayo de 2022.</v>
      </c>
      <c r="M185" s="72" t="str">
        <f>VLOOKUP(C185,'AUD ENE'!B:T,9,0)</f>
        <v xml:space="preserve">Presidenta:  Magdalena Toro Montecino 
Representante de la Presidenta y el Directorio: María Alejandra Paulina Ríos Toro, (Coordinadora Institucional)
En la región de Los Lagos: Carlos Eduardo Vargas Rodríguez, 
</v>
      </c>
      <c r="N185" s="72" t="str">
        <f>VLOOKUP(C185,'AUD ENE'!B:T,10,0)</f>
        <v xml:space="preserve">Puren Nº 541, comuna de Angol, IX Región de La Araucanía.
</v>
      </c>
      <c r="O185" s="72" t="str">
        <f>VLOOKUP(C185,'AUD ENE'!B:T,11,0)</f>
        <v>IX</v>
      </c>
      <c r="P185" s="72" t="str">
        <f>VLOOKUP(C185,'AUD ENE'!B:T,12,0)</f>
        <v xml:space="preserve"> Angol</v>
      </c>
      <c r="Q185" s="72">
        <f>VLOOKUP(C185,'AUD ENE'!B:T,13,0)</f>
        <v>0</v>
      </c>
      <c r="R185" s="72" t="str">
        <f>VLOOKUP(C185,'AUD ENE'!B:T,14,0)</f>
        <v xml:space="preserve"> ongproyecta@yahoo.es</v>
      </c>
      <c r="S185" s="72">
        <f>VLOOKUP(C185,'AUD ENE'!B:T,15,0)</f>
        <v>0</v>
      </c>
      <c r="T185" s="72" t="str">
        <f>VLOOKUP(C185,'AUD ENE'!B:T,16,0)</f>
        <v>93401: Institución de Asistencia Social</v>
      </c>
      <c r="U185" s="72" t="str">
        <f>VLOOKUP(C185,'AUD ENE'!B:T,17,0)</f>
        <v>Recepción de antecedentes financieros del año 2020, aprobados por el Subdepartamento de Supervisión Financiera Nacional.</v>
      </c>
      <c r="V185" s="73">
        <f>VLOOKUP(C185,'AUD ENE'!B:T,18,0)</f>
        <v>37970</v>
      </c>
      <c r="W185" s="74">
        <f>VLOOKUP(C185,'AUD ENE'!B:T,19,0)</f>
        <v>6999</v>
      </c>
      <c r="X185" s="75">
        <v>366991</v>
      </c>
      <c r="Y185" s="75">
        <v>366991</v>
      </c>
      <c r="Z185" s="73">
        <v>44592</v>
      </c>
      <c r="AA185" s="72" t="s">
        <v>6406</v>
      </c>
      <c r="AB185" s="72" t="s">
        <v>6407</v>
      </c>
      <c r="AC185" s="72" t="s">
        <v>6421</v>
      </c>
    </row>
    <row r="186" spans="2:29" x14ac:dyDescent="0.2">
      <c r="B186" s="243" t="s">
        <v>6559</v>
      </c>
      <c r="C186" s="243">
        <v>741504006</v>
      </c>
      <c r="D186" s="72">
        <v>1100549</v>
      </c>
      <c r="E186" s="243">
        <v>10</v>
      </c>
      <c r="F186" s="72" t="str">
        <f>VLOOKUP(C186,'AUD ENE'!B:T,2,0)</f>
        <v>Corporación de Derecho Privado.</v>
      </c>
      <c r="G186" s="72" t="str">
        <f>VLOOKUP(C186,'AUD ENE'!B:T,3,0)</f>
        <v>Otorgado por Decreto Supremo Nº 241, de fecha 31 de marzo de 1997, del Ministerio de Justicia.</v>
      </c>
      <c r="H186" s="72" t="str">
        <f>VLOOKUP(C186,'AUD ENE'!B:T,4,0)</f>
        <v>Certificado de Vigencia  de personas jurídicas sin fines de lucro folio Nº 500402310740, del 6 de agosto de 2021, emitido por SRCeI.</v>
      </c>
      <c r="I186" s="72" t="str">
        <f>VLOOKUP(C186,'AUD ENE'!B:T,5,0)</f>
        <v>93401: Institución de Asistencia Social</v>
      </c>
      <c r="J186" s="72" t="str">
        <f>VLOOKUP(C186,'AUD ENE'!B:T,6,0)</f>
        <v xml:space="preserve">Presidenta: Magdalena Toro Montecino x
Vice presidente: Pablo Ríos Toro          
Secretaria: Marcela Yañez Ruiz            
Tesorera: Carla Ríos Toro                    
Directoras:
Ximena  Ferrada Blank                        
Berta Blank Oyaneder                         
</v>
      </c>
      <c r="K186" s="72" t="str">
        <f>VLOOKUP(C186,'AUD ENE'!B:T,7,0)</f>
        <v xml:space="preserve">Durarán dos años en sus cargos.
</v>
      </c>
      <c r="L186" s="72" t="str">
        <f>VLOOKUP(C186,'AUD ENE'!B:T,8,0)</f>
        <v>De 23 de mayo de 2020 al 23 de mayo de 2022.</v>
      </c>
      <c r="M186" s="72" t="str">
        <f>VLOOKUP(C186,'AUD ENE'!B:T,9,0)</f>
        <v xml:space="preserve">Presidenta:  Magdalena Toro Montecino 
Representante de la Presidenta y el Directorio: María Alejandra Paulina Ríos Toro, (Coordinadora Institucional)
En la región de Los Lagos: Carlos Eduardo Vargas Rodríguez, 
</v>
      </c>
      <c r="N186" s="72" t="str">
        <f>VLOOKUP(C186,'AUD ENE'!B:T,10,0)</f>
        <v xml:space="preserve">Puren Nº 541, comuna de Angol, IX Región de La Araucanía.
</v>
      </c>
      <c r="O186" s="72" t="str">
        <f>VLOOKUP(C186,'AUD ENE'!B:T,11,0)</f>
        <v>IX</v>
      </c>
      <c r="P186" s="72" t="str">
        <f>VLOOKUP(C186,'AUD ENE'!B:T,12,0)</f>
        <v xml:space="preserve"> Angol</v>
      </c>
      <c r="Q186" s="72">
        <f>VLOOKUP(C186,'AUD ENE'!B:T,13,0)</f>
        <v>0</v>
      </c>
      <c r="R186" s="72" t="str">
        <f>VLOOKUP(C186,'AUD ENE'!B:T,14,0)</f>
        <v xml:space="preserve"> ongproyecta@yahoo.es</v>
      </c>
      <c r="S186" s="72">
        <f>VLOOKUP(C186,'AUD ENE'!B:T,15,0)</f>
        <v>0</v>
      </c>
      <c r="T186" s="72" t="str">
        <f>VLOOKUP(C186,'AUD ENE'!B:T,16,0)</f>
        <v>93401: Institución de Asistencia Social</v>
      </c>
      <c r="U186" s="72" t="str">
        <f>VLOOKUP(C186,'AUD ENE'!B:T,17,0)</f>
        <v>Recepción de antecedentes financieros del año 2020, aprobados por el Subdepartamento de Supervisión Financiera Nacional.</v>
      </c>
      <c r="V186" s="73">
        <f>VLOOKUP(C186,'AUD ENE'!B:T,18,0)</f>
        <v>37970</v>
      </c>
      <c r="W186" s="74">
        <f>VLOOKUP(C186,'AUD ENE'!B:T,19,0)</f>
        <v>6999</v>
      </c>
      <c r="X186" s="75">
        <v>372889</v>
      </c>
      <c r="Y186" s="75">
        <v>372889</v>
      </c>
      <c r="Z186" s="73">
        <v>44592</v>
      </c>
      <c r="AA186" s="72" t="s">
        <v>6406</v>
      </c>
      <c r="AB186" s="72" t="s">
        <v>6407</v>
      </c>
      <c r="AC186" s="72" t="s">
        <v>6421</v>
      </c>
    </row>
    <row r="187" spans="2:29" x14ac:dyDescent="0.2">
      <c r="B187" s="243" t="s">
        <v>6559</v>
      </c>
      <c r="C187" s="243">
        <v>741504006</v>
      </c>
      <c r="D187" s="72">
        <v>1100761</v>
      </c>
      <c r="E187" s="243">
        <v>10</v>
      </c>
      <c r="F187" s="72" t="str">
        <f>VLOOKUP(C187,'AUD ENE'!B:T,2,0)</f>
        <v>Corporación de Derecho Privado.</v>
      </c>
      <c r="G187" s="72" t="str">
        <f>VLOOKUP(C187,'AUD ENE'!B:T,3,0)</f>
        <v>Otorgado por Decreto Supremo Nº 241, de fecha 31 de marzo de 1997, del Ministerio de Justicia.</v>
      </c>
      <c r="H187" s="72" t="str">
        <f>VLOOKUP(C187,'AUD ENE'!B:T,4,0)</f>
        <v>Certificado de Vigencia  de personas jurídicas sin fines de lucro folio Nº 500402310740, del 6 de agosto de 2021, emitido por SRCeI.</v>
      </c>
      <c r="I187" s="72" t="str">
        <f>VLOOKUP(C187,'AUD ENE'!B:T,5,0)</f>
        <v>93401: Institución de Asistencia Social</v>
      </c>
      <c r="J187" s="72" t="str">
        <f>VLOOKUP(C187,'AUD ENE'!B:T,6,0)</f>
        <v xml:space="preserve">Presidenta: Magdalena Toro Montecino x
Vice presidente: Pablo Ríos Toro          
Secretaria: Marcela Yañez Ruiz            
Tesorera: Carla Ríos Toro                    
Directoras:
Ximena  Ferrada Blank                        
Berta Blank Oyaneder                         
</v>
      </c>
      <c r="K187" s="72" t="str">
        <f>VLOOKUP(C187,'AUD ENE'!B:T,7,0)</f>
        <v xml:space="preserve">Durarán dos años en sus cargos.
</v>
      </c>
      <c r="L187" s="72" t="str">
        <f>VLOOKUP(C187,'AUD ENE'!B:T,8,0)</f>
        <v>De 23 de mayo de 2020 al 23 de mayo de 2022.</v>
      </c>
      <c r="M187" s="72" t="str">
        <f>VLOOKUP(C187,'AUD ENE'!B:T,9,0)</f>
        <v xml:space="preserve">Presidenta:  Magdalena Toro Montecino 
Representante de la Presidenta y el Directorio: María Alejandra Paulina Ríos Toro, (Coordinadora Institucional)
En la región de Los Lagos: Carlos Eduardo Vargas Rodríguez, 
</v>
      </c>
      <c r="N187" s="72" t="str">
        <f>VLOOKUP(C187,'AUD ENE'!B:T,10,0)</f>
        <v xml:space="preserve">Puren Nº 541, comuna de Angol, IX Región de La Araucanía.
</v>
      </c>
      <c r="O187" s="72" t="str">
        <f>VLOOKUP(C187,'AUD ENE'!B:T,11,0)</f>
        <v>IX</v>
      </c>
      <c r="P187" s="72" t="str">
        <f>VLOOKUP(C187,'AUD ENE'!B:T,12,0)</f>
        <v xml:space="preserve"> Angol</v>
      </c>
      <c r="Q187" s="72">
        <f>VLOOKUP(C187,'AUD ENE'!B:T,13,0)</f>
        <v>0</v>
      </c>
      <c r="R187" s="72" t="str">
        <f>VLOOKUP(C187,'AUD ENE'!B:T,14,0)</f>
        <v xml:space="preserve"> ongproyecta@yahoo.es</v>
      </c>
      <c r="S187" s="72">
        <f>VLOOKUP(C187,'AUD ENE'!B:T,15,0)</f>
        <v>0</v>
      </c>
      <c r="T187" s="72" t="str">
        <f>VLOOKUP(C187,'AUD ENE'!B:T,16,0)</f>
        <v>93401: Institución de Asistencia Social</v>
      </c>
      <c r="U187" s="72" t="str">
        <f>VLOOKUP(C187,'AUD ENE'!B:T,17,0)</f>
        <v>Recepción de antecedentes financieros del año 2020, aprobados por el Subdepartamento de Supervisión Financiera Nacional.</v>
      </c>
      <c r="V187" s="73">
        <f>VLOOKUP(C187,'AUD ENE'!B:T,18,0)</f>
        <v>37970</v>
      </c>
      <c r="W187" s="74">
        <f>VLOOKUP(C187,'AUD ENE'!B:T,19,0)</f>
        <v>6999</v>
      </c>
      <c r="X187" s="75">
        <v>9367142</v>
      </c>
      <c r="Y187" s="75">
        <v>9367142</v>
      </c>
      <c r="Z187" s="73">
        <v>44592</v>
      </c>
      <c r="AA187" s="72" t="s">
        <v>6406</v>
      </c>
      <c r="AB187" s="72" t="s">
        <v>6407</v>
      </c>
      <c r="AC187" s="72" t="s">
        <v>6421</v>
      </c>
    </row>
    <row r="188" spans="2:29" x14ac:dyDescent="0.2">
      <c r="B188" s="243" t="s">
        <v>6548</v>
      </c>
      <c r="C188" s="243">
        <v>800665612</v>
      </c>
      <c r="D188" s="72">
        <v>1080708</v>
      </c>
      <c r="E188" s="243">
        <v>8</v>
      </c>
      <c r="F188" s="72" t="str">
        <f>VLOOKUP(C188,'AUD ENE'!B:T,2,0)</f>
        <v>Institución eclesiástica</v>
      </c>
      <c r="G188" s="72" t="str">
        <f>VLOOKUP(C188,'AUD ENE'!B:T,3,0)</f>
        <v>Erigida de acuerdo al Derecho Canónico, por Decreto S/N, de 1954, de la Autoridad Eclesiástica hoy del Arzobispado de Concepción.</v>
      </c>
      <c r="H188" s="72" t="str">
        <f>VLOOKUP(C188,'AUD ENE'!B:T,4,0)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I188" s="72" t="str">
        <f>VLOOKUP(C188,'AUD ENE'!B:T,5,0)</f>
        <v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v>
      </c>
      <c r="J188" s="72" t="str">
        <f>VLOOKUP(C188,'AUD ENE'!B:T,6,0)</f>
        <v>no tiene</v>
      </c>
      <c r="K188" s="72">
        <f>VLOOKUP(C188,'AUD ENE'!B:T,7,0)</f>
        <v>0</v>
      </c>
      <c r="L188" s="72">
        <f>VLOOKUP(C188,'AUD ENE'!B:T,8,0)</f>
        <v>0</v>
      </c>
      <c r="M188" s="72" t="str">
        <f>VLOOKUP(C188,'AUD ENE'!B:T,9,0)</f>
        <v xml:space="preserve">Pbro. Ricardo Andrés Oliva Salazar, 
</v>
      </c>
      <c r="N188" s="72" t="str">
        <f>VLOOKUP(C188,'AUD ENE'!B:T,10,0)</f>
        <v xml:space="preserve">Manuel Montt N° 01180, Villa Mora, comuna de Coronel, Octava Región
</v>
      </c>
      <c r="O188" s="72" t="str">
        <f>VLOOKUP(C188,'AUD ENE'!B:T,11,0)</f>
        <v>VIII</v>
      </c>
      <c r="P188" s="72" t="str">
        <f>VLOOKUP(C188,'AUD ENE'!B:T,12,0)</f>
        <v>Coronel</v>
      </c>
      <c r="Q188" s="72" t="str">
        <f>VLOOKUP(C188,'AUD ENE'!B:T,13,0)</f>
        <v>. Fono: 41-2711094.</v>
      </c>
      <c r="R188" s="72">
        <f>VLOOKUP(C188,'AUD ENE'!B:T,14,0)</f>
        <v>0</v>
      </c>
      <c r="S188" s="72">
        <f>VLOOKUP(C188,'AUD ENE'!B:T,15,0)</f>
        <v>0</v>
      </c>
      <c r="T188" s="72" t="str">
        <f>VLOOKUP(C188,'AUD ENE'!B:T,16,0)</f>
        <v>93910: Organizaciones Religiosas</v>
      </c>
      <c r="U188" s="72" t="str">
        <f>VLOOKUP(C188,'AUD ENE'!B:T,17,0)</f>
        <v>Se acompaña Certificado de Antecedentes Financieros, correspondiente al año 2020, aprobados por el Departamento de Administración y Finanzas.</v>
      </c>
      <c r="V188" s="73">
        <f>VLOOKUP(C188,'AUD ENE'!B:T,18,0)</f>
        <v>37970</v>
      </c>
      <c r="W188" s="74">
        <f>VLOOKUP(C188,'AUD ENE'!B:T,19,0)</f>
        <v>3846</v>
      </c>
      <c r="X188" s="75">
        <v>4292653</v>
      </c>
      <c r="Y188" s="75">
        <v>4292653</v>
      </c>
      <c r="Z188" s="73">
        <v>44592</v>
      </c>
      <c r="AA188" s="72" t="s">
        <v>6406</v>
      </c>
      <c r="AB188" s="72" t="s">
        <v>6407</v>
      </c>
      <c r="AC188" s="72" t="s">
        <v>6424</v>
      </c>
    </row>
  </sheetData>
  <autoFilter ref="A7:AC188"/>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91"/>
  <sheetViews>
    <sheetView workbookViewId="0">
      <selection activeCell="B892" sqref="B892"/>
    </sheetView>
  </sheetViews>
  <sheetFormatPr baseColWidth="10" defaultColWidth="9.140625" defaultRowHeight="44.25" customHeight="1" x14ac:dyDescent="0.2"/>
  <cols>
    <col min="1" max="1" width="26.28515625" style="49" customWidth="1"/>
    <col min="2" max="2" width="9.140625" style="102"/>
    <col min="3" max="7" width="9.140625" style="49"/>
    <col min="8" max="8" width="9.28515625" style="49" bestFit="1" customWidth="1"/>
    <col min="9" max="9" width="10.42578125" style="49" bestFit="1" customWidth="1"/>
    <col min="10" max="13" width="9.140625" style="49"/>
    <col min="14" max="14" width="12" style="49" bestFit="1" customWidth="1"/>
    <col min="15" max="16" width="9.140625" style="49"/>
    <col min="17" max="17" width="9.28515625" style="49" bestFit="1" customWidth="1"/>
    <col min="18" max="18" width="9.140625" style="49"/>
    <col min="19" max="20" width="10.42578125" style="49" bestFit="1" customWidth="1"/>
    <col min="21" max="16384" width="9.140625" style="49"/>
  </cols>
  <sheetData>
    <row r="1" spans="1:36" ht="12.75" x14ac:dyDescent="0.2">
      <c r="B1" s="49">
        <v>1</v>
      </c>
      <c r="C1" s="102">
        <v>2</v>
      </c>
      <c r="D1" s="49">
        <v>3</v>
      </c>
      <c r="E1" s="102">
        <v>4</v>
      </c>
      <c r="F1" s="49">
        <v>5</v>
      </c>
      <c r="G1" s="102">
        <v>6</v>
      </c>
      <c r="H1" s="49">
        <v>7</v>
      </c>
      <c r="I1" s="102">
        <v>8</v>
      </c>
      <c r="J1" s="49">
        <v>9</v>
      </c>
      <c r="K1" s="102">
        <v>10</v>
      </c>
      <c r="L1" s="49">
        <v>11</v>
      </c>
      <c r="M1" s="102">
        <v>12</v>
      </c>
      <c r="N1" s="49">
        <v>13</v>
      </c>
      <c r="O1" s="102">
        <v>14</v>
      </c>
      <c r="P1" s="49">
        <v>15</v>
      </c>
      <c r="Q1" s="102">
        <v>16</v>
      </c>
      <c r="R1" s="49">
        <v>17</v>
      </c>
      <c r="S1" s="102">
        <v>18</v>
      </c>
      <c r="T1" s="49">
        <v>19</v>
      </c>
      <c r="U1" s="102">
        <v>20</v>
      </c>
      <c r="V1" s="49">
        <v>21</v>
      </c>
      <c r="W1" s="102">
        <v>22</v>
      </c>
      <c r="X1" s="49">
        <v>23</v>
      </c>
      <c r="Y1" s="102">
        <v>24</v>
      </c>
      <c r="Z1" s="49">
        <v>25</v>
      </c>
      <c r="AA1" s="102">
        <v>26</v>
      </c>
      <c r="AB1" s="49">
        <v>27</v>
      </c>
      <c r="AC1" s="102">
        <v>28</v>
      </c>
      <c r="AD1" s="49">
        <v>29</v>
      </c>
      <c r="AE1" s="102">
        <v>30</v>
      </c>
      <c r="AF1" s="49">
        <v>31</v>
      </c>
      <c r="AG1" s="102">
        <v>32</v>
      </c>
      <c r="AH1" s="49">
        <v>33</v>
      </c>
      <c r="AI1" s="102">
        <v>34</v>
      </c>
      <c r="AJ1" s="49">
        <v>35</v>
      </c>
    </row>
    <row r="2" spans="1:36" ht="44.25" customHeight="1" x14ac:dyDescent="0.2">
      <c r="A2" s="78" t="s">
        <v>2</v>
      </c>
      <c r="B2" s="79" t="s">
        <v>8542</v>
      </c>
      <c r="C2" s="78" t="s">
        <v>4</v>
      </c>
      <c r="D2" s="79" t="s">
        <v>5</v>
      </c>
      <c r="E2" s="79" t="s">
        <v>6</v>
      </c>
      <c r="F2" s="79" t="s">
        <v>7</v>
      </c>
      <c r="G2" s="79" t="s">
        <v>8</v>
      </c>
      <c r="H2" s="79" t="s">
        <v>10</v>
      </c>
      <c r="I2" s="79" t="s">
        <v>22</v>
      </c>
      <c r="J2" s="79" t="s">
        <v>9</v>
      </c>
      <c r="K2" s="79" t="s">
        <v>11</v>
      </c>
      <c r="L2" s="79" t="s">
        <v>12</v>
      </c>
      <c r="M2" s="79" t="s">
        <v>13</v>
      </c>
      <c r="N2" s="79" t="s">
        <v>23</v>
      </c>
      <c r="O2" s="80" t="s">
        <v>14</v>
      </c>
      <c r="P2" s="80" t="s">
        <v>0</v>
      </c>
      <c r="Q2" s="79" t="s">
        <v>15</v>
      </c>
      <c r="R2" s="79" t="s">
        <v>16</v>
      </c>
      <c r="S2" s="79" t="s">
        <v>17</v>
      </c>
      <c r="T2" s="79" t="s">
        <v>18</v>
      </c>
      <c r="U2" s="81" t="s">
        <v>6571</v>
      </c>
      <c r="V2" s="81" t="s">
        <v>19</v>
      </c>
      <c r="W2" s="82" t="s">
        <v>20</v>
      </c>
      <c r="X2" s="81" t="s">
        <v>21</v>
      </c>
      <c r="Y2" s="81" t="s">
        <v>6572</v>
      </c>
      <c r="Z2" s="83" t="s">
        <v>6573</v>
      </c>
      <c r="AA2" s="81" t="s">
        <v>6571</v>
      </c>
      <c r="AB2" s="81" t="s">
        <v>19</v>
      </c>
      <c r="AC2" s="84" t="s">
        <v>20</v>
      </c>
      <c r="AD2" s="81" t="s">
        <v>21</v>
      </c>
      <c r="AE2" s="81" t="s">
        <v>6572</v>
      </c>
      <c r="AF2" s="83" t="s">
        <v>6573</v>
      </c>
    </row>
    <row r="3" spans="1:36" ht="44.25" customHeight="1" x14ac:dyDescent="0.2">
      <c r="A3" s="85" t="s">
        <v>6767</v>
      </c>
      <c r="B3" s="2">
        <v>650548949</v>
      </c>
      <c r="C3" s="2" t="s">
        <v>24</v>
      </c>
      <c r="D3" s="6" t="s">
        <v>25</v>
      </c>
      <c r="E3" s="2" t="s">
        <v>6574</v>
      </c>
      <c r="F3" s="6" t="s">
        <v>27</v>
      </c>
      <c r="G3" s="6" t="s">
        <v>28</v>
      </c>
      <c r="H3" s="2" t="s">
        <v>28</v>
      </c>
      <c r="I3" s="2" t="s">
        <v>28</v>
      </c>
      <c r="J3" s="2" t="s">
        <v>8135</v>
      </c>
      <c r="K3" s="2" t="s">
        <v>31</v>
      </c>
      <c r="L3" s="4" t="s">
        <v>47</v>
      </c>
      <c r="M3" s="7" t="s">
        <v>29</v>
      </c>
      <c r="N3" s="7" t="s">
        <v>30</v>
      </c>
      <c r="O3" s="8" t="s">
        <v>32</v>
      </c>
      <c r="P3" s="7"/>
      <c r="Q3" s="8">
        <v>93401</v>
      </c>
      <c r="R3" s="8" t="s">
        <v>6575</v>
      </c>
      <c r="S3" s="9">
        <v>42772</v>
      </c>
      <c r="T3" s="7">
        <v>7627</v>
      </c>
      <c r="U3" s="10"/>
      <c r="V3" s="11"/>
      <c r="W3" s="10"/>
      <c r="X3" s="10"/>
      <c r="Y3" s="10"/>
      <c r="Z3" s="12"/>
      <c r="AA3" s="1"/>
      <c r="AB3" s="1"/>
      <c r="AC3" s="1"/>
      <c r="AD3" s="1"/>
      <c r="AE3" s="1"/>
      <c r="AF3" s="1"/>
    </row>
    <row r="4" spans="1:36" ht="44.25" customHeight="1" x14ac:dyDescent="0.2">
      <c r="A4" s="85" t="s">
        <v>6768</v>
      </c>
      <c r="B4" s="2">
        <v>651677822</v>
      </c>
      <c r="C4" s="2"/>
      <c r="D4" s="6" t="s">
        <v>6576</v>
      </c>
      <c r="E4" s="2" t="s">
        <v>6577</v>
      </c>
      <c r="F4" s="6" t="s">
        <v>6578</v>
      </c>
      <c r="G4" s="6" t="s">
        <v>6579</v>
      </c>
      <c r="H4" s="2" t="s">
        <v>5591</v>
      </c>
      <c r="I4" s="2" t="s">
        <v>6580</v>
      </c>
      <c r="J4" s="2" t="s">
        <v>6581</v>
      </c>
      <c r="K4" s="2" t="s">
        <v>6582</v>
      </c>
      <c r="L4" s="2" t="s">
        <v>309</v>
      </c>
      <c r="M4" s="8" t="s">
        <v>955</v>
      </c>
      <c r="N4" s="8" t="s">
        <v>6583</v>
      </c>
      <c r="O4" s="51" t="s">
        <v>6584</v>
      </c>
      <c r="P4" s="8"/>
      <c r="Q4" s="8">
        <v>93401</v>
      </c>
      <c r="R4" s="8" t="s">
        <v>6585</v>
      </c>
      <c r="S4" s="13">
        <v>44271</v>
      </c>
      <c r="T4" s="8">
        <v>7727</v>
      </c>
      <c r="U4" s="14"/>
      <c r="V4" s="15"/>
      <c r="W4" s="14"/>
      <c r="X4" s="14"/>
      <c r="Y4" s="14"/>
      <c r="Z4" s="16"/>
      <c r="AA4" s="1"/>
      <c r="AB4" s="1"/>
      <c r="AC4" s="1"/>
      <c r="AD4" s="1"/>
      <c r="AE4" s="1"/>
      <c r="AF4" s="1"/>
    </row>
    <row r="5" spans="1:36" ht="44.25" customHeight="1" x14ac:dyDescent="0.2">
      <c r="A5" s="85" t="s">
        <v>6769</v>
      </c>
      <c r="B5" s="2">
        <v>754310006</v>
      </c>
      <c r="C5" s="2" t="s">
        <v>33</v>
      </c>
      <c r="D5" s="2" t="s">
        <v>34</v>
      </c>
      <c r="E5" s="6" t="s">
        <v>35</v>
      </c>
      <c r="F5" s="6" t="s">
        <v>36</v>
      </c>
      <c r="G5" s="6" t="s">
        <v>37</v>
      </c>
      <c r="H5" s="2" t="s">
        <v>38</v>
      </c>
      <c r="I5" s="2" t="s">
        <v>39</v>
      </c>
      <c r="J5" s="2" t="s">
        <v>40</v>
      </c>
      <c r="K5" s="2" t="s">
        <v>41</v>
      </c>
      <c r="L5" s="4" t="s">
        <v>48</v>
      </c>
      <c r="M5" s="7" t="s">
        <v>42</v>
      </c>
      <c r="N5" s="8" t="s">
        <v>43</v>
      </c>
      <c r="O5" s="8" t="s">
        <v>44</v>
      </c>
      <c r="P5" s="7"/>
      <c r="Q5" s="8" t="s">
        <v>45</v>
      </c>
      <c r="R5" s="8" t="s">
        <v>46</v>
      </c>
      <c r="S5" s="9">
        <v>39701</v>
      </c>
      <c r="T5" s="7">
        <v>7403</v>
      </c>
      <c r="U5" s="3"/>
      <c r="V5" s="4"/>
      <c r="W5" s="3"/>
      <c r="X5" s="3"/>
      <c r="Y5" s="3"/>
      <c r="Z5" s="2"/>
      <c r="AA5" s="1"/>
      <c r="AB5" s="1"/>
      <c r="AC5" s="1"/>
      <c r="AD5" s="1"/>
      <c r="AE5" s="1"/>
      <c r="AF5" s="1"/>
    </row>
    <row r="6" spans="1:36" ht="44.25" customHeight="1" x14ac:dyDescent="0.2">
      <c r="A6" s="85" t="s">
        <v>6770</v>
      </c>
      <c r="B6" s="2">
        <v>651076188</v>
      </c>
      <c r="C6" s="2" t="s">
        <v>49</v>
      </c>
      <c r="D6" s="2" t="s">
        <v>50</v>
      </c>
      <c r="E6" s="6" t="s">
        <v>51</v>
      </c>
      <c r="F6" s="6" t="s">
        <v>52</v>
      </c>
      <c r="G6" s="6" t="s">
        <v>53</v>
      </c>
      <c r="H6" s="2" t="s">
        <v>54</v>
      </c>
      <c r="I6" s="6" t="s">
        <v>55</v>
      </c>
      <c r="J6" s="2" t="s">
        <v>56</v>
      </c>
      <c r="K6" s="2" t="s">
        <v>57</v>
      </c>
      <c r="L6" s="4" t="s">
        <v>5312</v>
      </c>
      <c r="M6" s="7" t="s">
        <v>58</v>
      </c>
      <c r="N6" s="7" t="s">
        <v>59</v>
      </c>
      <c r="O6" s="8" t="s">
        <v>59</v>
      </c>
      <c r="P6" s="7" t="s">
        <v>59</v>
      </c>
      <c r="Q6" s="8">
        <v>93401</v>
      </c>
      <c r="R6" s="8" t="s">
        <v>60</v>
      </c>
      <c r="S6" s="9">
        <v>42352</v>
      </c>
      <c r="T6" s="7">
        <v>7589</v>
      </c>
      <c r="U6" s="3"/>
      <c r="V6" s="4"/>
      <c r="W6" s="3"/>
      <c r="X6" s="3"/>
      <c r="Y6" s="3"/>
      <c r="Z6" s="2"/>
      <c r="AA6" s="1"/>
      <c r="AB6" s="1"/>
      <c r="AC6" s="1"/>
      <c r="AD6" s="1"/>
      <c r="AE6" s="1"/>
      <c r="AF6" s="1"/>
    </row>
    <row r="7" spans="1:36" ht="44.25" customHeight="1" x14ac:dyDescent="0.2">
      <c r="A7" s="85" t="s">
        <v>6771</v>
      </c>
      <c r="B7" s="2">
        <v>700516008</v>
      </c>
      <c r="C7" s="2" t="s">
        <v>49</v>
      </c>
      <c r="D7" s="2" t="s">
        <v>61</v>
      </c>
      <c r="E7" s="6" t="s">
        <v>6772</v>
      </c>
      <c r="F7" s="6" t="s">
        <v>62</v>
      </c>
      <c r="G7" s="6" t="s">
        <v>6307</v>
      </c>
      <c r="H7" s="2" t="s">
        <v>63</v>
      </c>
      <c r="I7" s="2" t="s">
        <v>6773</v>
      </c>
      <c r="J7" s="2" t="s">
        <v>6774</v>
      </c>
      <c r="K7" s="2" t="s">
        <v>64</v>
      </c>
      <c r="L7" s="4" t="s">
        <v>47</v>
      </c>
      <c r="M7" s="7" t="s">
        <v>65</v>
      </c>
      <c r="N7" s="7" t="s">
        <v>6775</v>
      </c>
      <c r="O7" s="8" t="s">
        <v>66</v>
      </c>
      <c r="P7" s="7" t="s">
        <v>5362</v>
      </c>
      <c r="Q7" s="8">
        <v>93401</v>
      </c>
      <c r="R7" s="8" t="s">
        <v>6776</v>
      </c>
      <c r="S7" s="9">
        <v>37970</v>
      </c>
      <c r="T7" s="7">
        <v>6902</v>
      </c>
      <c r="U7" s="20"/>
      <c r="V7" s="21"/>
      <c r="W7" s="20"/>
      <c r="X7" s="20"/>
      <c r="Y7" s="20"/>
      <c r="Z7" s="12"/>
      <c r="AA7" s="1"/>
      <c r="AB7" s="1"/>
      <c r="AC7" s="1"/>
      <c r="AD7" s="1"/>
      <c r="AE7" s="1"/>
      <c r="AF7" s="1"/>
    </row>
    <row r="8" spans="1:36" ht="44.25" customHeight="1" x14ac:dyDescent="0.2">
      <c r="A8" s="86" t="s">
        <v>67</v>
      </c>
      <c r="B8" s="2">
        <v>735972006</v>
      </c>
      <c r="C8" s="2" t="s">
        <v>49</v>
      </c>
      <c r="D8" s="2" t="s">
        <v>68</v>
      </c>
      <c r="E8" s="6" t="s">
        <v>6586</v>
      </c>
      <c r="F8" s="6" t="s">
        <v>6587</v>
      </c>
      <c r="G8" s="6" t="s">
        <v>6588</v>
      </c>
      <c r="H8" s="2" t="s">
        <v>708</v>
      </c>
      <c r="I8" s="17" t="s">
        <v>6589</v>
      </c>
      <c r="J8" s="2" t="s">
        <v>5866</v>
      </c>
      <c r="K8" s="2" t="s">
        <v>69</v>
      </c>
      <c r="L8" s="4" t="s">
        <v>47</v>
      </c>
      <c r="M8" s="7" t="s">
        <v>70</v>
      </c>
      <c r="N8" s="7">
        <v>228798000</v>
      </c>
      <c r="O8" s="8" t="s">
        <v>6777</v>
      </c>
      <c r="P8" s="7"/>
      <c r="Q8" s="8" t="s">
        <v>71</v>
      </c>
      <c r="R8" s="8" t="s">
        <v>6778</v>
      </c>
      <c r="S8" s="9">
        <v>39381</v>
      </c>
      <c r="T8" s="7">
        <v>7379</v>
      </c>
      <c r="U8" s="3"/>
      <c r="V8" s="4"/>
      <c r="W8" s="3"/>
      <c r="X8" s="3"/>
      <c r="Y8" s="3"/>
      <c r="Z8" s="2"/>
      <c r="AA8" s="1"/>
      <c r="AB8" s="1"/>
      <c r="AC8" s="1"/>
      <c r="AD8" s="1"/>
      <c r="AE8" s="1"/>
      <c r="AF8" s="1" t="s">
        <v>8473</v>
      </c>
    </row>
    <row r="9" spans="1:36" ht="44.25" customHeight="1" x14ac:dyDescent="0.2">
      <c r="A9" s="86" t="s">
        <v>6779</v>
      </c>
      <c r="B9" s="2">
        <v>702783003</v>
      </c>
      <c r="C9" s="2" t="s">
        <v>72</v>
      </c>
      <c r="D9" s="2" t="s">
        <v>73</v>
      </c>
      <c r="E9" s="6" t="s">
        <v>74</v>
      </c>
      <c r="F9" s="6" t="s">
        <v>75</v>
      </c>
      <c r="G9" s="6" t="s">
        <v>76</v>
      </c>
      <c r="H9" s="2" t="s">
        <v>77</v>
      </c>
      <c r="I9" s="2" t="s">
        <v>78</v>
      </c>
      <c r="J9" s="2" t="s">
        <v>79</v>
      </c>
      <c r="K9" s="2" t="s">
        <v>82</v>
      </c>
      <c r="L9" s="4" t="s">
        <v>309</v>
      </c>
      <c r="M9" s="7" t="s">
        <v>70</v>
      </c>
      <c r="N9" s="7" t="s">
        <v>81</v>
      </c>
      <c r="O9" s="8" t="s">
        <v>80</v>
      </c>
      <c r="P9" s="7"/>
      <c r="Q9" s="8" t="s">
        <v>83</v>
      </c>
      <c r="R9" s="8" t="s">
        <v>84</v>
      </c>
      <c r="S9" s="9">
        <v>37970</v>
      </c>
      <c r="T9" s="7">
        <v>1900</v>
      </c>
      <c r="U9" s="3"/>
      <c r="V9" s="4"/>
      <c r="W9" s="3"/>
      <c r="X9" s="3"/>
      <c r="Y9" s="3"/>
      <c r="Z9" s="2"/>
      <c r="AA9" s="1"/>
      <c r="AB9" s="1"/>
      <c r="AC9" s="1"/>
      <c r="AD9" s="1"/>
      <c r="AE9" s="1"/>
      <c r="AF9" s="1"/>
    </row>
    <row r="10" spans="1:36" ht="44.25" customHeight="1" x14ac:dyDescent="0.2">
      <c r="A10" s="86" t="s">
        <v>85</v>
      </c>
      <c r="B10" s="2">
        <v>706357009</v>
      </c>
      <c r="C10" s="2" t="s">
        <v>49</v>
      </c>
      <c r="D10" s="2" t="s">
        <v>86</v>
      </c>
      <c r="E10" s="6" t="s">
        <v>87</v>
      </c>
      <c r="F10" s="6" t="s">
        <v>88</v>
      </c>
      <c r="G10" s="6" t="s">
        <v>89</v>
      </c>
      <c r="H10" s="2" t="s">
        <v>90</v>
      </c>
      <c r="I10" s="2" t="s">
        <v>91</v>
      </c>
      <c r="J10" s="2" t="s">
        <v>92</v>
      </c>
      <c r="K10" s="2" t="s">
        <v>94</v>
      </c>
      <c r="L10" s="4" t="s">
        <v>48</v>
      </c>
      <c r="M10" s="7" t="s">
        <v>70</v>
      </c>
      <c r="N10" s="7" t="s">
        <v>93</v>
      </c>
      <c r="O10" s="8" t="s">
        <v>59</v>
      </c>
      <c r="P10" s="7"/>
      <c r="Q10" s="8" t="s">
        <v>45</v>
      </c>
      <c r="R10" s="8" t="s">
        <v>95</v>
      </c>
      <c r="S10" s="9">
        <v>37970</v>
      </c>
      <c r="T10" s="7">
        <v>50</v>
      </c>
      <c r="U10" s="3"/>
      <c r="V10" s="4"/>
      <c r="W10" s="3"/>
      <c r="X10" s="3"/>
      <c r="Y10" s="3"/>
      <c r="Z10" s="2"/>
      <c r="AA10" s="1"/>
      <c r="AB10" s="1"/>
      <c r="AC10" s="1"/>
      <c r="AD10" s="1"/>
      <c r="AE10" s="1"/>
      <c r="AF10" s="1" t="s">
        <v>8474</v>
      </c>
    </row>
    <row r="11" spans="1:36" ht="44.25" customHeight="1" x14ac:dyDescent="0.2">
      <c r="A11" s="86" t="s">
        <v>6780</v>
      </c>
      <c r="B11" s="2">
        <v>710658005</v>
      </c>
      <c r="C11" s="2" t="s">
        <v>72</v>
      </c>
      <c r="D11" s="2" t="s">
        <v>96</v>
      </c>
      <c r="E11" s="6" t="s">
        <v>97</v>
      </c>
      <c r="F11" s="6" t="s">
        <v>98</v>
      </c>
      <c r="G11" s="6" t="s">
        <v>99</v>
      </c>
      <c r="H11" s="2" t="s">
        <v>100</v>
      </c>
      <c r="I11" s="2" t="s">
        <v>101</v>
      </c>
      <c r="J11" s="2" t="s">
        <v>102</v>
      </c>
      <c r="K11" s="2" t="s">
        <v>104</v>
      </c>
      <c r="L11" s="4" t="s">
        <v>5311</v>
      </c>
      <c r="M11" s="7" t="s">
        <v>106</v>
      </c>
      <c r="N11" s="7" t="s">
        <v>103</v>
      </c>
      <c r="O11" s="8" t="s">
        <v>105</v>
      </c>
      <c r="P11" s="7"/>
      <c r="Q11" s="8">
        <v>93401</v>
      </c>
      <c r="R11" s="8" t="s">
        <v>107</v>
      </c>
      <c r="S11" s="9">
        <v>37970</v>
      </c>
      <c r="T11" s="7">
        <v>6490</v>
      </c>
      <c r="U11" s="3"/>
      <c r="V11" s="4"/>
      <c r="W11" s="3"/>
      <c r="X11" s="3"/>
      <c r="Y11" s="3"/>
      <c r="Z11" s="2"/>
      <c r="AA11" s="1"/>
      <c r="AB11" s="1"/>
      <c r="AC11" s="1"/>
      <c r="AD11" s="1"/>
      <c r="AE11" s="1"/>
      <c r="AF11" s="1"/>
    </row>
    <row r="12" spans="1:36" ht="44.25" customHeight="1" x14ac:dyDescent="0.2">
      <c r="A12" s="86" t="s">
        <v>6781</v>
      </c>
      <c r="B12" s="2">
        <v>710002002</v>
      </c>
      <c r="C12" s="2" t="s">
        <v>72</v>
      </c>
      <c r="D12" s="2" t="s">
        <v>108</v>
      </c>
      <c r="E12" s="6" t="s">
        <v>109</v>
      </c>
      <c r="F12" s="6" t="s">
        <v>110</v>
      </c>
      <c r="G12" s="6" t="s">
        <v>111</v>
      </c>
      <c r="H12" s="2" t="s">
        <v>112</v>
      </c>
      <c r="I12" s="2" t="s">
        <v>113</v>
      </c>
      <c r="J12" s="2" t="s">
        <v>114</v>
      </c>
      <c r="K12" s="2" t="s">
        <v>116</v>
      </c>
      <c r="L12" s="4" t="s">
        <v>539</v>
      </c>
      <c r="M12" s="7" t="s">
        <v>117</v>
      </c>
      <c r="N12" s="7" t="s">
        <v>115</v>
      </c>
      <c r="O12" s="8" t="s">
        <v>59</v>
      </c>
      <c r="P12" s="7"/>
      <c r="Q12" s="8">
        <v>93401</v>
      </c>
      <c r="R12" s="8" t="s">
        <v>118</v>
      </c>
      <c r="S12" s="9">
        <v>37970</v>
      </c>
      <c r="T12" s="7">
        <v>1910</v>
      </c>
      <c r="U12" s="3"/>
      <c r="V12" s="4"/>
      <c r="W12" s="3"/>
      <c r="X12" s="3"/>
      <c r="Y12" s="3"/>
      <c r="Z12" s="2"/>
      <c r="AA12" s="1"/>
      <c r="AB12" s="1"/>
      <c r="AC12" s="1"/>
      <c r="AD12" s="1"/>
      <c r="AE12" s="1"/>
      <c r="AF12" s="1"/>
    </row>
    <row r="13" spans="1:36" ht="44.25" customHeight="1" x14ac:dyDescent="0.2">
      <c r="A13" s="86" t="s">
        <v>6782</v>
      </c>
      <c r="B13" s="2">
        <v>712763000</v>
      </c>
      <c r="C13" s="2" t="s">
        <v>72</v>
      </c>
      <c r="D13" s="2" t="s">
        <v>119</v>
      </c>
      <c r="E13" s="6" t="s">
        <v>120</v>
      </c>
      <c r="F13" s="6" t="s">
        <v>121</v>
      </c>
      <c r="G13" s="6" t="s">
        <v>122</v>
      </c>
      <c r="H13" s="2" t="s">
        <v>123</v>
      </c>
      <c r="I13" s="2" t="s">
        <v>124</v>
      </c>
      <c r="J13" s="2" t="s">
        <v>125</v>
      </c>
      <c r="K13" s="2" t="s">
        <v>126</v>
      </c>
      <c r="L13" s="4" t="s">
        <v>774</v>
      </c>
      <c r="M13" s="7" t="s">
        <v>127</v>
      </c>
      <c r="N13" s="7" t="s">
        <v>59</v>
      </c>
      <c r="O13" s="8" t="s">
        <v>59</v>
      </c>
      <c r="P13" s="7"/>
      <c r="Q13" s="8" t="s">
        <v>83</v>
      </c>
      <c r="R13" s="8" t="s">
        <v>128</v>
      </c>
      <c r="S13" s="9">
        <v>37970</v>
      </c>
      <c r="T13" s="7">
        <v>25</v>
      </c>
      <c r="U13" s="3"/>
      <c r="V13" s="4"/>
      <c r="W13" s="3"/>
      <c r="X13" s="3"/>
      <c r="Y13" s="3"/>
      <c r="Z13" s="2"/>
      <c r="AA13" s="1"/>
      <c r="AB13" s="1"/>
      <c r="AC13" s="1"/>
      <c r="AD13" s="1"/>
      <c r="AE13" s="1"/>
      <c r="AF13" s="1" t="s">
        <v>8475</v>
      </c>
    </row>
    <row r="14" spans="1:36" ht="44.25" customHeight="1" x14ac:dyDescent="0.2">
      <c r="A14" s="86" t="s">
        <v>6783</v>
      </c>
      <c r="B14" s="2">
        <v>820273001</v>
      </c>
      <c r="C14" s="2" t="s">
        <v>49</v>
      </c>
      <c r="D14" s="2" t="s">
        <v>129</v>
      </c>
      <c r="E14" s="6" t="s">
        <v>130</v>
      </c>
      <c r="F14" s="6" t="s">
        <v>131</v>
      </c>
      <c r="G14" s="6" t="s">
        <v>132</v>
      </c>
      <c r="H14" s="2" t="s">
        <v>112</v>
      </c>
      <c r="I14" s="2" t="s">
        <v>133</v>
      </c>
      <c r="J14" s="2" t="s">
        <v>134</v>
      </c>
      <c r="K14" s="2" t="s">
        <v>136</v>
      </c>
      <c r="L14" s="4" t="s">
        <v>47</v>
      </c>
      <c r="M14" s="7" t="s">
        <v>70</v>
      </c>
      <c r="N14" s="7" t="s">
        <v>135</v>
      </c>
      <c r="O14" s="8" t="s">
        <v>80</v>
      </c>
      <c r="P14" s="7"/>
      <c r="Q14" s="8" t="s">
        <v>83</v>
      </c>
      <c r="R14" s="8" t="s">
        <v>137</v>
      </c>
      <c r="S14" s="9">
        <v>37970</v>
      </c>
      <c r="T14" s="7">
        <v>1850</v>
      </c>
      <c r="U14" s="3"/>
      <c r="V14" s="4"/>
      <c r="W14" s="3"/>
      <c r="X14" s="3"/>
      <c r="Y14" s="3"/>
      <c r="Z14" s="2"/>
      <c r="AA14" s="1"/>
      <c r="AB14" s="1"/>
      <c r="AC14" s="1"/>
      <c r="AD14" s="1"/>
      <c r="AE14" s="1"/>
      <c r="AF14" s="1"/>
    </row>
    <row r="15" spans="1:36" ht="44.25" customHeight="1" x14ac:dyDescent="0.2">
      <c r="A15" s="86" t="s">
        <v>138</v>
      </c>
      <c r="B15" s="2" t="s">
        <v>6336</v>
      </c>
      <c r="C15" s="2" t="s">
        <v>139</v>
      </c>
      <c r="D15" s="2" t="s">
        <v>140</v>
      </c>
      <c r="E15" s="6" t="s">
        <v>26</v>
      </c>
      <c r="F15" s="6" t="s">
        <v>141</v>
      </c>
      <c r="G15" s="6" t="s">
        <v>28</v>
      </c>
      <c r="H15" s="2" t="s">
        <v>142</v>
      </c>
      <c r="I15" s="2"/>
      <c r="J15" s="2" t="s">
        <v>143</v>
      </c>
      <c r="K15" s="2" t="s">
        <v>144</v>
      </c>
      <c r="L15" s="4" t="s">
        <v>774</v>
      </c>
      <c r="M15" s="7" t="s">
        <v>1589</v>
      </c>
      <c r="N15" s="7"/>
      <c r="O15" s="8"/>
      <c r="P15" s="7" t="s">
        <v>5377</v>
      </c>
      <c r="Q15" s="8">
        <v>93910</v>
      </c>
      <c r="R15" s="18" t="s">
        <v>5544</v>
      </c>
      <c r="S15" s="9">
        <v>37970</v>
      </c>
      <c r="T15" s="7">
        <v>5550</v>
      </c>
      <c r="U15" s="3"/>
      <c r="V15" s="4"/>
      <c r="W15" s="3"/>
      <c r="X15" s="3"/>
      <c r="Y15" s="3"/>
      <c r="Z15" s="2"/>
      <c r="AA15" s="1"/>
      <c r="AB15" s="1"/>
      <c r="AC15" s="1"/>
      <c r="AD15" s="1"/>
      <c r="AE15" s="1"/>
      <c r="AF15" s="1"/>
    </row>
    <row r="16" spans="1:36" ht="44.25" customHeight="1" x14ac:dyDescent="0.2">
      <c r="A16" s="86" t="s">
        <v>6784</v>
      </c>
      <c r="B16" s="2">
        <v>800665000</v>
      </c>
      <c r="C16" s="2" t="s">
        <v>141</v>
      </c>
      <c r="D16" s="2" t="s">
        <v>140</v>
      </c>
      <c r="E16" s="6" t="s">
        <v>26</v>
      </c>
      <c r="F16" s="6" t="s">
        <v>141</v>
      </c>
      <c r="G16" s="6" t="s">
        <v>28</v>
      </c>
      <c r="H16" s="2"/>
      <c r="I16" s="2"/>
      <c r="J16" s="2" t="s">
        <v>145</v>
      </c>
      <c r="K16" s="2" t="s">
        <v>147</v>
      </c>
      <c r="L16" s="4" t="s">
        <v>309</v>
      </c>
      <c r="M16" s="7" t="s">
        <v>148</v>
      </c>
      <c r="N16" s="7" t="s">
        <v>146</v>
      </c>
      <c r="O16" s="8"/>
      <c r="P16" s="7"/>
      <c r="Q16" s="8">
        <v>93910</v>
      </c>
      <c r="R16" s="8" t="s">
        <v>149</v>
      </c>
      <c r="S16" s="9">
        <v>37970</v>
      </c>
      <c r="T16" s="7">
        <v>6928</v>
      </c>
      <c r="U16" s="3"/>
      <c r="V16" s="4"/>
      <c r="W16" s="3"/>
      <c r="X16" s="3"/>
      <c r="Y16" s="3"/>
      <c r="Z16" s="2"/>
      <c r="AA16" s="1"/>
      <c r="AB16" s="1"/>
      <c r="AC16" s="1"/>
      <c r="AD16" s="1"/>
      <c r="AE16" s="1"/>
      <c r="AF16" s="1"/>
    </row>
    <row r="17" spans="1:32" ht="44.25" customHeight="1" x14ac:dyDescent="0.2">
      <c r="A17" s="86" t="s">
        <v>150</v>
      </c>
      <c r="B17" s="2">
        <v>702085004</v>
      </c>
      <c r="C17" s="2" t="s">
        <v>139</v>
      </c>
      <c r="D17" s="2" t="s">
        <v>140</v>
      </c>
      <c r="E17" s="6" t="s">
        <v>26</v>
      </c>
      <c r="F17" s="6" t="s">
        <v>151</v>
      </c>
      <c r="G17" s="6"/>
      <c r="H17" s="2"/>
      <c r="I17" s="2"/>
      <c r="J17" s="2" t="s">
        <v>152</v>
      </c>
      <c r="K17" s="2" t="s">
        <v>153</v>
      </c>
      <c r="L17" s="4" t="s">
        <v>5311</v>
      </c>
      <c r="M17" s="7" t="s">
        <v>154</v>
      </c>
      <c r="N17" s="7"/>
      <c r="O17" s="8"/>
      <c r="P17" s="7"/>
      <c r="Q17" s="8" t="s">
        <v>155</v>
      </c>
      <c r="R17" s="8" t="s">
        <v>156</v>
      </c>
      <c r="S17" s="9">
        <v>37970</v>
      </c>
      <c r="T17" s="7">
        <v>100</v>
      </c>
      <c r="U17" s="3"/>
      <c r="V17" s="4"/>
      <c r="W17" s="3"/>
      <c r="X17" s="3"/>
      <c r="Y17" s="3"/>
      <c r="Z17" s="2"/>
      <c r="AA17" s="1"/>
      <c r="AB17" s="1"/>
      <c r="AC17" s="1"/>
      <c r="AD17" s="1"/>
      <c r="AE17" s="1"/>
      <c r="AF17" s="1"/>
    </row>
    <row r="18" spans="1:32" ht="44.25" customHeight="1" x14ac:dyDescent="0.2">
      <c r="A18" s="86" t="s">
        <v>6785</v>
      </c>
      <c r="B18" s="2">
        <v>700134407</v>
      </c>
      <c r="C18" s="2" t="s">
        <v>72</v>
      </c>
      <c r="D18" s="2" t="s">
        <v>157</v>
      </c>
      <c r="E18" s="6" t="s">
        <v>5656</v>
      </c>
      <c r="F18" s="6" t="s">
        <v>158</v>
      </c>
      <c r="G18" s="6" t="s">
        <v>5657</v>
      </c>
      <c r="H18" s="2" t="s">
        <v>6086</v>
      </c>
      <c r="I18" s="2" t="s">
        <v>5658</v>
      </c>
      <c r="J18" s="2" t="s">
        <v>6786</v>
      </c>
      <c r="K18" s="2" t="s">
        <v>159</v>
      </c>
      <c r="L18" s="4" t="s">
        <v>539</v>
      </c>
      <c r="M18" s="7" t="s">
        <v>187</v>
      </c>
      <c r="N18" s="7" t="s">
        <v>161</v>
      </c>
      <c r="O18" s="8" t="s">
        <v>160</v>
      </c>
      <c r="P18" s="7"/>
      <c r="Q18" s="8">
        <v>93401</v>
      </c>
      <c r="R18" s="8" t="s">
        <v>6787</v>
      </c>
      <c r="S18" s="9">
        <v>37970</v>
      </c>
      <c r="T18" s="7">
        <v>400</v>
      </c>
      <c r="U18" s="3"/>
      <c r="V18" s="4"/>
      <c r="W18" s="3"/>
      <c r="X18" s="3"/>
      <c r="Y18" s="3"/>
      <c r="Z18" s="2"/>
      <c r="AA18" s="1"/>
      <c r="AB18" s="1"/>
      <c r="AC18" s="1"/>
      <c r="AD18" s="1"/>
      <c r="AE18" s="1"/>
      <c r="AF18" s="1"/>
    </row>
    <row r="19" spans="1:32" ht="44.25" customHeight="1" x14ac:dyDescent="0.2">
      <c r="A19" s="86" t="s">
        <v>6788</v>
      </c>
      <c r="B19" s="2">
        <v>704164009</v>
      </c>
      <c r="C19" s="2" t="s">
        <v>49</v>
      </c>
      <c r="D19" s="2" t="s">
        <v>162</v>
      </c>
      <c r="E19" s="6" t="s">
        <v>6789</v>
      </c>
      <c r="F19" s="6" t="s">
        <v>162</v>
      </c>
      <c r="G19" s="6" t="s">
        <v>6790</v>
      </c>
      <c r="H19" s="2" t="s">
        <v>5659</v>
      </c>
      <c r="I19" s="2" t="s">
        <v>6288</v>
      </c>
      <c r="J19" s="2" t="s">
        <v>163</v>
      </c>
      <c r="K19" s="2" t="s">
        <v>165</v>
      </c>
      <c r="L19" s="4" t="s">
        <v>774</v>
      </c>
      <c r="M19" s="7" t="s">
        <v>166</v>
      </c>
      <c r="N19" s="7" t="s">
        <v>164</v>
      </c>
      <c r="O19" s="8"/>
      <c r="P19" s="7"/>
      <c r="Q19" s="8" t="s">
        <v>71</v>
      </c>
      <c r="R19" s="8" t="s">
        <v>6776</v>
      </c>
      <c r="S19" s="9">
        <v>37970</v>
      </c>
      <c r="T19" s="7">
        <v>225</v>
      </c>
      <c r="U19" s="3"/>
      <c r="V19" s="4"/>
      <c r="W19" s="3"/>
      <c r="X19" s="3"/>
      <c r="Y19" s="3"/>
      <c r="Z19" s="2"/>
      <c r="AA19" s="1"/>
      <c r="AB19" s="1"/>
      <c r="AC19" s="1"/>
      <c r="AD19" s="1"/>
      <c r="AE19" s="1"/>
      <c r="AF19" s="1"/>
    </row>
    <row r="20" spans="1:32" ht="44.25" customHeight="1" x14ac:dyDescent="0.2">
      <c r="A20" s="86" t="s">
        <v>6791</v>
      </c>
      <c r="B20" s="2">
        <v>718395003</v>
      </c>
      <c r="C20" s="2" t="s">
        <v>72</v>
      </c>
      <c r="D20" s="2" t="s">
        <v>167</v>
      </c>
      <c r="E20" s="6" t="s">
        <v>168</v>
      </c>
      <c r="F20" s="6" t="s">
        <v>169</v>
      </c>
      <c r="G20" s="6" t="s">
        <v>5385</v>
      </c>
      <c r="H20" s="2" t="s">
        <v>170</v>
      </c>
      <c r="I20" s="2" t="s">
        <v>5386</v>
      </c>
      <c r="J20" s="2" t="s">
        <v>5387</v>
      </c>
      <c r="K20" s="18" t="s">
        <v>5388</v>
      </c>
      <c r="L20" s="7" t="s">
        <v>528</v>
      </c>
      <c r="M20" s="7" t="s">
        <v>171</v>
      </c>
      <c r="N20" s="7" t="s">
        <v>5389</v>
      </c>
      <c r="O20" s="8" t="s">
        <v>5390</v>
      </c>
      <c r="P20" s="7"/>
      <c r="Q20" s="8">
        <v>93401</v>
      </c>
      <c r="R20" s="18" t="s">
        <v>5501</v>
      </c>
      <c r="S20" s="9">
        <v>37970</v>
      </c>
      <c r="T20" s="7">
        <v>7070</v>
      </c>
      <c r="U20" s="3"/>
      <c r="V20" s="4"/>
      <c r="W20" s="3"/>
      <c r="X20" s="3"/>
      <c r="Y20" s="3"/>
      <c r="Z20" s="2"/>
      <c r="AA20" s="1"/>
      <c r="AB20" s="1"/>
      <c r="AC20" s="1"/>
      <c r="AD20" s="1"/>
      <c r="AE20" s="1"/>
      <c r="AF20" s="1"/>
    </row>
    <row r="21" spans="1:32" ht="44.25" customHeight="1" x14ac:dyDescent="0.2">
      <c r="A21" s="86" t="s">
        <v>6792</v>
      </c>
      <c r="B21" s="2">
        <v>737319008</v>
      </c>
      <c r="C21" s="2" t="s">
        <v>72</v>
      </c>
      <c r="D21" s="2" t="s">
        <v>172</v>
      </c>
      <c r="E21" s="6" t="s">
        <v>173</v>
      </c>
      <c r="F21" s="6" t="s">
        <v>174</v>
      </c>
      <c r="G21" s="6" t="s">
        <v>175</v>
      </c>
      <c r="H21" s="2" t="s">
        <v>176</v>
      </c>
      <c r="I21" s="2" t="s">
        <v>177</v>
      </c>
      <c r="J21" s="2" t="s">
        <v>178</v>
      </c>
      <c r="K21" s="2" t="s">
        <v>182</v>
      </c>
      <c r="L21" s="4" t="s">
        <v>48</v>
      </c>
      <c r="M21" s="7" t="s">
        <v>181</v>
      </c>
      <c r="N21" s="7" t="s">
        <v>180</v>
      </c>
      <c r="O21" s="8" t="s">
        <v>179</v>
      </c>
      <c r="P21" s="7"/>
      <c r="Q21" s="8" t="s">
        <v>83</v>
      </c>
      <c r="R21" s="8" t="s">
        <v>183</v>
      </c>
      <c r="S21" s="9">
        <v>38950</v>
      </c>
      <c r="T21" s="7">
        <v>7333</v>
      </c>
      <c r="U21" s="3"/>
      <c r="V21" s="4"/>
      <c r="W21" s="3"/>
      <c r="X21" s="3"/>
      <c r="Y21" s="3"/>
      <c r="Z21" s="2"/>
      <c r="AA21" s="1"/>
      <c r="AB21" s="1"/>
      <c r="AC21" s="1"/>
      <c r="AD21" s="1"/>
      <c r="AE21" s="1"/>
      <c r="AF21" s="1"/>
    </row>
    <row r="22" spans="1:32" ht="44.25" customHeight="1" x14ac:dyDescent="0.2">
      <c r="A22" s="86" t="s">
        <v>6793</v>
      </c>
      <c r="B22" s="2">
        <v>818329008</v>
      </c>
      <c r="C22" s="2" t="s">
        <v>72</v>
      </c>
      <c r="D22" s="2" t="s">
        <v>184</v>
      </c>
      <c r="E22" s="6" t="s">
        <v>6794</v>
      </c>
      <c r="F22" s="6" t="s">
        <v>185</v>
      </c>
      <c r="G22" s="6" t="s">
        <v>5777</v>
      </c>
      <c r="H22" s="2" t="s">
        <v>186</v>
      </c>
      <c r="I22" s="19" t="s">
        <v>6795</v>
      </c>
      <c r="J22" s="2" t="s">
        <v>5778</v>
      </c>
      <c r="K22" s="2" t="s">
        <v>5776</v>
      </c>
      <c r="L22" s="4" t="s">
        <v>539</v>
      </c>
      <c r="M22" s="7" t="s">
        <v>187</v>
      </c>
      <c r="N22" s="7" t="s">
        <v>188</v>
      </c>
      <c r="O22" s="8" t="s">
        <v>189</v>
      </c>
      <c r="P22" s="7"/>
      <c r="Q22" s="8">
        <v>93401</v>
      </c>
      <c r="R22" s="87" t="s">
        <v>6796</v>
      </c>
      <c r="S22" s="9">
        <v>37970</v>
      </c>
      <c r="T22" s="7">
        <v>250</v>
      </c>
      <c r="U22" s="3"/>
      <c r="V22" s="4"/>
      <c r="W22" s="3"/>
      <c r="X22" s="3"/>
      <c r="Y22" s="3"/>
      <c r="Z22" s="2"/>
      <c r="AA22" s="1"/>
      <c r="AB22" s="1"/>
      <c r="AC22" s="1"/>
      <c r="AD22" s="1"/>
      <c r="AE22" s="1"/>
      <c r="AF22" s="1"/>
    </row>
    <row r="23" spans="1:32" ht="44.25" customHeight="1" x14ac:dyDescent="0.2">
      <c r="A23" s="86" t="s">
        <v>6797</v>
      </c>
      <c r="B23" s="2">
        <v>702265002</v>
      </c>
      <c r="C23" s="2" t="s">
        <v>72</v>
      </c>
      <c r="D23" s="2" t="s">
        <v>190</v>
      </c>
      <c r="E23" s="6" t="s">
        <v>191</v>
      </c>
      <c r="F23" s="6" t="s">
        <v>192</v>
      </c>
      <c r="G23" s="6" t="s">
        <v>193</v>
      </c>
      <c r="H23" s="2" t="s">
        <v>90</v>
      </c>
      <c r="I23" s="2" t="s">
        <v>194</v>
      </c>
      <c r="J23" s="2" t="s">
        <v>195</v>
      </c>
      <c r="K23" s="2" t="s">
        <v>196</v>
      </c>
      <c r="L23" s="4" t="s">
        <v>528</v>
      </c>
      <c r="M23" s="7" t="s">
        <v>199</v>
      </c>
      <c r="N23" s="7" t="s">
        <v>199</v>
      </c>
      <c r="O23" s="8" t="s">
        <v>197</v>
      </c>
      <c r="P23" s="7"/>
      <c r="Q23" s="8">
        <v>93401</v>
      </c>
      <c r="R23" s="8" t="s">
        <v>200</v>
      </c>
      <c r="S23" s="9">
        <v>37970</v>
      </c>
      <c r="T23" s="7">
        <v>450</v>
      </c>
      <c r="U23" s="3"/>
      <c r="V23" s="4"/>
      <c r="W23" s="3"/>
      <c r="X23" s="3"/>
      <c r="Y23" s="3"/>
      <c r="Z23" s="2"/>
      <c r="AA23" s="1"/>
      <c r="AB23" s="1"/>
      <c r="AC23" s="1"/>
      <c r="AD23" s="1"/>
      <c r="AE23" s="1"/>
      <c r="AF23" s="1"/>
    </row>
    <row r="24" spans="1:32" ht="44.25" customHeight="1" x14ac:dyDescent="0.2">
      <c r="A24" s="86" t="s">
        <v>201</v>
      </c>
      <c r="B24" s="2">
        <v>712382007</v>
      </c>
      <c r="C24" s="2" t="s">
        <v>49</v>
      </c>
      <c r="D24" s="2" t="s">
        <v>202</v>
      </c>
      <c r="E24" s="6" t="s">
        <v>203</v>
      </c>
      <c r="F24" s="6" t="s">
        <v>204</v>
      </c>
      <c r="G24" s="6" t="s">
        <v>205</v>
      </c>
      <c r="H24" s="2" t="s">
        <v>206</v>
      </c>
      <c r="I24" s="2" t="s">
        <v>207</v>
      </c>
      <c r="J24" s="2" t="s">
        <v>208</v>
      </c>
      <c r="K24" s="2" t="s">
        <v>209</v>
      </c>
      <c r="L24" s="4" t="s">
        <v>48</v>
      </c>
      <c r="M24" s="7" t="s">
        <v>211</v>
      </c>
      <c r="N24" s="7" t="s">
        <v>210</v>
      </c>
      <c r="O24" s="8"/>
      <c r="P24" s="7"/>
      <c r="Q24" s="8" t="s">
        <v>45</v>
      </c>
      <c r="R24" s="8" t="s">
        <v>212</v>
      </c>
      <c r="S24" s="9">
        <v>37970</v>
      </c>
      <c r="T24" s="7">
        <v>870</v>
      </c>
      <c r="U24" s="3"/>
      <c r="V24" s="4"/>
      <c r="W24" s="3"/>
      <c r="X24" s="3"/>
      <c r="Y24" s="3"/>
      <c r="Z24" s="2"/>
      <c r="AA24" s="1"/>
      <c r="AB24" s="1"/>
      <c r="AC24" s="1"/>
      <c r="AD24" s="1"/>
      <c r="AE24" s="1"/>
      <c r="AF24" s="1"/>
    </row>
    <row r="25" spans="1:32" ht="44.25" customHeight="1" x14ac:dyDescent="0.2">
      <c r="A25" s="86" t="s">
        <v>6798</v>
      </c>
      <c r="B25" s="2">
        <v>716592006</v>
      </c>
      <c r="C25" s="2" t="s">
        <v>49</v>
      </c>
      <c r="D25" s="2" t="s">
        <v>213</v>
      </c>
      <c r="E25" s="6" t="s">
        <v>214</v>
      </c>
      <c r="F25" s="6" t="s">
        <v>215</v>
      </c>
      <c r="G25" s="6" t="s">
        <v>216</v>
      </c>
      <c r="H25" s="2" t="s">
        <v>217</v>
      </c>
      <c r="I25" s="2" t="s">
        <v>218</v>
      </c>
      <c r="J25" s="2" t="s">
        <v>219</v>
      </c>
      <c r="K25" s="2" t="s">
        <v>222</v>
      </c>
      <c r="L25" s="4" t="s">
        <v>309</v>
      </c>
      <c r="M25" s="7" t="s">
        <v>148</v>
      </c>
      <c r="N25" s="7" t="s">
        <v>220</v>
      </c>
      <c r="O25" s="8" t="s">
        <v>221</v>
      </c>
      <c r="P25" s="7"/>
      <c r="Q25" s="8" t="s">
        <v>45</v>
      </c>
      <c r="R25" s="8" t="s">
        <v>223</v>
      </c>
      <c r="S25" s="9">
        <v>37970</v>
      </c>
      <c r="T25" s="7">
        <v>6540</v>
      </c>
      <c r="U25" s="3"/>
      <c r="V25" s="4"/>
      <c r="W25" s="3"/>
      <c r="X25" s="3"/>
      <c r="Y25" s="3"/>
      <c r="Z25" s="2"/>
      <c r="AA25" s="77"/>
      <c r="AB25" s="77"/>
      <c r="AC25" s="77"/>
      <c r="AD25" s="77"/>
      <c r="AE25" s="77"/>
      <c r="AF25" s="1"/>
    </row>
    <row r="26" spans="1:32" ht="44.25" customHeight="1" x14ac:dyDescent="0.2">
      <c r="A26" s="86" t="s">
        <v>6799</v>
      </c>
      <c r="B26" s="2">
        <v>702002001</v>
      </c>
      <c r="C26" s="2" t="s">
        <v>224</v>
      </c>
      <c r="D26" s="2" t="s">
        <v>225</v>
      </c>
      <c r="E26" s="6" t="s">
        <v>26</v>
      </c>
      <c r="F26" s="6" t="s">
        <v>226</v>
      </c>
      <c r="G26" s="6" t="s">
        <v>28</v>
      </c>
      <c r="H26" s="2" t="s">
        <v>28</v>
      </c>
      <c r="I26" s="2" t="s">
        <v>28</v>
      </c>
      <c r="J26" s="2" t="s">
        <v>227</v>
      </c>
      <c r="K26" s="2" t="s">
        <v>228</v>
      </c>
      <c r="L26" s="4" t="s">
        <v>47</v>
      </c>
      <c r="M26" s="7" t="s">
        <v>229</v>
      </c>
      <c r="N26" s="7" t="s">
        <v>5557</v>
      </c>
      <c r="O26" s="8" t="s">
        <v>5556</v>
      </c>
      <c r="P26" s="7"/>
      <c r="Q26" s="8" t="s">
        <v>230</v>
      </c>
      <c r="R26" s="8" t="s">
        <v>6800</v>
      </c>
      <c r="S26" s="9">
        <v>37956</v>
      </c>
      <c r="T26" s="7">
        <v>1200</v>
      </c>
      <c r="U26" s="20"/>
      <c r="V26" s="21"/>
      <c r="W26" s="20"/>
      <c r="X26" s="20"/>
      <c r="Y26" s="20"/>
      <c r="Z26" s="12"/>
      <c r="AA26" s="1"/>
      <c r="AB26" s="1"/>
      <c r="AC26" s="1"/>
      <c r="AD26" s="1"/>
      <c r="AE26" s="1"/>
      <c r="AF26" s="1"/>
    </row>
    <row r="27" spans="1:32" ht="44.25" customHeight="1" x14ac:dyDescent="0.2">
      <c r="A27" s="86" t="s">
        <v>6801</v>
      </c>
      <c r="B27" s="2">
        <v>531710509</v>
      </c>
      <c r="C27" s="2" t="s">
        <v>72</v>
      </c>
      <c r="D27" s="2" t="s">
        <v>231</v>
      </c>
      <c r="E27" s="6" t="s">
        <v>232</v>
      </c>
      <c r="F27" s="6" t="s">
        <v>233</v>
      </c>
      <c r="G27" s="6" t="s">
        <v>234</v>
      </c>
      <c r="H27" s="2" t="s">
        <v>235</v>
      </c>
      <c r="I27" s="2" t="s">
        <v>236</v>
      </c>
      <c r="J27" s="2" t="s">
        <v>237</v>
      </c>
      <c r="K27" s="2" t="s">
        <v>238</v>
      </c>
      <c r="L27" s="4" t="s">
        <v>309</v>
      </c>
      <c r="M27" s="7" t="s">
        <v>240</v>
      </c>
      <c r="N27" s="7" t="s">
        <v>239</v>
      </c>
      <c r="O27" s="8"/>
      <c r="P27" s="7"/>
      <c r="Q27" s="8">
        <v>93401</v>
      </c>
      <c r="R27" s="8" t="s">
        <v>241</v>
      </c>
      <c r="S27" s="9">
        <v>37960</v>
      </c>
      <c r="T27" s="7">
        <v>3844</v>
      </c>
      <c r="U27" s="3"/>
      <c r="V27" s="4"/>
      <c r="W27" s="3"/>
      <c r="X27" s="3"/>
      <c r="Y27" s="3"/>
      <c r="Z27" s="2"/>
      <c r="AA27" s="1"/>
      <c r="AB27" s="1"/>
      <c r="AC27" s="1"/>
      <c r="AD27" s="1"/>
      <c r="AE27" s="1"/>
      <c r="AF27" s="1"/>
    </row>
    <row r="28" spans="1:32" ht="44.25" customHeight="1" x14ac:dyDescent="0.2">
      <c r="A28" s="86" t="s">
        <v>242</v>
      </c>
      <c r="B28" s="2">
        <v>718362008</v>
      </c>
      <c r="C28" s="2" t="s">
        <v>72</v>
      </c>
      <c r="D28" s="2" t="s">
        <v>243</v>
      </c>
      <c r="E28" s="6" t="s">
        <v>6802</v>
      </c>
      <c r="F28" s="6" t="s">
        <v>244</v>
      </c>
      <c r="G28" s="6" t="s">
        <v>245</v>
      </c>
      <c r="H28" s="2" t="s">
        <v>246</v>
      </c>
      <c r="I28" s="2" t="s">
        <v>6803</v>
      </c>
      <c r="J28" s="2" t="s">
        <v>6319</v>
      </c>
      <c r="K28" s="2" t="s">
        <v>5633</v>
      </c>
      <c r="L28" s="4" t="s">
        <v>539</v>
      </c>
      <c r="M28" s="7" t="s">
        <v>187</v>
      </c>
      <c r="N28" s="7" t="s">
        <v>5631</v>
      </c>
      <c r="O28" s="8" t="s">
        <v>5632</v>
      </c>
      <c r="P28" s="7"/>
      <c r="Q28" s="8" t="s">
        <v>83</v>
      </c>
      <c r="R28" s="8" t="s">
        <v>6804</v>
      </c>
      <c r="S28" s="9">
        <v>37970</v>
      </c>
      <c r="T28" s="7">
        <v>6760</v>
      </c>
      <c r="U28" s="20"/>
      <c r="V28" s="21"/>
      <c r="W28" s="20"/>
      <c r="X28" s="20"/>
      <c r="Y28" s="20"/>
      <c r="Z28" s="12"/>
      <c r="AA28" s="1"/>
      <c r="AB28" s="1"/>
      <c r="AC28" s="1"/>
      <c r="AD28" s="1"/>
      <c r="AE28" s="1"/>
      <c r="AF28" s="1"/>
    </row>
    <row r="29" spans="1:32" ht="44.25" customHeight="1" x14ac:dyDescent="0.2">
      <c r="A29" s="86" t="s">
        <v>247</v>
      </c>
      <c r="B29" s="2">
        <v>745046002</v>
      </c>
      <c r="C29" s="2" t="s">
        <v>24</v>
      </c>
      <c r="D29" s="2" t="s">
        <v>248</v>
      </c>
      <c r="E29" s="6" t="s">
        <v>26</v>
      </c>
      <c r="F29" s="6" t="s">
        <v>249</v>
      </c>
      <c r="G29" s="6" t="s">
        <v>28</v>
      </c>
      <c r="H29" s="2"/>
      <c r="I29" s="2"/>
      <c r="J29" s="2" t="s">
        <v>6590</v>
      </c>
      <c r="K29" s="2" t="s">
        <v>31</v>
      </c>
      <c r="L29" s="4" t="s">
        <v>47</v>
      </c>
      <c r="M29" s="7" t="s">
        <v>624</v>
      </c>
      <c r="N29" s="7" t="s">
        <v>250</v>
      </c>
      <c r="O29" s="8" t="s">
        <v>251</v>
      </c>
      <c r="P29" s="7"/>
      <c r="Q29" s="8">
        <v>93401</v>
      </c>
      <c r="R29" s="8" t="s">
        <v>5933</v>
      </c>
      <c r="S29" s="9">
        <v>37970</v>
      </c>
      <c r="T29" s="7">
        <v>7015</v>
      </c>
      <c r="U29" s="3"/>
      <c r="V29" s="4"/>
      <c r="W29" s="3"/>
      <c r="X29" s="3"/>
      <c r="Y29" s="3"/>
      <c r="Z29" s="2"/>
      <c r="AA29" s="1"/>
      <c r="AB29" s="1"/>
      <c r="AC29" s="1"/>
      <c r="AD29" s="1"/>
      <c r="AE29" s="1"/>
      <c r="AF29" s="1"/>
    </row>
    <row r="30" spans="1:32" ht="44.25" customHeight="1" x14ac:dyDescent="0.2">
      <c r="A30" s="86" t="s">
        <v>6805</v>
      </c>
      <c r="B30" s="2">
        <v>700156427</v>
      </c>
      <c r="C30" s="2" t="s">
        <v>224</v>
      </c>
      <c r="D30" s="2" t="s">
        <v>225</v>
      </c>
      <c r="E30" s="6" t="s">
        <v>26</v>
      </c>
      <c r="F30" s="6" t="s">
        <v>226</v>
      </c>
      <c r="G30" s="6" t="s">
        <v>28</v>
      </c>
      <c r="H30" s="2"/>
      <c r="I30" s="2"/>
      <c r="J30" s="2" t="s">
        <v>252</v>
      </c>
      <c r="K30" s="2" t="s">
        <v>254</v>
      </c>
      <c r="L30" s="4" t="s">
        <v>47</v>
      </c>
      <c r="M30" s="7" t="s">
        <v>1641</v>
      </c>
      <c r="N30" s="7" t="s">
        <v>255</v>
      </c>
      <c r="O30" s="8" t="s">
        <v>253</v>
      </c>
      <c r="P30" s="7"/>
      <c r="Q30" s="8" t="s">
        <v>257</v>
      </c>
      <c r="R30" s="8" t="s">
        <v>258</v>
      </c>
      <c r="S30" s="9">
        <v>37970</v>
      </c>
      <c r="T30" s="7">
        <v>900</v>
      </c>
      <c r="U30" s="3"/>
      <c r="V30" s="4"/>
      <c r="W30" s="3"/>
      <c r="X30" s="3"/>
      <c r="Y30" s="3"/>
      <c r="Z30" s="2"/>
      <c r="AA30" s="1"/>
      <c r="AB30" s="1"/>
      <c r="AC30" s="1"/>
      <c r="AD30" s="1"/>
      <c r="AE30" s="1"/>
      <c r="AF30" s="1"/>
    </row>
    <row r="31" spans="1:32" ht="44.25" customHeight="1" x14ac:dyDescent="0.2">
      <c r="A31" s="86" t="s">
        <v>6806</v>
      </c>
      <c r="B31" s="2">
        <v>703481000</v>
      </c>
      <c r="C31" s="2" t="s">
        <v>224</v>
      </c>
      <c r="D31" s="2" t="s">
        <v>259</v>
      </c>
      <c r="E31" s="6" t="s">
        <v>26</v>
      </c>
      <c r="F31" s="6" t="s">
        <v>226</v>
      </c>
      <c r="G31" s="6" t="s">
        <v>28</v>
      </c>
      <c r="H31" s="2"/>
      <c r="I31" s="2"/>
      <c r="J31" s="2" t="s">
        <v>260</v>
      </c>
      <c r="K31" s="2" t="s">
        <v>262</v>
      </c>
      <c r="L31" s="4" t="s">
        <v>5312</v>
      </c>
      <c r="M31" s="7" t="s">
        <v>264</v>
      </c>
      <c r="N31" s="7" t="s">
        <v>263</v>
      </c>
      <c r="O31" s="8" t="s">
        <v>261</v>
      </c>
      <c r="P31" s="7"/>
      <c r="Q31" s="8">
        <v>93910</v>
      </c>
      <c r="R31" s="8" t="s">
        <v>265</v>
      </c>
      <c r="S31" s="9">
        <v>37970</v>
      </c>
      <c r="T31" s="7">
        <v>950</v>
      </c>
      <c r="U31" s="3"/>
      <c r="V31" s="4"/>
      <c r="W31" s="3"/>
      <c r="X31" s="3"/>
      <c r="Y31" s="3"/>
      <c r="Z31" s="2"/>
      <c r="AA31" s="1"/>
      <c r="AB31" s="1"/>
      <c r="AC31" s="1"/>
      <c r="AD31" s="1"/>
      <c r="AE31" s="1"/>
      <c r="AF31" s="1"/>
    </row>
    <row r="32" spans="1:32" ht="44.25" customHeight="1" x14ac:dyDescent="0.2">
      <c r="A32" s="86" t="s">
        <v>266</v>
      </c>
      <c r="B32" s="2">
        <v>825359001</v>
      </c>
      <c r="C32" s="2" t="s">
        <v>224</v>
      </c>
      <c r="D32" s="2" t="s">
        <v>225</v>
      </c>
      <c r="E32" s="6" t="s">
        <v>26</v>
      </c>
      <c r="F32" s="6" t="s">
        <v>226</v>
      </c>
      <c r="G32" s="6" t="s">
        <v>28</v>
      </c>
      <c r="H32" s="2"/>
      <c r="I32" s="2"/>
      <c r="J32" s="2" t="s">
        <v>267</v>
      </c>
      <c r="K32" s="2" t="s">
        <v>269</v>
      </c>
      <c r="L32" s="4" t="s">
        <v>47</v>
      </c>
      <c r="M32" s="7" t="s">
        <v>270</v>
      </c>
      <c r="N32" s="7" t="s">
        <v>268</v>
      </c>
      <c r="O32" s="8"/>
      <c r="P32" s="7"/>
      <c r="Q32" s="8" t="s">
        <v>230</v>
      </c>
      <c r="R32" s="8" t="s">
        <v>271</v>
      </c>
      <c r="S32" s="9">
        <v>37970</v>
      </c>
      <c r="T32" s="7">
        <v>1700</v>
      </c>
      <c r="U32" s="3"/>
      <c r="V32" s="4"/>
      <c r="W32" s="3"/>
      <c r="X32" s="3"/>
      <c r="Y32" s="3"/>
      <c r="Z32" s="2"/>
      <c r="AA32" s="1"/>
      <c r="AB32" s="1"/>
      <c r="AC32" s="1"/>
      <c r="AD32" s="1"/>
      <c r="AE32" s="1"/>
      <c r="AF32" s="1"/>
    </row>
    <row r="33" spans="1:32" ht="44.25" customHeight="1" x14ac:dyDescent="0.2">
      <c r="A33" s="86" t="s">
        <v>6807</v>
      </c>
      <c r="B33" s="2">
        <v>700006700</v>
      </c>
      <c r="C33" s="2" t="s">
        <v>272</v>
      </c>
      <c r="D33" s="2" t="s">
        <v>273</v>
      </c>
      <c r="E33" s="6" t="s">
        <v>6808</v>
      </c>
      <c r="F33" s="6" t="s">
        <v>226</v>
      </c>
      <c r="G33" s="6" t="s">
        <v>28</v>
      </c>
      <c r="H33" s="2"/>
      <c r="I33" s="2"/>
      <c r="J33" s="2" t="s">
        <v>6451</v>
      </c>
      <c r="K33" s="2" t="s">
        <v>276</v>
      </c>
      <c r="L33" s="4" t="s">
        <v>47</v>
      </c>
      <c r="M33" s="7" t="s">
        <v>5558</v>
      </c>
      <c r="N33" s="7" t="s">
        <v>275</v>
      </c>
      <c r="O33" s="8" t="s">
        <v>274</v>
      </c>
      <c r="P33" s="22" t="s">
        <v>5559</v>
      </c>
      <c r="Q33" s="8" t="s">
        <v>277</v>
      </c>
      <c r="R33" s="8" t="s">
        <v>6809</v>
      </c>
      <c r="S33" s="9">
        <v>37970</v>
      </c>
      <c r="T33" s="7">
        <v>1050</v>
      </c>
      <c r="U33" s="20"/>
      <c r="V33" s="21"/>
      <c r="W33" s="20"/>
      <c r="X33" s="20"/>
      <c r="Y33" s="20"/>
      <c r="Z33" s="12"/>
      <c r="AA33" s="1"/>
      <c r="AB33" s="1"/>
      <c r="AC33" s="1"/>
      <c r="AD33" s="1"/>
      <c r="AE33" s="1"/>
      <c r="AF33" s="1"/>
    </row>
    <row r="34" spans="1:32" ht="44.25" customHeight="1" x14ac:dyDescent="0.2">
      <c r="A34" s="86" t="s">
        <v>6810</v>
      </c>
      <c r="B34" s="2">
        <v>706363009</v>
      </c>
      <c r="C34" s="2" t="s">
        <v>224</v>
      </c>
      <c r="D34" s="2" t="s">
        <v>278</v>
      </c>
      <c r="E34" s="6" t="s">
        <v>26</v>
      </c>
      <c r="F34" s="6" t="s">
        <v>226</v>
      </c>
      <c r="G34" s="6" t="s">
        <v>28</v>
      </c>
      <c r="H34" s="2"/>
      <c r="I34" s="2"/>
      <c r="J34" s="2" t="s">
        <v>279</v>
      </c>
      <c r="K34" s="2" t="s">
        <v>281</v>
      </c>
      <c r="L34" s="4" t="s">
        <v>5313</v>
      </c>
      <c r="M34" s="7" t="s">
        <v>283</v>
      </c>
      <c r="N34" s="7" t="s">
        <v>282</v>
      </c>
      <c r="O34" s="8" t="s">
        <v>280</v>
      </c>
      <c r="P34" s="7"/>
      <c r="Q34" s="8" t="s">
        <v>230</v>
      </c>
      <c r="R34" s="8" t="s">
        <v>284</v>
      </c>
      <c r="S34" s="9">
        <v>37970</v>
      </c>
      <c r="T34" s="7">
        <v>6861</v>
      </c>
      <c r="U34" s="3"/>
      <c r="V34" s="4"/>
      <c r="W34" s="3"/>
      <c r="X34" s="3"/>
      <c r="Y34" s="3"/>
      <c r="Z34" s="2"/>
      <c r="AA34" s="1"/>
      <c r="AB34" s="1"/>
      <c r="AC34" s="1"/>
      <c r="AD34" s="1"/>
      <c r="AE34" s="1"/>
      <c r="AF34" s="1"/>
    </row>
    <row r="35" spans="1:32" ht="44.25" customHeight="1" x14ac:dyDescent="0.2">
      <c r="A35" s="86" t="s">
        <v>6811</v>
      </c>
      <c r="B35" s="2">
        <v>813748002</v>
      </c>
      <c r="C35" s="2" t="s">
        <v>224</v>
      </c>
      <c r="D35" s="2" t="s">
        <v>285</v>
      </c>
      <c r="E35" s="6" t="s">
        <v>26</v>
      </c>
      <c r="F35" s="6" t="s">
        <v>226</v>
      </c>
      <c r="G35" s="6" t="s">
        <v>28</v>
      </c>
      <c r="H35" s="2"/>
      <c r="I35" s="2"/>
      <c r="J35" s="2" t="s">
        <v>286</v>
      </c>
      <c r="K35" s="2" t="s">
        <v>287</v>
      </c>
      <c r="L35" s="4" t="s">
        <v>47</v>
      </c>
      <c r="M35" s="7" t="s">
        <v>270</v>
      </c>
      <c r="N35" s="7" t="s">
        <v>288</v>
      </c>
      <c r="O35" s="8" t="s">
        <v>291</v>
      </c>
      <c r="P35" s="7"/>
      <c r="Q35" s="8">
        <v>93910</v>
      </c>
      <c r="R35" s="8" t="s">
        <v>289</v>
      </c>
      <c r="S35" s="9">
        <v>37970</v>
      </c>
      <c r="T35" s="7">
        <v>1100</v>
      </c>
      <c r="U35" s="3"/>
      <c r="V35" s="4"/>
      <c r="W35" s="3"/>
      <c r="X35" s="3"/>
      <c r="Y35" s="3"/>
      <c r="Z35" s="2"/>
      <c r="AA35" s="1"/>
      <c r="AB35" s="1"/>
      <c r="AC35" s="1"/>
      <c r="AD35" s="1"/>
      <c r="AE35" s="1"/>
      <c r="AF35" s="1"/>
    </row>
    <row r="36" spans="1:32" ht="44.25" customHeight="1" x14ac:dyDescent="0.2">
      <c r="A36" s="85" t="s">
        <v>6812</v>
      </c>
      <c r="B36" s="2">
        <v>700156303</v>
      </c>
      <c r="C36" s="2" t="s">
        <v>272</v>
      </c>
      <c r="D36" s="2" t="s">
        <v>290</v>
      </c>
      <c r="E36" s="6" t="s">
        <v>26</v>
      </c>
      <c r="F36" s="6" t="s">
        <v>226</v>
      </c>
      <c r="G36" s="6" t="s">
        <v>28</v>
      </c>
      <c r="H36" s="2"/>
      <c r="I36" s="2"/>
      <c r="J36" s="2" t="s">
        <v>4862</v>
      </c>
      <c r="K36" s="2" t="s">
        <v>4863</v>
      </c>
      <c r="L36" s="4" t="s">
        <v>47</v>
      </c>
      <c r="M36" s="7" t="s">
        <v>256</v>
      </c>
      <c r="N36" s="7" t="s">
        <v>4864</v>
      </c>
      <c r="O36" s="8" t="s">
        <v>292</v>
      </c>
      <c r="P36" s="7"/>
      <c r="Q36" s="8">
        <v>93910</v>
      </c>
      <c r="R36" s="8" t="s">
        <v>293</v>
      </c>
      <c r="S36" s="9">
        <v>37970</v>
      </c>
      <c r="T36" s="7">
        <v>1300</v>
      </c>
      <c r="U36" s="3"/>
      <c r="V36" s="4"/>
      <c r="W36" s="3"/>
      <c r="X36" s="3"/>
      <c r="Y36" s="3"/>
      <c r="Z36" s="2"/>
      <c r="AA36" s="1"/>
      <c r="AB36" s="1"/>
      <c r="AC36" s="1"/>
      <c r="AD36" s="1"/>
      <c r="AE36" s="1"/>
      <c r="AF36" s="1"/>
    </row>
    <row r="37" spans="1:32" ht="44.25" customHeight="1" x14ac:dyDescent="0.2">
      <c r="A37" s="86" t="s">
        <v>6813</v>
      </c>
      <c r="B37" s="2">
        <v>706724001</v>
      </c>
      <c r="C37" s="2" t="s">
        <v>224</v>
      </c>
      <c r="D37" s="2" t="s">
        <v>294</v>
      </c>
      <c r="E37" s="6" t="s">
        <v>26</v>
      </c>
      <c r="F37" s="6" t="s">
        <v>226</v>
      </c>
      <c r="G37" s="6" t="s">
        <v>28</v>
      </c>
      <c r="H37" s="2"/>
      <c r="I37" s="2"/>
      <c r="J37" s="2" t="s">
        <v>295</v>
      </c>
      <c r="K37" s="2" t="s">
        <v>6814</v>
      </c>
      <c r="L37" s="4" t="s">
        <v>5314</v>
      </c>
      <c r="M37" s="7" t="s">
        <v>296</v>
      </c>
      <c r="N37" s="7" t="s">
        <v>6815</v>
      </c>
      <c r="O37" s="8" t="s">
        <v>6816</v>
      </c>
      <c r="P37" s="7"/>
      <c r="Q37" s="8">
        <v>93910</v>
      </c>
      <c r="R37" s="8" t="s">
        <v>6817</v>
      </c>
      <c r="S37" s="9">
        <v>37970</v>
      </c>
      <c r="T37" s="7">
        <v>1150</v>
      </c>
      <c r="U37" s="20"/>
      <c r="V37" s="21"/>
      <c r="W37" s="20"/>
      <c r="X37" s="20"/>
      <c r="Y37" s="20"/>
      <c r="Z37" s="12"/>
      <c r="AA37" s="1"/>
      <c r="AB37" s="1"/>
      <c r="AC37" s="1"/>
      <c r="AD37" s="1"/>
      <c r="AE37" s="1"/>
      <c r="AF37" s="1"/>
    </row>
    <row r="38" spans="1:32" ht="44.25" customHeight="1" x14ac:dyDescent="0.2">
      <c r="A38" s="86" t="s">
        <v>6818</v>
      </c>
      <c r="B38" s="2">
        <v>829024004</v>
      </c>
      <c r="C38" s="2" t="s">
        <v>224</v>
      </c>
      <c r="D38" s="2" t="s">
        <v>278</v>
      </c>
      <c r="E38" s="6" t="s">
        <v>26</v>
      </c>
      <c r="F38" s="6" t="s">
        <v>226</v>
      </c>
      <c r="G38" s="52"/>
      <c r="H38" s="6" t="s">
        <v>28</v>
      </c>
      <c r="I38" s="2"/>
      <c r="J38" s="2" t="s">
        <v>297</v>
      </c>
      <c r="K38" s="2" t="s">
        <v>299</v>
      </c>
      <c r="L38" s="4" t="s">
        <v>47</v>
      </c>
      <c r="M38" s="7" t="s">
        <v>2845</v>
      </c>
      <c r="N38" s="7" t="s">
        <v>300</v>
      </c>
      <c r="O38" s="8" t="s">
        <v>298</v>
      </c>
      <c r="P38" s="7"/>
      <c r="Q38" s="8" t="s">
        <v>230</v>
      </c>
      <c r="R38" s="8" t="s">
        <v>301</v>
      </c>
      <c r="S38" s="9">
        <v>37970</v>
      </c>
      <c r="T38" s="7">
        <v>1350</v>
      </c>
      <c r="U38" s="3"/>
      <c r="V38" s="4"/>
      <c r="W38" s="3"/>
      <c r="X38" s="3"/>
      <c r="Y38" s="3"/>
      <c r="Z38" s="2"/>
      <c r="AA38" s="1"/>
      <c r="AB38" s="1"/>
      <c r="AC38" s="1"/>
      <c r="AD38" s="1"/>
      <c r="AE38" s="1"/>
      <c r="AF38" s="1"/>
    </row>
    <row r="39" spans="1:32" ht="44.25" customHeight="1" x14ac:dyDescent="0.2">
      <c r="A39" s="86" t="s">
        <v>6819</v>
      </c>
      <c r="B39" s="2">
        <v>703168000</v>
      </c>
      <c r="C39" s="2" t="s">
        <v>272</v>
      </c>
      <c r="D39" s="2" t="s">
        <v>302</v>
      </c>
      <c r="E39" s="6" t="s">
        <v>303</v>
      </c>
      <c r="F39" s="6" t="s">
        <v>226</v>
      </c>
      <c r="G39" s="6" t="s">
        <v>28</v>
      </c>
      <c r="H39" s="2" t="s">
        <v>2989</v>
      </c>
      <c r="I39" s="2" t="s">
        <v>2989</v>
      </c>
      <c r="J39" s="2" t="s">
        <v>6079</v>
      </c>
      <c r="K39" s="2" t="s">
        <v>5927</v>
      </c>
      <c r="L39" s="4" t="s">
        <v>48</v>
      </c>
      <c r="M39" s="7" t="s">
        <v>304</v>
      </c>
      <c r="N39" s="7" t="s">
        <v>5928</v>
      </c>
      <c r="O39" s="23" t="s">
        <v>5929</v>
      </c>
      <c r="P39" s="7"/>
      <c r="Q39" s="8">
        <v>93910</v>
      </c>
      <c r="R39" s="8" t="s">
        <v>5577</v>
      </c>
      <c r="S39" s="9">
        <v>37970</v>
      </c>
      <c r="T39" s="7">
        <v>1000</v>
      </c>
      <c r="U39" s="3"/>
      <c r="V39" s="4"/>
      <c r="W39" s="3"/>
      <c r="X39" s="3"/>
      <c r="Y39" s="3"/>
      <c r="Z39" s="2"/>
      <c r="AA39" s="1"/>
      <c r="AB39" s="1"/>
      <c r="AC39" s="1"/>
      <c r="AD39" s="1"/>
      <c r="AE39" s="1"/>
      <c r="AF39" s="1"/>
    </row>
    <row r="40" spans="1:32" ht="44.25" customHeight="1" x14ac:dyDescent="0.2">
      <c r="A40" s="86" t="s">
        <v>6820</v>
      </c>
      <c r="B40" s="2">
        <v>800665116</v>
      </c>
      <c r="C40" s="2" t="s">
        <v>224</v>
      </c>
      <c r="D40" s="2" t="s">
        <v>140</v>
      </c>
      <c r="E40" s="6" t="s">
        <v>26</v>
      </c>
      <c r="F40" s="6" t="s">
        <v>226</v>
      </c>
      <c r="G40" s="6" t="s">
        <v>28</v>
      </c>
      <c r="H40" s="2"/>
      <c r="I40" s="2"/>
      <c r="J40" s="2" t="s">
        <v>305</v>
      </c>
      <c r="K40" s="2" t="s">
        <v>307</v>
      </c>
      <c r="L40" s="4" t="s">
        <v>309</v>
      </c>
      <c r="M40" s="7" t="s">
        <v>310</v>
      </c>
      <c r="N40" s="7" t="s">
        <v>308</v>
      </c>
      <c r="O40" s="8" t="s">
        <v>306</v>
      </c>
      <c r="P40" s="7"/>
      <c r="Q40" s="8" t="s">
        <v>230</v>
      </c>
      <c r="R40" s="8" t="s">
        <v>311</v>
      </c>
      <c r="S40" s="9">
        <v>37970</v>
      </c>
      <c r="T40" s="7">
        <v>1325</v>
      </c>
      <c r="U40" s="3"/>
      <c r="V40" s="4"/>
      <c r="W40" s="3"/>
      <c r="X40" s="3"/>
      <c r="Y40" s="3"/>
      <c r="Z40" s="2"/>
      <c r="AA40" s="1"/>
      <c r="AB40" s="1"/>
      <c r="AC40" s="1"/>
      <c r="AD40" s="1"/>
      <c r="AE40" s="1"/>
      <c r="AF40" s="1"/>
    </row>
    <row r="41" spans="1:32" ht="44.25" customHeight="1" x14ac:dyDescent="0.2">
      <c r="A41" s="86" t="s">
        <v>6821</v>
      </c>
      <c r="B41" s="2">
        <v>700836002</v>
      </c>
      <c r="C41" s="2" t="s">
        <v>224</v>
      </c>
      <c r="D41" s="2" t="s">
        <v>225</v>
      </c>
      <c r="E41" s="6" t="s">
        <v>26</v>
      </c>
      <c r="F41" s="6" t="s">
        <v>226</v>
      </c>
      <c r="G41" s="6" t="s">
        <v>28</v>
      </c>
      <c r="H41" s="2"/>
      <c r="I41" s="2"/>
      <c r="J41" s="2" t="s">
        <v>312</v>
      </c>
      <c r="K41" s="2" t="s">
        <v>313</v>
      </c>
      <c r="L41" s="4" t="s">
        <v>47</v>
      </c>
      <c r="M41" s="7" t="s">
        <v>2979</v>
      </c>
      <c r="N41" s="7" t="s">
        <v>314</v>
      </c>
      <c r="O41" s="8"/>
      <c r="P41" s="7"/>
      <c r="Q41" s="8" t="s">
        <v>257</v>
      </c>
      <c r="R41" s="8" t="s">
        <v>315</v>
      </c>
      <c r="S41" s="9">
        <v>37970</v>
      </c>
      <c r="T41" s="7">
        <v>1225</v>
      </c>
      <c r="U41" s="3"/>
      <c r="V41" s="4"/>
      <c r="W41" s="3"/>
      <c r="X41" s="3"/>
      <c r="Y41" s="3"/>
      <c r="Z41" s="2"/>
      <c r="AA41" s="1"/>
      <c r="AB41" s="1"/>
      <c r="AC41" s="1"/>
      <c r="AD41" s="1"/>
      <c r="AE41" s="1"/>
      <c r="AF41" s="1"/>
    </row>
    <row r="42" spans="1:32" ht="44.25" customHeight="1" x14ac:dyDescent="0.2">
      <c r="A42" s="86" t="s">
        <v>6822</v>
      </c>
      <c r="B42" s="2">
        <v>826902000</v>
      </c>
      <c r="C42" s="2" t="s">
        <v>224</v>
      </c>
      <c r="D42" s="2" t="s">
        <v>316</v>
      </c>
      <c r="E42" s="6" t="s">
        <v>26</v>
      </c>
      <c r="F42" s="6" t="s">
        <v>226</v>
      </c>
      <c r="G42" s="6" t="s">
        <v>28</v>
      </c>
      <c r="H42" s="2"/>
      <c r="I42" s="2"/>
      <c r="J42" s="2" t="s">
        <v>317</v>
      </c>
      <c r="K42" s="2" t="s">
        <v>5932</v>
      </c>
      <c r="L42" s="4" t="s">
        <v>47</v>
      </c>
      <c r="M42" s="7" t="s">
        <v>256</v>
      </c>
      <c r="N42" s="7" t="s">
        <v>319</v>
      </c>
      <c r="O42" s="8" t="s">
        <v>318</v>
      </c>
      <c r="P42" s="7"/>
      <c r="Q42" s="8">
        <v>93910</v>
      </c>
      <c r="R42" s="8" t="s">
        <v>6823</v>
      </c>
      <c r="S42" s="9">
        <v>37970</v>
      </c>
      <c r="T42" s="7">
        <v>1250</v>
      </c>
      <c r="U42" s="20"/>
      <c r="V42" s="21"/>
      <c r="W42" s="20"/>
      <c r="X42" s="20"/>
      <c r="Y42" s="20"/>
      <c r="Z42" s="12"/>
      <c r="AA42" s="1"/>
      <c r="AB42" s="1"/>
      <c r="AC42" s="1"/>
      <c r="AD42" s="1"/>
      <c r="AE42" s="1"/>
      <c r="AF42" s="1" t="s">
        <v>8476</v>
      </c>
    </row>
    <row r="43" spans="1:32" ht="44.25" customHeight="1" x14ac:dyDescent="0.2">
      <c r="A43" s="86" t="s">
        <v>6824</v>
      </c>
      <c r="B43" s="2">
        <v>821567009</v>
      </c>
      <c r="C43" s="2" t="s">
        <v>272</v>
      </c>
      <c r="D43" s="2" t="s">
        <v>225</v>
      </c>
      <c r="E43" s="6" t="s">
        <v>6825</v>
      </c>
      <c r="F43" s="2" t="s">
        <v>226</v>
      </c>
      <c r="G43" s="6" t="s">
        <v>6826</v>
      </c>
      <c r="H43" s="2"/>
      <c r="I43" s="2"/>
      <c r="J43" s="2" t="s">
        <v>8136</v>
      </c>
      <c r="K43" s="2" t="s">
        <v>6827</v>
      </c>
      <c r="L43" s="4" t="s">
        <v>6828</v>
      </c>
      <c r="M43" s="7" t="s">
        <v>6829</v>
      </c>
      <c r="N43" s="7" t="s">
        <v>6830</v>
      </c>
      <c r="O43" s="8" t="s">
        <v>6831</v>
      </c>
      <c r="P43" s="7"/>
      <c r="Q43" s="8" t="s">
        <v>230</v>
      </c>
      <c r="R43" s="8" t="s">
        <v>6832</v>
      </c>
      <c r="S43" s="9" t="s">
        <v>6833</v>
      </c>
      <c r="T43" s="7">
        <v>1500</v>
      </c>
      <c r="U43" s="20"/>
      <c r="V43" s="21"/>
      <c r="W43" s="20"/>
      <c r="X43" s="20"/>
      <c r="Y43" s="20"/>
      <c r="Z43" s="12"/>
      <c r="AA43" s="1"/>
      <c r="AB43" s="1"/>
      <c r="AC43" s="1"/>
      <c r="AD43" s="1"/>
      <c r="AE43" s="1"/>
      <c r="AF43" s="1" t="s">
        <v>8477</v>
      </c>
    </row>
    <row r="44" spans="1:32" ht="44.25" customHeight="1" x14ac:dyDescent="0.2">
      <c r="A44" s="86" t="s">
        <v>6834</v>
      </c>
      <c r="B44" s="2">
        <v>700813002</v>
      </c>
      <c r="C44" s="2" t="s">
        <v>224</v>
      </c>
      <c r="D44" s="2" t="s">
        <v>278</v>
      </c>
      <c r="E44" s="6" t="s">
        <v>6286</v>
      </c>
      <c r="F44" s="6" t="s">
        <v>226</v>
      </c>
      <c r="G44" s="6" t="s">
        <v>28</v>
      </c>
      <c r="H44" s="2"/>
      <c r="I44" s="2"/>
      <c r="J44" s="2" t="s">
        <v>6835</v>
      </c>
      <c r="K44" s="2" t="s">
        <v>321</v>
      </c>
      <c r="L44" s="4" t="s">
        <v>47</v>
      </c>
      <c r="M44" s="7" t="s">
        <v>320</v>
      </c>
      <c r="N44" s="7" t="s">
        <v>322</v>
      </c>
      <c r="O44" s="8"/>
      <c r="P44" s="7"/>
      <c r="Q44" s="8" t="s">
        <v>230</v>
      </c>
      <c r="R44" s="8" t="s">
        <v>6836</v>
      </c>
      <c r="S44" s="9">
        <v>37970</v>
      </c>
      <c r="T44" s="7">
        <v>1450</v>
      </c>
      <c r="U44" s="20"/>
      <c r="V44" s="21"/>
      <c r="W44" s="20"/>
      <c r="X44" s="20"/>
      <c r="Y44" s="20"/>
      <c r="Z44" s="12"/>
      <c r="AA44" s="1"/>
      <c r="AB44" s="1"/>
      <c r="AC44" s="1"/>
      <c r="AD44" s="1"/>
      <c r="AE44" s="1"/>
      <c r="AF44" s="1"/>
    </row>
    <row r="45" spans="1:32" ht="44.25" customHeight="1" x14ac:dyDescent="0.2">
      <c r="A45" s="86" t="s">
        <v>6837</v>
      </c>
      <c r="B45" s="2">
        <v>700230201</v>
      </c>
      <c r="C45" s="2" t="s">
        <v>224</v>
      </c>
      <c r="D45" s="2" t="s">
        <v>323</v>
      </c>
      <c r="E45" s="6" t="s">
        <v>6838</v>
      </c>
      <c r="F45" s="6" t="s">
        <v>226</v>
      </c>
      <c r="G45" s="6" t="s">
        <v>28</v>
      </c>
      <c r="H45" s="2"/>
      <c r="I45" s="2"/>
      <c r="J45" s="2" t="s">
        <v>324</v>
      </c>
      <c r="K45" s="2" t="s">
        <v>325</v>
      </c>
      <c r="L45" s="4" t="s">
        <v>47</v>
      </c>
      <c r="M45" s="7" t="s">
        <v>326</v>
      </c>
      <c r="N45" s="7" t="s">
        <v>6452</v>
      </c>
      <c r="O45" s="23" t="s">
        <v>6453</v>
      </c>
      <c r="P45" s="7"/>
      <c r="Q45" s="8" t="s">
        <v>327</v>
      </c>
      <c r="R45" s="8" t="s">
        <v>6839</v>
      </c>
      <c r="S45" s="9">
        <v>37970</v>
      </c>
      <c r="T45" s="7">
        <v>1550</v>
      </c>
      <c r="U45" s="20"/>
      <c r="V45" s="21"/>
      <c r="W45" s="20"/>
      <c r="X45" s="20"/>
      <c r="Y45" s="20"/>
      <c r="Z45" s="12"/>
      <c r="AA45" s="1"/>
      <c r="AB45" s="1"/>
      <c r="AC45" s="1"/>
      <c r="AD45" s="1"/>
      <c r="AE45" s="1"/>
      <c r="AF45" s="1"/>
    </row>
    <row r="46" spans="1:32" ht="44.25" customHeight="1" x14ac:dyDescent="0.2">
      <c r="A46" s="86" t="s">
        <v>6840</v>
      </c>
      <c r="B46" s="2">
        <v>700218708</v>
      </c>
      <c r="C46" s="2" t="s">
        <v>272</v>
      </c>
      <c r="D46" s="2" t="s">
        <v>316</v>
      </c>
      <c r="E46" s="6" t="s">
        <v>26</v>
      </c>
      <c r="F46" s="6" t="s">
        <v>226</v>
      </c>
      <c r="G46" s="6" t="s">
        <v>28</v>
      </c>
      <c r="H46" s="2"/>
      <c r="I46" s="2"/>
      <c r="J46" s="2" t="s">
        <v>328</v>
      </c>
      <c r="K46" s="2" t="s">
        <v>329</v>
      </c>
      <c r="L46" s="4" t="s">
        <v>47</v>
      </c>
      <c r="M46" s="7" t="s">
        <v>5248</v>
      </c>
      <c r="N46" s="7" t="s">
        <v>330</v>
      </c>
      <c r="O46" s="8"/>
      <c r="P46" s="7"/>
      <c r="Q46" s="8">
        <v>93910</v>
      </c>
      <c r="R46" s="8" t="s">
        <v>331</v>
      </c>
      <c r="S46" s="9">
        <v>37970</v>
      </c>
      <c r="T46" s="7">
        <v>1600</v>
      </c>
      <c r="U46" s="3"/>
      <c r="V46" s="4"/>
      <c r="W46" s="3"/>
      <c r="X46" s="3"/>
      <c r="Y46" s="3"/>
      <c r="Z46" s="2"/>
      <c r="AA46" s="1"/>
      <c r="AB46" s="1"/>
      <c r="AC46" s="1"/>
      <c r="AD46" s="1"/>
      <c r="AE46" s="1"/>
      <c r="AF46" s="1"/>
    </row>
    <row r="47" spans="1:32" ht="44.25" customHeight="1" x14ac:dyDescent="0.2">
      <c r="A47" s="86" t="s">
        <v>6841</v>
      </c>
      <c r="B47" s="2" t="s">
        <v>6337</v>
      </c>
      <c r="C47" s="2" t="s">
        <v>224</v>
      </c>
      <c r="D47" s="2" t="s">
        <v>332</v>
      </c>
      <c r="E47" s="6" t="s">
        <v>26</v>
      </c>
      <c r="F47" s="6" t="s">
        <v>226</v>
      </c>
      <c r="G47" s="6" t="s">
        <v>28</v>
      </c>
      <c r="H47" s="2"/>
      <c r="I47" s="2"/>
      <c r="J47" s="2" t="s">
        <v>6080</v>
      </c>
      <c r="K47" s="2" t="s">
        <v>333</v>
      </c>
      <c r="L47" s="4" t="s">
        <v>47</v>
      </c>
      <c r="M47" s="7" t="s">
        <v>1275</v>
      </c>
      <c r="N47" s="7" t="s">
        <v>334</v>
      </c>
      <c r="O47" s="8"/>
      <c r="P47" s="7"/>
      <c r="Q47" s="8" t="s">
        <v>257</v>
      </c>
      <c r="R47" s="8" t="s">
        <v>335</v>
      </c>
      <c r="S47" s="9">
        <v>37970</v>
      </c>
      <c r="T47" s="7">
        <v>1650</v>
      </c>
      <c r="U47" s="3"/>
      <c r="V47" s="4"/>
      <c r="W47" s="3"/>
      <c r="X47" s="3"/>
      <c r="Y47" s="3"/>
      <c r="Z47" s="2"/>
      <c r="AA47" s="1"/>
      <c r="AB47" s="1"/>
      <c r="AC47" s="1"/>
      <c r="AD47" s="1"/>
      <c r="AE47" s="1"/>
      <c r="AF47" s="1"/>
    </row>
    <row r="48" spans="1:32" ht="44.25" customHeight="1" x14ac:dyDescent="0.2">
      <c r="A48" s="86" t="s">
        <v>6842</v>
      </c>
      <c r="B48" s="2">
        <v>705171009</v>
      </c>
      <c r="C48" s="2" t="s">
        <v>224</v>
      </c>
      <c r="D48" s="2" t="s">
        <v>336</v>
      </c>
      <c r="E48" s="6" t="s">
        <v>26</v>
      </c>
      <c r="F48" s="6" t="s">
        <v>226</v>
      </c>
      <c r="G48" s="6" t="s">
        <v>28</v>
      </c>
      <c r="H48" s="2"/>
      <c r="I48" s="2"/>
      <c r="J48" s="2" t="s">
        <v>337</v>
      </c>
      <c r="K48" s="2" t="s">
        <v>339</v>
      </c>
      <c r="L48" s="4" t="s">
        <v>767</v>
      </c>
      <c r="M48" s="7" t="s">
        <v>5249</v>
      </c>
      <c r="N48" s="7" t="s">
        <v>340</v>
      </c>
      <c r="O48" s="8" t="s">
        <v>338</v>
      </c>
      <c r="P48" s="7"/>
      <c r="Q48" s="8" t="s">
        <v>257</v>
      </c>
      <c r="R48" s="8" t="s">
        <v>341</v>
      </c>
      <c r="S48" s="9">
        <v>37970</v>
      </c>
      <c r="T48" s="7">
        <v>6909</v>
      </c>
      <c r="U48" s="3"/>
      <c r="V48" s="4"/>
      <c r="W48" s="3"/>
      <c r="X48" s="3"/>
      <c r="Y48" s="3"/>
      <c r="Z48" s="2"/>
      <c r="AA48" s="1"/>
      <c r="AB48" s="1"/>
      <c r="AC48" s="1"/>
      <c r="AD48" s="1"/>
      <c r="AE48" s="1"/>
      <c r="AF48" s="1"/>
    </row>
    <row r="49" spans="1:32" ht="44.25" customHeight="1" x14ac:dyDescent="0.2">
      <c r="A49" s="86" t="s">
        <v>6843</v>
      </c>
      <c r="B49" s="2">
        <v>817951724</v>
      </c>
      <c r="C49" s="2" t="s">
        <v>224</v>
      </c>
      <c r="D49" s="2" t="s">
        <v>344</v>
      </c>
      <c r="E49" s="6" t="s">
        <v>26</v>
      </c>
      <c r="F49" s="6" t="s">
        <v>226</v>
      </c>
      <c r="G49" s="6" t="s">
        <v>28</v>
      </c>
      <c r="H49" s="2"/>
      <c r="I49" s="2"/>
      <c r="J49" s="2" t="s">
        <v>8137</v>
      </c>
      <c r="K49" s="2" t="s">
        <v>6844</v>
      </c>
      <c r="L49" s="4" t="s">
        <v>309</v>
      </c>
      <c r="M49" s="7" t="s">
        <v>955</v>
      </c>
      <c r="N49" s="7" t="s">
        <v>6845</v>
      </c>
      <c r="O49" s="8" t="s">
        <v>6846</v>
      </c>
      <c r="P49" s="7"/>
      <c r="Q49" s="8" t="s">
        <v>257</v>
      </c>
      <c r="R49" s="8" t="s">
        <v>6847</v>
      </c>
      <c r="S49" s="9">
        <v>37970</v>
      </c>
      <c r="T49" s="7">
        <v>1750</v>
      </c>
      <c r="U49" s="20"/>
      <c r="V49" s="21"/>
      <c r="W49" s="20"/>
      <c r="X49" s="20"/>
      <c r="Y49" s="20"/>
      <c r="Z49" s="12"/>
      <c r="AA49" s="1"/>
      <c r="AB49" s="1"/>
      <c r="AC49" s="1"/>
      <c r="AD49" s="1"/>
      <c r="AE49" s="1"/>
      <c r="AF49" s="1"/>
    </row>
    <row r="50" spans="1:32" ht="44.25" customHeight="1" x14ac:dyDescent="0.2">
      <c r="A50" s="86" t="s">
        <v>6848</v>
      </c>
      <c r="B50" s="2">
        <v>802305002</v>
      </c>
      <c r="C50" s="2" t="s">
        <v>224</v>
      </c>
      <c r="D50" s="2" t="s">
        <v>343</v>
      </c>
      <c r="E50" s="6" t="s">
        <v>26</v>
      </c>
      <c r="F50" s="6" t="s">
        <v>226</v>
      </c>
      <c r="G50" s="6" t="s">
        <v>28</v>
      </c>
      <c r="H50" s="2"/>
      <c r="I50" s="2"/>
      <c r="J50" s="2" t="s">
        <v>345</v>
      </c>
      <c r="K50" s="2" t="s">
        <v>346</v>
      </c>
      <c r="L50" s="4" t="s">
        <v>47</v>
      </c>
      <c r="M50" s="7" t="s">
        <v>348</v>
      </c>
      <c r="N50" s="7" t="s">
        <v>347</v>
      </c>
      <c r="O50" s="8"/>
      <c r="P50" s="7"/>
      <c r="Q50" s="8">
        <v>93910</v>
      </c>
      <c r="R50" s="8" t="s">
        <v>349</v>
      </c>
      <c r="S50" s="9">
        <v>37970</v>
      </c>
      <c r="T50" s="7">
        <v>7063</v>
      </c>
      <c r="U50" s="3"/>
      <c r="V50" s="4"/>
      <c r="W50" s="3"/>
      <c r="X50" s="3"/>
      <c r="Y50" s="3"/>
      <c r="Z50" s="2"/>
      <c r="AA50" s="1"/>
      <c r="AB50" s="1"/>
      <c r="AC50" s="1"/>
      <c r="AD50" s="1"/>
      <c r="AE50" s="1"/>
      <c r="AF50" s="1"/>
    </row>
    <row r="51" spans="1:32" ht="44.25" customHeight="1" x14ac:dyDescent="0.2">
      <c r="A51" s="86" t="s">
        <v>6849</v>
      </c>
      <c r="B51" s="2">
        <v>817951511</v>
      </c>
      <c r="C51" s="2" t="s">
        <v>224</v>
      </c>
      <c r="D51" s="2" t="s">
        <v>350</v>
      </c>
      <c r="E51" s="6" t="s">
        <v>26</v>
      </c>
      <c r="F51" s="6" t="s">
        <v>226</v>
      </c>
      <c r="G51" s="6" t="s">
        <v>28</v>
      </c>
      <c r="H51" s="2"/>
      <c r="I51" s="2"/>
      <c r="J51" s="2" t="s">
        <v>351</v>
      </c>
      <c r="K51" s="2" t="s">
        <v>352</v>
      </c>
      <c r="L51" s="4" t="s">
        <v>47</v>
      </c>
      <c r="M51" s="7" t="s">
        <v>355</v>
      </c>
      <c r="N51" s="7" t="s">
        <v>353</v>
      </c>
      <c r="O51" s="8"/>
      <c r="P51" s="7"/>
      <c r="Q51" s="8" t="s">
        <v>230</v>
      </c>
      <c r="R51" s="8" t="s">
        <v>354</v>
      </c>
      <c r="S51" s="9">
        <v>37970</v>
      </c>
      <c r="T51" s="7">
        <v>7013</v>
      </c>
      <c r="U51" s="3"/>
      <c r="V51" s="4"/>
      <c r="W51" s="3"/>
      <c r="X51" s="3"/>
      <c r="Y51" s="3"/>
      <c r="Z51" s="2"/>
      <c r="AA51" s="1"/>
      <c r="AB51" s="1"/>
      <c r="AC51" s="1"/>
      <c r="AD51" s="1"/>
      <c r="AE51" s="1"/>
      <c r="AF51" s="1"/>
    </row>
    <row r="52" spans="1:32" ht="44.25" customHeight="1" x14ac:dyDescent="0.2">
      <c r="A52" s="86" t="s">
        <v>6850</v>
      </c>
      <c r="B52" s="2">
        <v>651354765</v>
      </c>
      <c r="C52" s="2" t="s">
        <v>356</v>
      </c>
      <c r="D52" s="2" t="s">
        <v>357</v>
      </c>
      <c r="E52" s="6" t="s">
        <v>5698</v>
      </c>
      <c r="F52" s="6" t="s">
        <v>358</v>
      </c>
      <c r="G52" s="6" t="s">
        <v>6851</v>
      </c>
      <c r="H52" s="2" t="s">
        <v>359</v>
      </c>
      <c r="I52" s="2" t="s">
        <v>6852</v>
      </c>
      <c r="J52" s="2" t="s">
        <v>6853</v>
      </c>
      <c r="K52" s="2" t="s">
        <v>5802</v>
      </c>
      <c r="L52" s="4" t="s">
        <v>539</v>
      </c>
      <c r="M52" s="7" t="s">
        <v>342</v>
      </c>
      <c r="N52" s="7">
        <v>984478316</v>
      </c>
      <c r="O52" s="23" t="s">
        <v>5699</v>
      </c>
      <c r="P52" s="7"/>
      <c r="Q52" s="8" t="s">
        <v>83</v>
      </c>
      <c r="R52" s="8" t="s">
        <v>6854</v>
      </c>
      <c r="S52" s="9">
        <v>43374</v>
      </c>
      <c r="T52" s="7">
        <v>7657</v>
      </c>
      <c r="U52" s="3"/>
      <c r="V52" s="4"/>
      <c r="W52" s="3"/>
      <c r="X52" s="3"/>
      <c r="Y52" s="3"/>
      <c r="Z52" s="2"/>
      <c r="AA52" s="1"/>
      <c r="AB52" s="1"/>
      <c r="AC52" s="1"/>
      <c r="AD52" s="1"/>
      <c r="AE52" s="1"/>
      <c r="AF52" s="1"/>
    </row>
    <row r="53" spans="1:32" ht="44.25" customHeight="1" x14ac:dyDescent="0.2">
      <c r="A53" s="86" t="s">
        <v>6855</v>
      </c>
      <c r="B53" s="2">
        <v>650413296</v>
      </c>
      <c r="C53" s="2" t="s">
        <v>72</v>
      </c>
      <c r="D53" s="2" t="s">
        <v>360</v>
      </c>
      <c r="E53" s="6" t="s">
        <v>361</v>
      </c>
      <c r="F53" s="6" t="s">
        <v>362</v>
      </c>
      <c r="G53" s="6" t="s">
        <v>363</v>
      </c>
      <c r="H53" s="2" t="s">
        <v>364</v>
      </c>
      <c r="I53" s="2" t="s">
        <v>127</v>
      </c>
      <c r="J53" s="2" t="s">
        <v>365</v>
      </c>
      <c r="K53" s="2" t="s">
        <v>366</v>
      </c>
      <c r="L53" s="4" t="s">
        <v>539</v>
      </c>
      <c r="M53" s="7" t="s">
        <v>367</v>
      </c>
      <c r="N53" s="7"/>
      <c r="O53" s="8"/>
      <c r="P53" s="7"/>
      <c r="Q53" s="8" t="s">
        <v>368</v>
      </c>
      <c r="R53" s="8" t="s">
        <v>369</v>
      </c>
      <c r="S53" s="9">
        <v>40910</v>
      </c>
      <c r="T53" s="7">
        <v>7461</v>
      </c>
      <c r="U53" s="3"/>
      <c r="V53" s="4"/>
      <c r="W53" s="3"/>
      <c r="X53" s="3"/>
      <c r="Y53" s="3"/>
      <c r="Z53" s="2"/>
      <c r="AA53" s="1"/>
      <c r="AB53" s="1"/>
      <c r="AC53" s="1"/>
      <c r="AD53" s="1"/>
      <c r="AE53" s="1"/>
      <c r="AF53" s="1"/>
    </row>
    <row r="54" spans="1:32" ht="44.25" customHeight="1" x14ac:dyDescent="0.2">
      <c r="A54" s="86" t="s">
        <v>6856</v>
      </c>
      <c r="B54" s="2">
        <v>650797612</v>
      </c>
      <c r="C54" s="2" t="s">
        <v>370</v>
      </c>
      <c r="D54" s="2" t="s">
        <v>371</v>
      </c>
      <c r="E54" s="6" t="s">
        <v>6857</v>
      </c>
      <c r="F54" s="6" t="s">
        <v>372</v>
      </c>
      <c r="G54" s="6" t="s">
        <v>6858</v>
      </c>
      <c r="H54" s="2" t="s">
        <v>373</v>
      </c>
      <c r="I54" s="2" t="s">
        <v>6859</v>
      </c>
      <c r="J54" s="2" t="s">
        <v>6860</v>
      </c>
      <c r="K54" s="2" t="s">
        <v>6861</v>
      </c>
      <c r="L54" s="4" t="s">
        <v>5314</v>
      </c>
      <c r="M54" s="7" t="s">
        <v>855</v>
      </c>
      <c r="N54" s="7" t="s">
        <v>6862</v>
      </c>
      <c r="O54" s="8" t="s">
        <v>374</v>
      </c>
      <c r="P54" s="7"/>
      <c r="Q54" s="8" t="s">
        <v>83</v>
      </c>
      <c r="R54" s="8" t="s">
        <v>6863</v>
      </c>
      <c r="S54" s="9">
        <v>43453</v>
      </c>
      <c r="T54" s="7">
        <v>7664</v>
      </c>
      <c r="U54" s="20"/>
      <c r="V54" s="21"/>
      <c r="W54" s="20"/>
      <c r="X54" s="20"/>
      <c r="Y54" s="20"/>
      <c r="Z54" s="12"/>
      <c r="AA54" s="1"/>
      <c r="AB54" s="1"/>
      <c r="AC54" s="1"/>
      <c r="AD54" s="1"/>
      <c r="AE54" s="1"/>
      <c r="AF54" s="1"/>
    </row>
    <row r="55" spans="1:32" ht="44.25" customHeight="1" x14ac:dyDescent="0.2">
      <c r="A55" s="86" t="s">
        <v>6864</v>
      </c>
      <c r="B55" s="2">
        <v>725183003</v>
      </c>
      <c r="C55" s="2" t="s">
        <v>72</v>
      </c>
      <c r="D55" s="2" t="s">
        <v>375</v>
      </c>
      <c r="E55" s="6" t="s">
        <v>26</v>
      </c>
      <c r="F55" s="6" t="s">
        <v>376</v>
      </c>
      <c r="G55" s="6" t="s">
        <v>8421</v>
      </c>
      <c r="H55" s="2" t="s">
        <v>112</v>
      </c>
      <c r="I55" s="2" t="s">
        <v>8517</v>
      </c>
      <c r="J55" s="2" t="s">
        <v>8422</v>
      </c>
      <c r="K55" s="2" t="s">
        <v>377</v>
      </c>
      <c r="L55" s="4" t="s">
        <v>47</v>
      </c>
      <c r="M55" s="7" t="s">
        <v>378</v>
      </c>
      <c r="N55" s="7" t="s">
        <v>8423</v>
      </c>
      <c r="O55" s="23" t="s">
        <v>8424</v>
      </c>
      <c r="P55" s="7"/>
      <c r="Q55" s="8">
        <v>93401</v>
      </c>
      <c r="R55" s="8" t="s">
        <v>8478</v>
      </c>
      <c r="S55" s="9">
        <v>37970</v>
      </c>
      <c r="T55" s="7">
        <v>7114</v>
      </c>
      <c r="U55" s="3"/>
      <c r="V55" s="4"/>
      <c r="W55" s="3"/>
      <c r="X55" s="3"/>
      <c r="Y55" s="3"/>
      <c r="Z55" s="2"/>
      <c r="AA55" s="1"/>
      <c r="AB55" s="1"/>
      <c r="AC55" s="1"/>
      <c r="AD55" s="1"/>
      <c r="AE55" s="1"/>
      <c r="AF55" s="1"/>
    </row>
    <row r="56" spans="1:32" ht="44.25" customHeight="1" x14ac:dyDescent="0.2">
      <c r="A56" s="86" t="s">
        <v>6865</v>
      </c>
      <c r="B56" s="2">
        <v>707437006</v>
      </c>
      <c r="C56" s="2" t="s">
        <v>72</v>
      </c>
      <c r="D56" s="2" t="s">
        <v>379</v>
      </c>
      <c r="E56" s="6" t="s">
        <v>380</v>
      </c>
      <c r="F56" s="6" t="s">
        <v>381</v>
      </c>
      <c r="G56" s="6" t="s">
        <v>382</v>
      </c>
      <c r="H56" s="2" t="s">
        <v>383</v>
      </c>
      <c r="I56" s="2" t="s">
        <v>384</v>
      </c>
      <c r="J56" s="2" t="s">
        <v>385</v>
      </c>
      <c r="K56" s="2" t="s">
        <v>387</v>
      </c>
      <c r="L56" s="4" t="s">
        <v>48</v>
      </c>
      <c r="M56" s="7" t="s">
        <v>388</v>
      </c>
      <c r="N56" s="7" t="s">
        <v>386</v>
      </c>
      <c r="O56" s="8"/>
      <c r="P56" s="8"/>
      <c r="Q56" s="8" t="s">
        <v>83</v>
      </c>
      <c r="R56" s="8" t="s">
        <v>389</v>
      </c>
      <c r="S56" s="9">
        <v>37970</v>
      </c>
      <c r="T56" s="7">
        <v>2000</v>
      </c>
      <c r="U56" s="3"/>
      <c r="V56" s="4"/>
      <c r="W56" s="3"/>
      <c r="X56" s="3"/>
      <c r="Y56" s="3"/>
      <c r="Z56" s="2"/>
      <c r="AA56" s="1"/>
      <c r="AB56" s="1"/>
      <c r="AC56" s="1"/>
      <c r="AD56" s="1"/>
      <c r="AE56" s="1"/>
      <c r="AF56" s="1"/>
    </row>
    <row r="57" spans="1:32" ht="44.25" customHeight="1" x14ac:dyDescent="0.2">
      <c r="A57" s="86" t="s">
        <v>6866</v>
      </c>
      <c r="B57" s="2">
        <v>710867003</v>
      </c>
      <c r="C57" s="2" t="s">
        <v>49</v>
      </c>
      <c r="D57" s="2" t="s">
        <v>396</v>
      </c>
      <c r="E57" s="6" t="s">
        <v>6454</v>
      </c>
      <c r="F57" s="6" t="s">
        <v>397</v>
      </c>
      <c r="G57" s="6" t="s">
        <v>6455</v>
      </c>
      <c r="H57" s="2" t="s">
        <v>63</v>
      </c>
      <c r="I57" s="2" t="s">
        <v>6456</v>
      </c>
      <c r="J57" s="2" t="s">
        <v>6457</v>
      </c>
      <c r="K57" s="2" t="s">
        <v>398</v>
      </c>
      <c r="L57" s="4" t="s">
        <v>47</v>
      </c>
      <c r="M57" s="7" t="s">
        <v>399</v>
      </c>
      <c r="N57" s="7" t="s">
        <v>6458</v>
      </c>
      <c r="O57" s="23" t="s">
        <v>6459</v>
      </c>
      <c r="P57" s="7"/>
      <c r="Q57" s="8" t="s">
        <v>400</v>
      </c>
      <c r="R57" s="8" t="s">
        <v>6460</v>
      </c>
      <c r="S57" s="9">
        <v>37970</v>
      </c>
      <c r="T57" s="7">
        <v>6871</v>
      </c>
      <c r="U57" s="3"/>
      <c r="V57" s="4"/>
      <c r="W57" s="3"/>
      <c r="X57" s="3"/>
      <c r="Y57" s="3"/>
      <c r="Z57" s="2"/>
      <c r="AA57" s="1"/>
      <c r="AB57" s="1"/>
      <c r="AC57" s="1"/>
      <c r="AD57" s="1"/>
      <c r="AE57" s="1"/>
      <c r="AF57" s="1"/>
    </row>
    <row r="58" spans="1:32" ht="44.25" customHeight="1" x14ac:dyDescent="0.2">
      <c r="A58" s="86" t="s">
        <v>390</v>
      </c>
      <c r="B58" s="2">
        <v>715787008</v>
      </c>
      <c r="C58" s="2" t="s">
        <v>72</v>
      </c>
      <c r="D58" s="2" t="s">
        <v>391</v>
      </c>
      <c r="E58" s="6" t="s">
        <v>6867</v>
      </c>
      <c r="F58" s="6" t="s">
        <v>392</v>
      </c>
      <c r="G58" s="6" t="s">
        <v>6335</v>
      </c>
      <c r="H58" s="2" t="s">
        <v>393</v>
      </c>
      <c r="I58" s="2" t="s">
        <v>6868</v>
      </c>
      <c r="J58" s="2" t="s">
        <v>394</v>
      </c>
      <c r="K58" s="2" t="s">
        <v>6334</v>
      </c>
      <c r="L58" s="4" t="s">
        <v>539</v>
      </c>
      <c r="M58" s="7" t="s">
        <v>395</v>
      </c>
      <c r="N58" s="7" t="s">
        <v>6869</v>
      </c>
      <c r="O58" s="23" t="s">
        <v>6870</v>
      </c>
      <c r="P58" s="7"/>
      <c r="Q58" s="8" t="s">
        <v>368</v>
      </c>
      <c r="R58" s="8" t="s">
        <v>6871</v>
      </c>
      <c r="S58" s="9">
        <v>37971</v>
      </c>
      <c r="T58" s="7">
        <v>6988</v>
      </c>
      <c r="U58" s="20"/>
      <c r="V58" s="21"/>
      <c r="W58" s="20"/>
      <c r="X58" s="20"/>
      <c r="Y58" s="20"/>
      <c r="Z58" s="12"/>
      <c r="AA58" s="1"/>
      <c r="AB58" s="1"/>
      <c r="AC58" s="1"/>
      <c r="AD58" s="1"/>
      <c r="AE58" s="1"/>
      <c r="AF58" s="1"/>
    </row>
    <row r="59" spans="1:32" ht="44.25" customHeight="1" x14ac:dyDescent="0.2">
      <c r="A59" s="86" t="s">
        <v>6872</v>
      </c>
      <c r="B59" s="2">
        <v>731013004</v>
      </c>
      <c r="C59" s="2" t="s">
        <v>72</v>
      </c>
      <c r="D59" s="2" t="s">
        <v>401</v>
      </c>
      <c r="E59" s="6" t="s">
        <v>6873</v>
      </c>
      <c r="F59" s="6" t="s">
        <v>402</v>
      </c>
      <c r="G59" s="6" t="s">
        <v>6874</v>
      </c>
      <c r="H59" s="2" t="s">
        <v>403</v>
      </c>
      <c r="I59" s="2" t="s">
        <v>6875</v>
      </c>
      <c r="J59" s="2" t="s">
        <v>6876</v>
      </c>
      <c r="K59" s="2" t="s">
        <v>5814</v>
      </c>
      <c r="L59" s="4" t="s">
        <v>47</v>
      </c>
      <c r="M59" s="7" t="s">
        <v>733</v>
      </c>
      <c r="N59" s="7">
        <v>223414941</v>
      </c>
      <c r="O59" s="8" t="s">
        <v>5815</v>
      </c>
      <c r="P59" s="7"/>
      <c r="Q59" s="8" t="s">
        <v>404</v>
      </c>
      <c r="R59" s="9" t="s">
        <v>6877</v>
      </c>
      <c r="S59" s="9">
        <v>37970</v>
      </c>
      <c r="T59" s="7">
        <v>7003</v>
      </c>
      <c r="U59" s="20"/>
      <c r="V59" s="21"/>
      <c r="W59" s="20"/>
      <c r="X59" s="20"/>
      <c r="Y59" s="20"/>
      <c r="Z59" s="12"/>
      <c r="AA59" s="1"/>
      <c r="AB59" s="1"/>
      <c r="AC59" s="1"/>
      <c r="AD59" s="1"/>
      <c r="AE59" s="1"/>
      <c r="AF59" s="1"/>
    </row>
    <row r="60" spans="1:32" ht="44.25" customHeight="1" x14ac:dyDescent="0.2">
      <c r="A60" s="86" t="s">
        <v>6461</v>
      </c>
      <c r="B60" s="2">
        <v>651927862</v>
      </c>
      <c r="C60" s="2"/>
      <c r="D60" s="2" t="s">
        <v>6591</v>
      </c>
      <c r="E60" s="6" t="s">
        <v>6462</v>
      </c>
      <c r="F60" s="6" t="s">
        <v>6463</v>
      </c>
      <c r="G60" s="6" t="s">
        <v>6464</v>
      </c>
      <c r="H60" s="2" t="s">
        <v>1556</v>
      </c>
      <c r="I60" s="2" t="s">
        <v>6465</v>
      </c>
      <c r="J60" s="2" t="s">
        <v>6466</v>
      </c>
      <c r="K60" s="2" t="s">
        <v>6467</v>
      </c>
      <c r="L60" s="4" t="s">
        <v>309</v>
      </c>
      <c r="M60" s="7" t="s">
        <v>3390</v>
      </c>
      <c r="N60" s="7" t="s">
        <v>6468</v>
      </c>
      <c r="O60" s="23" t="s">
        <v>6469</v>
      </c>
      <c r="P60" s="7"/>
      <c r="Q60" s="8">
        <v>93401</v>
      </c>
      <c r="R60" s="9" t="s">
        <v>6470</v>
      </c>
      <c r="S60" s="9">
        <v>44187</v>
      </c>
      <c r="T60" s="7">
        <v>7723</v>
      </c>
      <c r="U60" s="3"/>
      <c r="V60" s="4"/>
      <c r="W60" s="3"/>
      <c r="X60" s="3"/>
      <c r="Y60" s="3"/>
      <c r="Z60" s="2"/>
      <c r="AA60" s="1"/>
      <c r="AB60" s="1"/>
      <c r="AC60" s="1"/>
      <c r="AD60" s="1"/>
      <c r="AE60" s="1"/>
      <c r="AF60" s="1"/>
    </row>
    <row r="61" spans="1:32" ht="44.25" customHeight="1" x14ac:dyDescent="0.2">
      <c r="A61" s="86" t="s">
        <v>6878</v>
      </c>
      <c r="B61" s="2">
        <v>650984447</v>
      </c>
      <c r="C61" s="2" t="s">
        <v>72</v>
      </c>
      <c r="D61" s="2" t="s">
        <v>405</v>
      </c>
      <c r="E61" s="6" t="s">
        <v>406</v>
      </c>
      <c r="F61" s="6" t="s">
        <v>407</v>
      </c>
      <c r="G61" s="6" t="s">
        <v>408</v>
      </c>
      <c r="H61" s="2" t="s">
        <v>409</v>
      </c>
      <c r="I61" s="2" t="s">
        <v>410</v>
      </c>
      <c r="J61" s="2" t="s">
        <v>411</v>
      </c>
      <c r="K61" s="2" t="s">
        <v>413</v>
      </c>
      <c r="L61" s="4" t="s">
        <v>47</v>
      </c>
      <c r="M61" s="7"/>
      <c r="N61" s="7" t="s">
        <v>414</v>
      </c>
      <c r="O61" s="8" t="s">
        <v>412</v>
      </c>
      <c r="P61" s="7"/>
      <c r="Q61" s="8" t="s">
        <v>368</v>
      </c>
      <c r="R61" s="8" t="s">
        <v>415</v>
      </c>
      <c r="S61" s="9">
        <v>42538</v>
      </c>
      <c r="T61" s="7">
        <v>7608</v>
      </c>
      <c r="U61" s="3"/>
      <c r="V61" s="4"/>
      <c r="W61" s="3"/>
      <c r="X61" s="3"/>
      <c r="Y61" s="3"/>
      <c r="Z61" s="2"/>
      <c r="AA61" s="1"/>
      <c r="AB61" s="1"/>
      <c r="AC61" s="1"/>
      <c r="AD61" s="1"/>
      <c r="AE61" s="1"/>
      <c r="AF61" s="1"/>
    </row>
    <row r="62" spans="1:32" ht="44.25" customHeight="1" x14ac:dyDescent="0.2">
      <c r="A62" s="86" t="s">
        <v>6879</v>
      </c>
      <c r="B62" s="2">
        <v>719651003</v>
      </c>
      <c r="C62" s="2" t="s">
        <v>6749</v>
      </c>
      <c r="D62" s="2" t="s">
        <v>6592</v>
      </c>
      <c r="E62" s="6" t="s">
        <v>416</v>
      </c>
      <c r="F62" s="6" t="s">
        <v>417</v>
      </c>
      <c r="G62" s="6" t="s">
        <v>418</v>
      </c>
      <c r="H62" s="2" t="s">
        <v>419</v>
      </c>
      <c r="I62" s="2" t="s">
        <v>420</v>
      </c>
      <c r="J62" s="2" t="s">
        <v>421</v>
      </c>
      <c r="K62" s="2" t="s">
        <v>423</v>
      </c>
      <c r="L62" s="4" t="s">
        <v>198</v>
      </c>
      <c r="M62" s="7" t="s">
        <v>425</v>
      </c>
      <c r="N62" s="7" t="s">
        <v>424</v>
      </c>
      <c r="O62" s="8" t="s">
        <v>422</v>
      </c>
      <c r="P62" s="7"/>
      <c r="Q62" s="8" t="s">
        <v>368</v>
      </c>
      <c r="R62" s="8" t="s">
        <v>426</v>
      </c>
      <c r="S62" s="9">
        <v>37970</v>
      </c>
      <c r="T62" s="7">
        <v>6930</v>
      </c>
      <c r="U62" s="3"/>
      <c r="V62" s="4"/>
      <c r="W62" s="3"/>
      <c r="X62" s="3"/>
      <c r="Y62" s="3"/>
      <c r="Z62" s="2"/>
      <c r="AA62" s="1"/>
      <c r="AB62" s="1"/>
      <c r="AC62" s="1"/>
      <c r="AD62" s="1"/>
      <c r="AE62" s="1"/>
      <c r="AF62" s="1"/>
    </row>
    <row r="63" spans="1:32" ht="44.25" customHeight="1" x14ac:dyDescent="0.2">
      <c r="A63" s="86" t="s">
        <v>6880</v>
      </c>
      <c r="B63" s="2">
        <v>708794007</v>
      </c>
      <c r="C63" s="2" t="s">
        <v>72</v>
      </c>
      <c r="D63" s="2" t="s">
        <v>427</v>
      </c>
      <c r="E63" s="6" t="s">
        <v>428</v>
      </c>
      <c r="F63" s="6" t="s">
        <v>429</v>
      </c>
      <c r="G63" s="6" t="s">
        <v>430</v>
      </c>
      <c r="H63" s="2" t="s">
        <v>431</v>
      </c>
      <c r="I63" s="2" t="s">
        <v>432</v>
      </c>
      <c r="J63" s="2" t="s">
        <v>433</v>
      </c>
      <c r="K63" s="2" t="s">
        <v>434</v>
      </c>
      <c r="L63" s="4" t="s">
        <v>47</v>
      </c>
      <c r="M63" s="7" t="s">
        <v>378</v>
      </c>
      <c r="N63" s="7"/>
      <c r="O63" s="8"/>
      <c r="P63" s="7"/>
      <c r="Q63" s="8" t="s">
        <v>368</v>
      </c>
      <c r="R63" s="8" t="s">
        <v>435</v>
      </c>
      <c r="S63" s="9">
        <v>39261</v>
      </c>
      <c r="T63" s="7">
        <v>7361</v>
      </c>
      <c r="U63" s="3"/>
      <c r="V63" s="4"/>
      <c r="W63" s="3"/>
      <c r="X63" s="3"/>
      <c r="Y63" s="3"/>
      <c r="Z63" s="2"/>
      <c r="AA63" s="1"/>
      <c r="AB63" s="1"/>
      <c r="AC63" s="1"/>
      <c r="AD63" s="1"/>
      <c r="AE63" s="1"/>
      <c r="AF63" s="1"/>
    </row>
    <row r="64" spans="1:32" ht="44.25" customHeight="1" x14ac:dyDescent="0.2">
      <c r="A64" s="86" t="s">
        <v>6881</v>
      </c>
      <c r="B64" s="2">
        <v>735534009</v>
      </c>
      <c r="C64" s="2" t="s">
        <v>72</v>
      </c>
      <c r="D64" s="2" t="s">
        <v>436</v>
      </c>
      <c r="E64" s="6" t="s">
        <v>6882</v>
      </c>
      <c r="F64" s="6" t="s">
        <v>437</v>
      </c>
      <c r="G64" s="6" t="s">
        <v>6883</v>
      </c>
      <c r="H64" s="2" t="s">
        <v>438</v>
      </c>
      <c r="I64" s="2" t="s">
        <v>6147</v>
      </c>
      <c r="J64" s="2" t="s">
        <v>5296</v>
      </c>
      <c r="K64" s="2" t="s">
        <v>6884</v>
      </c>
      <c r="L64" s="4" t="s">
        <v>48</v>
      </c>
      <c r="M64" s="7" t="s">
        <v>5297</v>
      </c>
      <c r="N64" s="7" t="s">
        <v>6885</v>
      </c>
      <c r="O64" s="8" t="s">
        <v>6886</v>
      </c>
      <c r="P64" s="7"/>
      <c r="Q64" s="8" t="s">
        <v>368</v>
      </c>
      <c r="R64" s="8" t="s">
        <v>6887</v>
      </c>
      <c r="S64" s="9">
        <v>37970</v>
      </c>
      <c r="T64" s="7">
        <v>6971</v>
      </c>
      <c r="U64" s="20"/>
      <c r="V64" s="21"/>
      <c r="W64" s="20"/>
      <c r="X64" s="20"/>
      <c r="Y64" s="20"/>
      <c r="Z64" s="25" t="s">
        <v>6593</v>
      </c>
      <c r="AA64" s="1"/>
      <c r="AB64" s="1"/>
      <c r="AC64" s="1"/>
      <c r="AD64" s="1"/>
      <c r="AE64" s="1"/>
      <c r="AF64" s="1" t="s">
        <v>8479</v>
      </c>
    </row>
    <row r="65" spans="1:32" ht="44.25" customHeight="1" x14ac:dyDescent="0.2">
      <c r="A65" s="86" t="s">
        <v>439</v>
      </c>
      <c r="B65" s="2">
        <v>653936605</v>
      </c>
      <c r="C65" s="2" t="s">
        <v>439</v>
      </c>
      <c r="D65" s="2" t="s">
        <v>440</v>
      </c>
      <c r="E65" s="6" t="s">
        <v>441</v>
      </c>
      <c r="F65" s="6" t="s">
        <v>442</v>
      </c>
      <c r="G65" s="6" t="s">
        <v>445</v>
      </c>
      <c r="H65" s="6" t="s">
        <v>443</v>
      </c>
      <c r="I65" s="2" t="s">
        <v>444</v>
      </c>
      <c r="J65" s="2" t="s">
        <v>446</v>
      </c>
      <c r="K65" s="2" t="s">
        <v>448</v>
      </c>
      <c r="L65" s="4" t="s">
        <v>47</v>
      </c>
      <c r="M65" s="7" t="s">
        <v>450</v>
      </c>
      <c r="N65" s="7" t="s">
        <v>449</v>
      </c>
      <c r="O65" s="8" t="s">
        <v>447</v>
      </c>
      <c r="P65" s="7"/>
      <c r="Q65" s="8" t="s">
        <v>451</v>
      </c>
      <c r="R65" s="8" t="s">
        <v>452</v>
      </c>
      <c r="S65" s="9">
        <v>39261</v>
      </c>
      <c r="T65" s="7">
        <v>7360</v>
      </c>
      <c r="U65" s="3"/>
      <c r="V65" s="4"/>
      <c r="W65" s="3"/>
      <c r="X65" s="3"/>
      <c r="Y65" s="3"/>
      <c r="Z65" s="2"/>
      <c r="AA65" s="1"/>
      <c r="AB65" s="1"/>
      <c r="AC65" s="1"/>
      <c r="AD65" s="1"/>
      <c r="AE65" s="1"/>
      <c r="AF65" s="1"/>
    </row>
    <row r="66" spans="1:32" ht="44.25" customHeight="1" x14ac:dyDescent="0.2">
      <c r="A66" s="86" t="s">
        <v>6888</v>
      </c>
      <c r="B66" s="2" t="s">
        <v>6338</v>
      </c>
      <c r="C66" s="2" t="s">
        <v>72</v>
      </c>
      <c r="D66" s="2" t="s">
        <v>453</v>
      </c>
      <c r="E66" s="6" t="s">
        <v>454</v>
      </c>
      <c r="F66" s="6" t="s">
        <v>455</v>
      </c>
      <c r="G66" s="6" t="s">
        <v>456</v>
      </c>
      <c r="H66" s="2" t="s">
        <v>457</v>
      </c>
      <c r="I66" s="2" t="s">
        <v>458</v>
      </c>
      <c r="J66" s="2" t="s">
        <v>459</v>
      </c>
      <c r="K66" s="2" t="s">
        <v>460</v>
      </c>
      <c r="L66" s="4" t="s">
        <v>48</v>
      </c>
      <c r="M66" s="7" t="s">
        <v>304</v>
      </c>
      <c r="N66" s="7"/>
      <c r="O66" s="8"/>
      <c r="P66" s="7"/>
      <c r="Q66" s="8" t="s">
        <v>45</v>
      </c>
      <c r="R66" s="8" t="s">
        <v>461</v>
      </c>
      <c r="S66" s="9">
        <v>37970</v>
      </c>
      <c r="T66" s="7">
        <v>7077</v>
      </c>
      <c r="U66" s="3"/>
      <c r="V66" s="4"/>
      <c r="W66" s="3"/>
      <c r="X66" s="3"/>
      <c r="Y66" s="3"/>
      <c r="Z66" s="2"/>
      <c r="AA66" s="1"/>
      <c r="AB66" s="1"/>
      <c r="AC66" s="1"/>
      <c r="AD66" s="1"/>
      <c r="AE66" s="1"/>
      <c r="AF66" s="1"/>
    </row>
    <row r="67" spans="1:32" ht="44.25" customHeight="1" x14ac:dyDescent="0.2">
      <c r="A67" s="86" t="s">
        <v>6889</v>
      </c>
      <c r="B67" s="2">
        <v>651853702</v>
      </c>
      <c r="C67" s="2" t="s">
        <v>72</v>
      </c>
      <c r="D67" s="2" t="s">
        <v>462</v>
      </c>
      <c r="E67" s="6" t="s">
        <v>6890</v>
      </c>
      <c r="F67" s="6" t="s">
        <v>463</v>
      </c>
      <c r="G67" s="6" t="s">
        <v>6081</v>
      </c>
      <c r="H67" s="2" t="s">
        <v>123</v>
      </c>
      <c r="I67" s="2" t="s">
        <v>6082</v>
      </c>
      <c r="J67" s="2" t="s">
        <v>464</v>
      </c>
      <c r="K67" s="2" t="s">
        <v>5375</v>
      </c>
      <c r="L67" s="4" t="s">
        <v>47</v>
      </c>
      <c r="M67" s="7" t="s">
        <v>5376</v>
      </c>
      <c r="N67" s="7" t="s">
        <v>8428</v>
      </c>
      <c r="O67" s="23" t="s">
        <v>6891</v>
      </c>
      <c r="P67" s="7"/>
      <c r="Q67" s="8">
        <v>93991</v>
      </c>
      <c r="R67" s="8" t="s">
        <v>6892</v>
      </c>
      <c r="S67" s="9">
        <v>37970</v>
      </c>
      <c r="T67" s="7">
        <v>7102</v>
      </c>
      <c r="U67" s="3"/>
      <c r="V67" s="4"/>
      <c r="W67" s="3"/>
      <c r="X67" s="3"/>
      <c r="Y67" s="3"/>
      <c r="Z67" s="2"/>
      <c r="AA67" s="1"/>
      <c r="AB67" s="1"/>
      <c r="AC67" s="1"/>
      <c r="AD67" s="1"/>
      <c r="AE67" s="1"/>
      <c r="AF67" s="1"/>
    </row>
    <row r="68" spans="1:32" ht="44.25" customHeight="1" x14ac:dyDescent="0.2">
      <c r="A68" s="88" t="s">
        <v>6893</v>
      </c>
      <c r="B68" s="2">
        <v>654624909</v>
      </c>
      <c r="C68" s="2" t="s">
        <v>72</v>
      </c>
      <c r="D68" s="2" t="s">
        <v>465</v>
      </c>
      <c r="E68" s="6" t="s">
        <v>466</v>
      </c>
      <c r="F68" s="6" t="s">
        <v>467</v>
      </c>
      <c r="G68" s="6" t="s">
        <v>468</v>
      </c>
      <c r="H68" s="2" t="s">
        <v>469</v>
      </c>
      <c r="I68" s="2" t="s">
        <v>470</v>
      </c>
      <c r="J68" s="2" t="s">
        <v>471</v>
      </c>
      <c r="K68" s="2" t="s">
        <v>472</v>
      </c>
      <c r="L68" s="4" t="s">
        <v>47</v>
      </c>
      <c r="M68" s="7" t="s">
        <v>256</v>
      </c>
      <c r="N68" s="7"/>
      <c r="O68" s="8"/>
      <c r="P68" s="7"/>
      <c r="Q68" s="8" t="s">
        <v>473</v>
      </c>
      <c r="R68" s="8" t="s">
        <v>474</v>
      </c>
      <c r="S68" s="9">
        <v>38720</v>
      </c>
      <c r="T68" s="7">
        <v>7242</v>
      </c>
      <c r="U68" s="3"/>
      <c r="V68" s="4"/>
      <c r="W68" s="3"/>
      <c r="X68" s="3"/>
      <c r="Y68" s="3"/>
      <c r="Z68" s="2"/>
      <c r="AA68" s="1"/>
      <c r="AB68" s="1"/>
      <c r="AC68" s="1"/>
      <c r="AD68" s="1"/>
      <c r="AE68" s="1"/>
      <c r="AF68" s="1"/>
    </row>
    <row r="69" spans="1:32" ht="44.25" customHeight="1" x14ac:dyDescent="0.2">
      <c r="A69" s="86" t="s">
        <v>6894</v>
      </c>
      <c r="B69" s="2">
        <v>712782005</v>
      </c>
      <c r="C69" s="2" t="s">
        <v>72</v>
      </c>
      <c r="D69" s="2" t="s">
        <v>475</v>
      </c>
      <c r="E69" s="6" t="s">
        <v>6895</v>
      </c>
      <c r="F69" s="6" t="s">
        <v>476</v>
      </c>
      <c r="G69" s="6" t="s">
        <v>6896</v>
      </c>
      <c r="H69" s="2" t="s">
        <v>477</v>
      </c>
      <c r="I69" s="2" t="s">
        <v>5867</v>
      </c>
      <c r="J69" s="2" t="s">
        <v>5868</v>
      </c>
      <c r="K69" s="2" t="s">
        <v>5869</v>
      </c>
      <c r="L69" s="4" t="s">
        <v>5313</v>
      </c>
      <c r="M69" s="7" t="s">
        <v>480</v>
      </c>
      <c r="N69" s="7" t="s">
        <v>479</v>
      </c>
      <c r="O69" s="8" t="s">
        <v>478</v>
      </c>
      <c r="P69" s="7"/>
      <c r="Q69" s="8" t="s">
        <v>368</v>
      </c>
      <c r="R69" s="8" t="s">
        <v>6897</v>
      </c>
      <c r="S69" s="9">
        <v>37970</v>
      </c>
      <c r="T69" s="7">
        <v>6934</v>
      </c>
      <c r="U69" s="3"/>
      <c r="V69" s="4"/>
      <c r="W69" s="3"/>
      <c r="X69" s="3"/>
      <c r="Y69" s="3"/>
      <c r="Z69" s="2"/>
      <c r="AA69" s="1"/>
      <c r="AB69" s="1"/>
      <c r="AC69" s="1"/>
      <c r="AD69" s="1"/>
      <c r="AE69" s="1"/>
      <c r="AF69" s="1"/>
    </row>
    <row r="70" spans="1:32" ht="44.25" customHeight="1" x14ac:dyDescent="0.2">
      <c r="A70" s="86" t="s">
        <v>6898</v>
      </c>
      <c r="B70" s="2">
        <v>650447174</v>
      </c>
      <c r="C70" s="2" t="s">
        <v>49</v>
      </c>
      <c r="D70" s="2" t="s">
        <v>481</v>
      </c>
      <c r="E70" s="6" t="s">
        <v>6899</v>
      </c>
      <c r="F70" s="6" t="s">
        <v>482</v>
      </c>
      <c r="G70" s="6" t="s">
        <v>6900</v>
      </c>
      <c r="H70" s="2" t="s">
        <v>483</v>
      </c>
      <c r="I70" s="2" t="s">
        <v>6901</v>
      </c>
      <c r="J70" s="2" t="s">
        <v>484</v>
      </c>
      <c r="K70" s="2" t="s">
        <v>5545</v>
      </c>
      <c r="L70" s="4" t="s">
        <v>5312</v>
      </c>
      <c r="M70" s="7" t="s">
        <v>485</v>
      </c>
      <c r="N70" s="7" t="s">
        <v>5546</v>
      </c>
      <c r="O70" s="8" t="s">
        <v>6279</v>
      </c>
      <c r="P70" s="7"/>
      <c r="Q70" s="8" t="s">
        <v>368</v>
      </c>
      <c r="R70" s="8" t="s">
        <v>6902</v>
      </c>
      <c r="S70" s="9">
        <v>40882</v>
      </c>
      <c r="T70" s="7">
        <v>7459</v>
      </c>
      <c r="U70" s="20"/>
      <c r="V70" s="21"/>
      <c r="W70" s="20"/>
      <c r="X70" s="20"/>
      <c r="Y70" s="20"/>
      <c r="Z70" s="12"/>
      <c r="AA70" s="1"/>
      <c r="AB70" s="1"/>
      <c r="AC70" s="1"/>
      <c r="AD70" s="1"/>
      <c r="AE70" s="1"/>
      <c r="AF70" s="1"/>
    </row>
    <row r="71" spans="1:32" ht="44.25" customHeight="1" x14ac:dyDescent="0.2">
      <c r="A71" s="86" t="s">
        <v>6903</v>
      </c>
      <c r="B71" s="2">
        <v>700151204</v>
      </c>
      <c r="C71" s="2" t="s">
        <v>72</v>
      </c>
      <c r="D71" s="2" t="s">
        <v>486</v>
      </c>
      <c r="E71" s="6" t="s">
        <v>487</v>
      </c>
      <c r="F71" s="6" t="s">
        <v>488</v>
      </c>
      <c r="G71" s="6" t="s">
        <v>489</v>
      </c>
      <c r="H71" s="2" t="s">
        <v>490</v>
      </c>
      <c r="I71" s="2" t="s">
        <v>491</v>
      </c>
      <c r="J71" s="2" t="s">
        <v>492</v>
      </c>
      <c r="K71" s="2" t="s">
        <v>494</v>
      </c>
      <c r="L71" s="4" t="s">
        <v>198</v>
      </c>
      <c r="M71" s="7"/>
      <c r="N71" s="7" t="s">
        <v>495</v>
      </c>
      <c r="O71" s="8" t="s">
        <v>493</v>
      </c>
      <c r="P71" s="7"/>
      <c r="Q71" s="8" t="s">
        <v>368</v>
      </c>
      <c r="R71" s="8" t="s">
        <v>496</v>
      </c>
      <c r="S71" s="9">
        <v>37970</v>
      </c>
      <c r="T71" s="7">
        <v>650</v>
      </c>
      <c r="U71" s="3"/>
      <c r="V71" s="4"/>
      <c r="W71" s="3"/>
      <c r="X71" s="3"/>
      <c r="Y71" s="3"/>
      <c r="Z71" s="2"/>
      <c r="AA71" s="1"/>
      <c r="AB71" s="1"/>
      <c r="AC71" s="1"/>
      <c r="AD71" s="1"/>
      <c r="AE71" s="1"/>
      <c r="AF71" s="1"/>
    </row>
    <row r="72" spans="1:32" ht="44.25" customHeight="1" x14ac:dyDescent="0.2">
      <c r="A72" s="86" t="s">
        <v>6904</v>
      </c>
      <c r="B72" s="2">
        <v>653932502</v>
      </c>
      <c r="C72" s="2" t="s">
        <v>72</v>
      </c>
      <c r="D72" s="2" t="s">
        <v>497</v>
      </c>
      <c r="E72" s="6" t="s">
        <v>5378</v>
      </c>
      <c r="F72" s="6" t="s">
        <v>498</v>
      </c>
      <c r="G72" s="6" t="s">
        <v>5379</v>
      </c>
      <c r="H72" s="2" t="s">
        <v>170</v>
      </c>
      <c r="I72" s="2" t="s">
        <v>5380</v>
      </c>
      <c r="J72" s="6" t="s">
        <v>5379</v>
      </c>
      <c r="K72" s="2" t="s">
        <v>499</v>
      </c>
      <c r="L72" s="4" t="s">
        <v>774</v>
      </c>
      <c r="M72" s="7" t="s">
        <v>1589</v>
      </c>
      <c r="N72" s="7"/>
      <c r="O72" s="8"/>
      <c r="P72" s="7"/>
      <c r="Q72" s="8" t="s">
        <v>368</v>
      </c>
      <c r="R72" s="8" t="s">
        <v>500</v>
      </c>
      <c r="S72" s="9">
        <v>38414</v>
      </c>
      <c r="T72" s="7">
        <v>7159</v>
      </c>
      <c r="U72" s="3"/>
      <c r="V72" s="4"/>
      <c r="W72" s="3"/>
      <c r="X72" s="3"/>
      <c r="Y72" s="3"/>
      <c r="Z72" s="2"/>
      <c r="AA72" s="1"/>
      <c r="AB72" s="1"/>
      <c r="AC72" s="1"/>
      <c r="AD72" s="1"/>
      <c r="AE72" s="1"/>
      <c r="AF72" s="1"/>
    </row>
    <row r="73" spans="1:32" ht="44.25" customHeight="1" x14ac:dyDescent="0.2">
      <c r="A73" s="86" t="s">
        <v>6905</v>
      </c>
      <c r="B73" s="2">
        <v>719926002</v>
      </c>
      <c r="C73" s="2" t="s">
        <v>49</v>
      </c>
      <c r="D73" s="2" t="s">
        <v>501</v>
      </c>
      <c r="E73" s="6" t="s">
        <v>6594</v>
      </c>
      <c r="F73" s="6" t="s">
        <v>502</v>
      </c>
      <c r="G73" s="6" t="s">
        <v>6595</v>
      </c>
      <c r="H73" s="2" t="s">
        <v>503</v>
      </c>
      <c r="I73" s="2" t="s">
        <v>6596</v>
      </c>
      <c r="J73" s="2" t="s">
        <v>504</v>
      </c>
      <c r="K73" s="2" t="s">
        <v>5894</v>
      </c>
      <c r="L73" s="4" t="s">
        <v>5313</v>
      </c>
      <c r="M73" s="7" t="s">
        <v>505</v>
      </c>
      <c r="N73" s="7" t="s">
        <v>6597</v>
      </c>
      <c r="O73" s="8" t="s">
        <v>6598</v>
      </c>
      <c r="P73" s="7"/>
      <c r="Q73" s="8" t="s">
        <v>368</v>
      </c>
      <c r="R73" s="8" t="s">
        <v>6599</v>
      </c>
      <c r="S73" s="9">
        <v>37970</v>
      </c>
      <c r="T73" s="7">
        <v>6866</v>
      </c>
      <c r="U73" s="20"/>
      <c r="V73" s="21"/>
      <c r="W73" s="20"/>
      <c r="X73" s="20"/>
      <c r="Y73" s="20"/>
      <c r="Z73" s="25" t="s">
        <v>6600</v>
      </c>
      <c r="AA73" s="1"/>
      <c r="AB73" s="1"/>
      <c r="AC73" s="1"/>
      <c r="AD73" s="1"/>
      <c r="AE73" s="1"/>
      <c r="AF73" s="1" t="s">
        <v>8480</v>
      </c>
    </row>
    <row r="74" spans="1:32" ht="44.25" customHeight="1" x14ac:dyDescent="0.2">
      <c r="A74" s="86" t="s">
        <v>6906</v>
      </c>
      <c r="B74" s="2">
        <v>650929403</v>
      </c>
      <c r="C74" s="2" t="s">
        <v>506</v>
      </c>
      <c r="D74" s="2" t="s">
        <v>507</v>
      </c>
      <c r="E74" s="6" t="s">
        <v>5560</v>
      </c>
      <c r="F74" s="6" t="s">
        <v>508</v>
      </c>
      <c r="G74" s="6" t="s">
        <v>5713</v>
      </c>
      <c r="H74" s="2" t="s">
        <v>509</v>
      </c>
      <c r="I74" s="2" t="s">
        <v>5714</v>
      </c>
      <c r="J74" s="2" t="s">
        <v>510</v>
      </c>
      <c r="K74" s="2" t="s">
        <v>511</v>
      </c>
      <c r="L74" s="4" t="s">
        <v>47</v>
      </c>
      <c r="M74" s="7" t="s">
        <v>624</v>
      </c>
      <c r="N74" s="7" t="s">
        <v>512</v>
      </c>
      <c r="O74" s="23" t="s">
        <v>5561</v>
      </c>
      <c r="P74" s="7"/>
      <c r="Q74" s="8" t="s">
        <v>368</v>
      </c>
      <c r="R74" s="8" t="s">
        <v>5757</v>
      </c>
      <c r="S74" s="9">
        <v>39636</v>
      </c>
      <c r="T74" s="7">
        <v>7399</v>
      </c>
      <c r="U74" s="3"/>
      <c r="V74" s="4"/>
      <c r="W74" s="3"/>
      <c r="X74" s="3"/>
      <c r="Y74" s="3"/>
      <c r="Z74" s="2"/>
      <c r="AA74" s="1"/>
      <c r="AB74" s="1"/>
      <c r="AC74" s="1"/>
      <c r="AD74" s="1"/>
      <c r="AE74" s="1"/>
      <c r="AF74" s="1"/>
    </row>
    <row r="75" spans="1:32" ht="44.25" customHeight="1" x14ac:dyDescent="0.2">
      <c r="A75" s="86" t="s">
        <v>6907</v>
      </c>
      <c r="B75" s="2">
        <v>708167002</v>
      </c>
      <c r="C75" s="2" t="s">
        <v>513</v>
      </c>
      <c r="D75" s="2" t="s">
        <v>514</v>
      </c>
      <c r="E75" s="6" t="s">
        <v>26</v>
      </c>
      <c r="F75" s="6" t="s">
        <v>515</v>
      </c>
      <c r="G75" s="6" t="s">
        <v>5415</v>
      </c>
      <c r="H75" s="2">
        <v>2017</v>
      </c>
      <c r="I75" s="2" t="s">
        <v>5727</v>
      </c>
      <c r="J75" s="2" t="s">
        <v>5381</v>
      </c>
      <c r="K75" s="2" t="s">
        <v>516</v>
      </c>
      <c r="L75" s="4" t="s">
        <v>309</v>
      </c>
      <c r="M75" s="7" t="s">
        <v>517</v>
      </c>
      <c r="N75" s="7" t="s">
        <v>5382</v>
      </c>
      <c r="O75" s="23" t="s">
        <v>5383</v>
      </c>
      <c r="P75" s="7" t="s">
        <v>5384</v>
      </c>
      <c r="Q75" s="8">
        <v>91001</v>
      </c>
      <c r="R75" s="8" t="s">
        <v>518</v>
      </c>
      <c r="S75" s="9">
        <v>37970</v>
      </c>
      <c r="T75" s="7">
        <v>6912</v>
      </c>
      <c r="U75" s="3"/>
      <c r="V75" s="4"/>
      <c r="W75" s="3"/>
      <c r="X75" s="3"/>
      <c r="Y75" s="3"/>
      <c r="Z75" s="2"/>
      <c r="AA75" s="1"/>
      <c r="AB75" s="1"/>
      <c r="AC75" s="1"/>
      <c r="AD75" s="1"/>
      <c r="AE75" s="1"/>
      <c r="AF75" s="1"/>
    </row>
    <row r="76" spans="1:32" ht="44.25" customHeight="1" x14ac:dyDescent="0.2">
      <c r="A76" s="86" t="s">
        <v>6908</v>
      </c>
      <c r="B76" s="2">
        <v>603180003</v>
      </c>
      <c r="C76" s="2" t="s">
        <v>513</v>
      </c>
      <c r="D76" s="2" t="s">
        <v>520</v>
      </c>
      <c r="E76" s="6" t="s">
        <v>26</v>
      </c>
      <c r="F76" s="6" t="s">
        <v>515</v>
      </c>
      <c r="G76" s="6" t="s">
        <v>521</v>
      </c>
      <c r="H76" s="2" t="s">
        <v>522</v>
      </c>
      <c r="I76" s="2" t="s">
        <v>523</v>
      </c>
      <c r="J76" s="2" t="s">
        <v>524</v>
      </c>
      <c r="K76" s="2" t="s">
        <v>527</v>
      </c>
      <c r="L76" s="7" t="s">
        <v>528</v>
      </c>
      <c r="M76" s="7" t="s">
        <v>529</v>
      </c>
      <c r="N76" s="7" t="s">
        <v>526</v>
      </c>
      <c r="O76" s="8" t="s">
        <v>525</v>
      </c>
      <c r="P76" s="7"/>
      <c r="Q76" s="8">
        <v>91001</v>
      </c>
      <c r="R76" s="8" t="s">
        <v>530</v>
      </c>
      <c r="S76" s="9">
        <v>37970</v>
      </c>
      <c r="T76" s="7">
        <v>6947</v>
      </c>
      <c r="U76" s="3"/>
      <c r="V76" s="4"/>
      <c r="W76" s="3"/>
      <c r="X76" s="3"/>
      <c r="Y76" s="3"/>
      <c r="Z76" s="2"/>
      <c r="AA76" s="1"/>
      <c r="AB76" s="1"/>
      <c r="AC76" s="1"/>
      <c r="AD76" s="1"/>
      <c r="AE76" s="1"/>
      <c r="AF76" s="1"/>
    </row>
    <row r="77" spans="1:32" ht="44.25" customHeight="1" x14ac:dyDescent="0.2">
      <c r="A77" s="86" t="s">
        <v>6909</v>
      </c>
      <c r="B77" s="2">
        <v>708168009</v>
      </c>
      <c r="C77" s="2" t="s">
        <v>513</v>
      </c>
      <c r="D77" s="2" t="s">
        <v>531</v>
      </c>
      <c r="E77" s="6" t="s">
        <v>26</v>
      </c>
      <c r="F77" s="6" t="s">
        <v>515</v>
      </c>
      <c r="G77" s="6" t="s">
        <v>532</v>
      </c>
      <c r="H77" s="2" t="s">
        <v>533</v>
      </c>
      <c r="I77" s="2" t="s">
        <v>534</v>
      </c>
      <c r="J77" s="2" t="s">
        <v>535</v>
      </c>
      <c r="K77" s="2" t="s">
        <v>537</v>
      </c>
      <c r="L77" s="4" t="s">
        <v>539</v>
      </c>
      <c r="M77" s="7" t="s">
        <v>538</v>
      </c>
      <c r="N77" s="7" t="s">
        <v>5410</v>
      </c>
      <c r="O77" s="8" t="s">
        <v>536</v>
      </c>
      <c r="P77" s="7"/>
      <c r="Q77" s="8">
        <v>91001</v>
      </c>
      <c r="R77" s="8" t="s">
        <v>530</v>
      </c>
      <c r="S77" s="9">
        <v>37970</v>
      </c>
      <c r="T77" s="7">
        <v>6873</v>
      </c>
      <c r="U77" s="3"/>
      <c r="V77" s="4"/>
      <c r="W77" s="3"/>
      <c r="X77" s="3"/>
      <c r="Y77" s="3"/>
      <c r="Z77" s="2"/>
      <c r="AA77" s="1"/>
      <c r="AB77" s="1"/>
      <c r="AC77" s="1"/>
      <c r="AD77" s="1"/>
      <c r="AE77" s="1"/>
      <c r="AF77" s="1"/>
    </row>
    <row r="78" spans="1:32" ht="44.25" customHeight="1" x14ac:dyDescent="0.2">
      <c r="A78" s="86" t="s">
        <v>6910</v>
      </c>
      <c r="B78" s="2">
        <v>707862009</v>
      </c>
      <c r="C78" s="2" t="s">
        <v>540</v>
      </c>
      <c r="D78" s="2" t="s">
        <v>541</v>
      </c>
      <c r="E78" s="6" t="s">
        <v>26</v>
      </c>
      <c r="F78" s="6" t="s">
        <v>542</v>
      </c>
      <c r="G78" s="6" t="s">
        <v>5584</v>
      </c>
      <c r="H78" s="2" t="s">
        <v>5587</v>
      </c>
      <c r="I78" s="2" t="s">
        <v>5712</v>
      </c>
      <c r="J78" s="2" t="s">
        <v>5586</v>
      </c>
      <c r="K78" s="2" t="s">
        <v>543</v>
      </c>
      <c r="L78" s="4" t="s">
        <v>47</v>
      </c>
      <c r="M78" s="7" t="s">
        <v>256</v>
      </c>
      <c r="N78" s="7" t="s">
        <v>5582</v>
      </c>
      <c r="O78" s="8" t="s">
        <v>5583</v>
      </c>
      <c r="P78" s="7"/>
      <c r="Q78" s="8">
        <v>91001</v>
      </c>
      <c r="R78" s="18" t="s">
        <v>5585</v>
      </c>
      <c r="S78" s="9">
        <v>41985</v>
      </c>
      <c r="T78" s="7">
        <v>7519</v>
      </c>
      <c r="U78" s="3"/>
      <c r="V78" s="4"/>
      <c r="W78" s="3"/>
      <c r="X78" s="3"/>
      <c r="Y78" s="3"/>
      <c r="Z78" s="2"/>
      <c r="AA78" s="1"/>
      <c r="AB78" s="1"/>
      <c r="AC78" s="1"/>
      <c r="AD78" s="1"/>
      <c r="AE78" s="1"/>
      <c r="AF78" s="1"/>
    </row>
    <row r="79" spans="1:32" ht="44.25" customHeight="1" x14ac:dyDescent="0.2">
      <c r="A79" s="86" t="s">
        <v>6911</v>
      </c>
      <c r="B79" s="2">
        <v>650213203</v>
      </c>
      <c r="C79" s="2" t="s">
        <v>72</v>
      </c>
      <c r="D79" s="2" t="s">
        <v>544</v>
      </c>
      <c r="E79" s="6" t="s">
        <v>6912</v>
      </c>
      <c r="F79" s="6" t="s">
        <v>545</v>
      </c>
      <c r="G79" s="6" t="s">
        <v>6913</v>
      </c>
      <c r="H79" s="2" t="s">
        <v>4865</v>
      </c>
      <c r="I79" s="2" t="s">
        <v>6914</v>
      </c>
      <c r="J79" s="2" t="s">
        <v>8138</v>
      </c>
      <c r="K79" s="2" t="s">
        <v>4866</v>
      </c>
      <c r="L79" s="4" t="s">
        <v>5316</v>
      </c>
      <c r="M79" s="7" t="s">
        <v>546</v>
      </c>
      <c r="N79" s="7" t="s">
        <v>6915</v>
      </c>
      <c r="O79" s="8" t="s">
        <v>6916</v>
      </c>
      <c r="P79" s="7"/>
      <c r="Q79" s="8" t="s">
        <v>368</v>
      </c>
      <c r="R79" s="8" t="s">
        <v>6917</v>
      </c>
      <c r="S79" s="9">
        <v>43174</v>
      </c>
      <c r="T79" s="7">
        <v>7462</v>
      </c>
      <c r="U79" s="20"/>
      <c r="V79" s="21"/>
      <c r="W79" s="20"/>
      <c r="X79" s="20"/>
      <c r="Y79" s="20"/>
      <c r="Z79" s="12"/>
      <c r="AA79" s="1"/>
      <c r="AB79" s="1"/>
      <c r="AC79" s="1"/>
      <c r="AD79" s="1"/>
      <c r="AE79" s="1"/>
      <c r="AF79" s="1" t="s">
        <v>8476</v>
      </c>
    </row>
    <row r="80" spans="1:32" ht="44.25" customHeight="1" x14ac:dyDescent="0.2">
      <c r="A80" s="86" t="s">
        <v>6918</v>
      </c>
      <c r="B80" s="2">
        <v>659070006</v>
      </c>
      <c r="C80" s="2" t="s">
        <v>547</v>
      </c>
      <c r="D80" s="2" t="s">
        <v>548</v>
      </c>
      <c r="E80" s="6" t="s">
        <v>8139</v>
      </c>
      <c r="F80" s="6" t="s">
        <v>549</v>
      </c>
      <c r="G80" s="6" t="s">
        <v>550</v>
      </c>
      <c r="H80" s="2" t="s">
        <v>551</v>
      </c>
      <c r="I80" s="2" t="s">
        <v>8140</v>
      </c>
      <c r="J80" s="2" t="s">
        <v>8141</v>
      </c>
      <c r="K80" s="2" t="s">
        <v>5971</v>
      </c>
      <c r="L80" s="4" t="s">
        <v>5314</v>
      </c>
      <c r="M80" s="7" t="s">
        <v>552</v>
      </c>
      <c r="N80" s="7" t="s">
        <v>5969</v>
      </c>
      <c r="O80" s="8" t="s">
        <v>5970</v>
      </c>
      <c r="P80" s="7" t="s">
        <v>5700</v>
      </c>
      <c r="Q80" s="8" t="s">
        <v>553</v>
      </c>
      <c r="R80" s="8" t="s">
        <v>6919</v>
      </c>
      <c r="S80" s="9">
        <v>43307</v>
      </c>
      <c r="T80" s="7">
        <v>7652</v>
      </c>
      <c r="U80" s="20"/>
      <c r="V80" s="21"/>
      <c r="W80" s="20"/>
      <c r="X80" s="20"/>
      <c r="Y80" s="20"/>
      <c r="Z80" s="12"/>
      <c r="AA80" s="1"/>
      <c r="AB80" s="1"/>
      <c r="AC80" s="1"/>
      <c r="AD80" s="1"/>
      <c r="AE80" s="1"/>
      <c r="AF80" s="1" t="s">
        <v>8481</v>
      </c>
    </row>
    <row r="81" spans="1:32" ht="44.25" customHeight="1" x14ac:dyDescent="0.2">
      <c r="A81" s="86" t="s">
        <v>6920</v>
      </c>
      <c r="B81" s="2">
        <v>651653096</v>
      </c>
      <c r="C81" s="2" t="s">
        <v>72</v>
      </c>
      <c r="D81" s="2" t="s">
        <v>4281</v>
      </c>
      <c r="E81" s="6" t="s">
        <v>554</v>
      </c>
      <c r="F81" s="6" t="s">
        <v>4282</v>
      </c>
      <c r="G81" s="6" t="s">
        <v>4283</v>
      </c>
      <c r="H81" s="2" t="s">
        <v>555</v>
      </c>
      <c r="I81" s="2" t="s">
        <v>4284</v>
      </c>
      <c r="J81" s="2" t="s">
        <v>556</v>
      </c>
      <c r="K81" s="2" t="s">
        <v>4285</v>
      </c>
      <c r="L81" s="4" t="s">
        <v>48</v>
      </c>
      <c r="M81" s="7" t="s">
        <v>557</v>
      </c>
      <c r="N81" s="7" t="s">
        <v>558</v>
      </c>
      <c r="O81" s="8" t="s">
        <v>559</v>
      </c>
      <c r="P81" s="7"/>
      <c r="Q81" s="8" t="s">
        <v>127</v>
      </c>
      <c r="R81" s="8" t="s">
        <v>560</v>
      </c>
      <c r="S81" s="9">
        <v>43516</v>
      </c>
      <c r="T81" s="7">
        <v>7671</v>
      </c>
      <c r="U81" s="3"/>
      <c r="V81" s="4"/>
      <c r="W81" s="3"/>
      <c r="X81" s="3"/>
      <c r="Y81" s="3"/>
      <c r="Z81" s="2"/>
      <c r="AA81" s="1"/>
      <c r="AB81" s="1"/>
      <c r="AC81" s="1"/>
      <c r="AD81" s="1"/>
      <c r="AE81" s="1"/>
      <c r="AF81" s="1"/>
    </row>
    <row r="82" spans="1:32" ht="44.25" customHeight="1" x14ac:dyDescent="0.2">
      <c r="A82" s="86" t="s">
        <v>6921</v>
      </c>
      <c r="B82" s="2">
        <v>703708005</v>
      </c>
      <c r="C82" s="2" t="s">
        <v>72</v>
      </c>
      <c r="D82" s="2" t="s">
        <v>561</v>
      </c>
      <c r="E82" s="6" t="s">
        <v>562</v>
      </c>
      <c r="F82" s="6" t="s">
        <v>563</v>
      </c>
      <c r="G82" s="6" t="s">
        <v>564</v>
      </c>
      <c r="H82" s="2" t="s">
        <v>565</v>
      </c>
      <c r="I82" s="2" t="s">
        <v>566</v>
      </c>
      <c r="J82" s="2" t="s">
        <v>567</v>
      </c>
      <c r="K82" s="2" t="s">
        <v>569</v>
      </c>
      <c r="L82" s="4" t="s">
        <v>309</v>
      </c>
      <c r="M82" s="7" t="s">
        <v>517</v>
      </c>
      <c r="N82" s="7" t="s">
        <v>568</v>
      </c>
      <c r="O82" s="8"/>
      <c r="P82" s="7"/>
      <c r="Q82" s="8">
        <v>93401</v>
      </c>
      <c r="R82" s="8" t="s">
        <v>570</v>
      </c>
      <c r="S82" s="9">
        <v>37960</v>
      </c>
      <c r="T82" s="7">
        <v>850</v>
      </c>
      <c r="U82" s="3"/>
      <c r="V82" s="4"/>
      <c r="W82" s="3"/>
      <c r="X82" s="3"/>
      <c r="Y82" s="3"/>
      <c r="Z82" s="2"/>
      <c r="AA82" s="77"/>
      <c r="AB82" s="77"/>
      <c r="AC82" s="77"/>
      <c r="AD82" s="77"/>
      <c r="AE82" s="77"/>
      <c r="AF82" s="1"/>
    </row>
    <row r="83" spans="1:32" ht="44.25" customHeight="1" x14ac:dyDescent="0.2">
      <c r="A83" s="86" t="s">
        <v>6922</v>
      </c>
      <c r="B83" s="2">
        <v>712091002</v>
      </c>
      <c r="C83" s="2" t="s">
        <v>72</v>
      </c>
      <c r="D83" s="2" t="s">
        <v>571</v>
      </c>
      <c r="E83" s="6" t="s">
        <v>6923</v>
      </c>
      <c r="F83" s="6" t="s">
        <v>572</v>
      </c>
      <c r="G83" s="6" t="s">
        <v>6924</v>
      </c>
      <c r="H83" s="2" t="s">
        <v>573</v>
      </c>
      <c r="I83" s="2" t="s">
        <v>574</v>
      </c>
      <c r="J83" s="2" t="s">
        <v>5816</v>
      </c>
      <c r="K83" s="2" t="s">
        <v>575</v>
      </c>
      <c r="L83" s="4" t="s">
        <v>47</v>
      </c>
      <c r="M83" s="7" t="s">
        <v>576</v>
      </c>
      <c r="N83" s="7" t="s">
        <v>578</v>
      </c>
      <c r="O83" s="8" t="s">
        <v>5817</v>
      </c>
      <c r="P83" s="7"/>
      <c r="Q83" s="8" t="s">
        <v>368</v>
      </c>
      <c r="R83" s="8" t="s">
        <v>6925</v>
      </c>
      <c r="S83" s="9">
        <v>38344</v>
      </c>
      <c r="T83" s="7">
        <v>7160</v>
      </c>
      <c r="U83" s="3"/>
      <c r="V83" s="4"/>
      <c r="W83" s="3"/>
      <c r="X83" s="3"/>
      <c r="Y83" s="3"/>
      <c r="Z83" s="2"/>
      <c r="AA83" s="1"/>
      <c r="AB83" s="1"/>
      <c r="AC83" s="1"/>
      <c r="AD83" s="1"/>
      <c r="AE83" s="1"/>
      <c r="AF83" s="1" t="s">
        <v>8482</v>
      </c>
    </row>
    <row r="84" spans="1:32" ht="44.25" customHeight="1" x14ac:dyDescent="0.2">
      <c r="A84" s="86" t="s">
        <v>6926</v>
      </c>
      <c r="B84" s="2">
        <v>709659006</v>
      </c>
      <c r="C84" s="2" t="s">
        <v>72</v>
      </c>
      <c r="D84" s="2" t="s">
        <v>579</v>
      </c>
      <c r="E84" s="6" t="s">
        <v>580</v>
      </c>
      <c r="F84" s="6" t="s">
        <v>581</v>
      </c>
      <c r="G84" s="6" t="s">
        <v>582</v>
      </c>
      <c r="H84" s="2" t="s">
        <v>123</v>
      </c>
      <c r="I84" s="2" t="s">
        <v>583</v>
      </c>
      <c r="J84" s="2" t="s">
        <v>584</v>
      </c>
      <c r="K84" s="4" t="s">
        <v>586</v>
      </c>
      <c r="L84" s="4" t="s">
        <v>198</v>
      </c>
      <c r="M84" s="7" t="s">
        <v>425</v>
      </c>
      <c r="N84" s="7"/>
      <c r="O84" s="8" t="s">
        <v>585</v>
      </c>
      <c r="P84" s="7"/>
      <c r="Q84" s="8" t="s">
        <v>368</v>
      </c>
      <c r="R84" s="8" t="s">
        <v>588</v>
      </c>
      <c r="S84" s="9">
        <v>37970</v>
      </c>
      <c r="T84" s="7">
        <v>2200</v>
      </c>
      <c r="U84" s="3"/>
      <c r="V84" s="4"/>
      <c r="W84" s="3"/>
      <c r="X84" s="3"/>
      <c r="Y84" s="3"/>
      <c r="Z84" s="2"/>
      <c r="AA84" s="1"/>
      <c r="AB84" s="1"/>
      <c r="AC84" s="1"/>
      <c r="AD84" s="1"/>
      <c r="AE84" s="1"/>
      <c r="AF84" s="1"/>
    </row>
    <row r="85" spans="1:32" ht="44.25" customHeight="1" x14ac:dyDescent="0.2">
      <c r="A85" s="86" t="s">
        <v>6927</v>
      </c>
      <c r="B85" s="2">
        <v>651131154</v>
      </c>
      <c r="C85" s="2" t="s">
        <v>72</v>
      </c>
      <c r="D85" s="2" t="s">
        <v>589</v>
      </c>
      <c r="E85" s="6" t="s">
        <v>6928</v>
      </c>
      <c r="F85" s="6" t="s">
        <v>590</v>
      </c>
      <c r="G85" s="6" t="s">
        <v>6929</v>
      </c>
      <c r="H85" s="2" t="s">
        <v>409</v>
      </c>
      <c r="I85" s="2" t="s">
        <v>6930</v>
      </c>
      <c r="J85" s="2" t="s">
        <v>591</v>
      </c>
      <c r="K85" s="2" t="s">
        <v>6931</v>
      </c>
      <c r="L85" s="4" t="s">
        <v>5316</v>
      </c>
      <c r="M85" s="7" t="s">
        <v>546</v>
      </c>
      <c r="N85" s="23" t="s">
        <v>6932</v>
      </c>
      <c r="O85" s="8" t="s">
        <v>6933</v>
      </c>
      <c r="P85" s="7"/>
      <c r="Q85" s="8" t="s">
        <v>368</v>
      </c>
      <c r="R85" s="8" t="s">
        <v>6934</v>
      </c>
      <c r="S85" s="9">
        <v>42472</v>
      </c>
      <c r="T85" s="7">
        <v>7605</v>
      </c>
      <c r="U85" s="20"/>
      <c r="V85" s="21"/>
      <c r="W85" s="20"/>
      <c r="X85" s="20"/>
      <c r="Y85" s="20"/>
      <c r="Z85" s="12"/>
      <c r="AA85" s="1"/>
      <c r="AB85" s="1"/>
      <c r="AC85" s="1"/>
      <c r="AD85" s="1"/>
      <c r="AE85" s="1"/>
      <c r="AF85" s="1"/>
    </row>
    <row r="86" spans="1:32" ht="44.25" customHeight="1" x14ac:dyDescent="0.2">
      <c r="A86" s="86" t="s">
        <v>6935</v>
      </c>
      <c r="B86" s="2">
        <v>650926250</v>
      </c>
      <c r="C86" s="2" t="s">
        <v>72</v>
      </c>
      <c r="D86" s="2" t="s">
        <v>592</v>
      </c>
      <c r="E86" s="6" t="s">
        <v>593</v>
      </c>
      <c r="F86" s="6" t="s">
        <v>594</v>
      </c>
      <c r="G86" s="6" t="s">
        <v>595</v>
      </c>
      <c r="H86" s="2" t="s">
        <v>596</v>
      </c>
      <c r="I86" s="2" t="s">
        <v>597</v>
      </c>
      <c r="J86" s="2" t="s">
        <v>598</v>
      </c>
      <c r="K86" s="2" t="s">
        <v>599</v>
      </c>
      <c r="L86" s="4" t="s">
        <v>309</v>
      </c>
      <c r="M86" s="7" t="s">
        <v>600</v>
      </c>
      <c r="N86" s="7"/>
      <c r="O86" s="8"/>
      <c r="P86" s="7"/>
      <c r="Q86" s="8" t="s">
        <v>601</v>
      </c>
      <c r="R86" s="8" t="s">
        <v>602</v>
      </c>
      <c r="S86" s="9">
        <v>43048</v>
      </c>
      <c r="T86" s="7">
        <v>7639</v>
      </c>
      <c r="U86" s="3"/>
      <c r="V86" s="4"/>
      <c r="W86" s="3"/>
      <c r="X86" s="3"/>
      <c r="Y86" s="3"/>
      <c r="Z86" s="2"/>
      <c r="AA86" s="77"/>
      <c r="AB86" s="77"/>
      <c r="AC86" s="77"/>
      <c r="AD86" s="77"/>
      <c r="AE86" s="77"/>
      <c r="AF86" s="1"/>
    </row>
    <row r="87" spans="1:32" ht="44.25" customHeight="1" x14ac:dyDescent="0.2">
      <c r="A87" s="86" t="s">
        <v>6936</v>
      </c>
      <c r="B87" s="2">
        <v>533330878</v>
      </c>
      <c r="C87" s="2"/>
      <c r="D87" s="2" t="s">
        <v>6601</v>
      </c>
      <c r="E87" s="6" t="s">
        <v>6937</v>
      </c>
      <c r="F87" s="6" t="s">
        <v>5943</v>
      </c>
      <c r="G87" s="6" t="s">
        <v>6938</v>
      </c>
      <c r="H87" s="2" t="s">
        <v>1281</v>
      </c>
      <c r="I87" s="2" t="s">
        <v>6939</v>
      </c>
      <c r="J87" s="2" t="s">
        <v>6940</v>
      </c>
      <c r="K87" s="2" t="s">
        <v>5944</v>
      </c>
      <c r="L87" s="4" t="s">
        <v>539</v>
      </c>
      <c r="M87" s="7" t="s">
        <v>187</v>
      </c>
      <c r="N87" s="7" t="s">
        <v>5945</v>
      </c>
      <c r="O87" s="8" t="s">
        <v>5946</v>
      </c>
      <c r="P87" s="7"/>
      <c r="Q87" s="8">
        <v>93401</v>
      </c>
      <c r="R87" s="89" t="s">
        <v>6941</v>
      </c>
      <c r="S87" s="9" t="s">
        <v>6942</v>
      </c>
      <c r="T87" s="7">
        <v>7707</v>
      </c>
      <c r="U87" s="20"/>
      <c r="V87" s="21"/>
      <c r="W87" s="20"/>
      <c r="X87" s="20"/>
      <c r="Y87" s="20"/>
      <c r="Z87" s="12"/>
      <c r="AA87" s="232"/>
      <c r="AB87" s="77"/>
      <c r="AC87" s="77"/>
      <c r="AD87" s="77"/>
      <c r="AE87" s="77"/>
      <c r="AF87" s="1"/>
    </row>
    <row r="88" spans="1:32" ht="44.25" customHeight="1" x14ac:dyDescent="0.2">
      <c r="A88" s="86" t="s">
        <v>6943</v>
      </c>
      <c r="B88" s="2">
        <v>659362805</v>
      </c>
      <c r="C88" s="2" t="s">
        <v>49</v>
      </c>
      <c r="D88" s="2" t="s">
        <v>603</v>
      </c>
      <c r="E88" s="6" t="s">
        <v>6944</v>
      </c>
      <c r="F88" s="6" t="s">
        <v>604</v>
      </c>
      <c r="G88" s="6" t="s">
        <v>6945</v>
      </c>
      <c r="H88" s="2" t="s">
        <v>605</v>
      </c>
      <c r="I88" s="2" t="s">
        <v>6946</v>
      </c>
      <c r="J88" s="2" t="s">
        <v>5992</v>
      </c>
      <c r="K88" s="2" t="s">
        <v>606</v>
      </c>
      <c r="L88" s="4" t="s">
        <v>47</v>
      </c>
      <c r="M88" s="7" t="s">
        <v>607</v>
      </c>
      <c r="N88" s="7" t="s">
        <v>5993</v>
      </c>
      <c r="O88" s="8" t="s">
        <v>5994</v>
      </c>
      <c r="P88" s="7"/>
      <c r="Q88" s="8">
        <v>93991</v>
      </c>
      <c r="R88" s="89" t="s">
        <v>6947</v>
      </c>
      <c r="S88" s="13">
        <v>39720</v>
      </c>
      <c r="T88" s="7">
        <v>7406</v>
      </c>
      <c r="U88" s="20"/>
      <c r="V88" s="21"/>
      <c r="W88" s="20"/>
      <c r="X88" s="20"/>
      <c r="Y88" s="20"/>
      <c r="Z88" s="12"/>
      <c r="AA88" s="77"/>
      <c r="AB88" s="77"/>
      <c r="AC88" s="77"/>
      <c r="AD88" s="77"/>
      <c r="AE88" s="77"/>
      <c r="AF88" s="1"/>
    </row>
    <row r="89" spans="1:32" ht="44.25" customHeight="1" x14ac:dyDescent="0.2">
      <c r="A89" s="86" t="s">
        <v>6948</v>
      </c>
      <c r="B89" s="2">
        <v>721291006</v>
      </c>
      <c r="C89" s="2" t="s">
        <v>608</v>
      </c>
      <c r="D89" s="2" t="s">
        <v>609</v>
      </c>
      <c r="E89" s="6" t="s">
        <v>610</v>
      </c>
      <c r="F89" s="6" t="s">
        <v>611</v>
      </c>
      <c r="G89" s="6" t="s">
        <v>612</v>
      </c>
      <c r="H89" s="2" t="s">
        <v>605</v>
      </c>
      <c r="I89" s="2" t="s">
        <v>613</v>
      </c>
      <c r="J89" s="2" t="s">
        <v>614</v>
      </c>
      <c r="K89" s="2" t="s">
        <v>616</v>
      </c>
      <c r="L89" s="4" t="s">
        <v>309</v>
      </c>
      <c r="M89" s="7" t="s">
        <v>618</v>
      </c>
      <c r="N89" s="7" t="s">
        <v>617</v>
      </c>
      <c r="O89" s="8" t="s">
        <v>615</v>
      </c>
      <c r="P89" s="7"/>
      <c r="Q89" s="8" t="s">
        <v>368</v>
      </c>
      <c r="R89" s="8" t="s">
        <v>619</v>
      </c>
      <c r="S89" s="9">
        <v>37970</v>
      </c>
      <c r="T89" s="7">
        <v>6889</v>
      </c>
      <c r="U89" s="3"/>
      <c r="V89" s="4"/>
      <c r="W89" s="3"/>
      <c r="X89" s="3"/>
      <c r="Y89" s="3"/>
      <c r="Z89" s="2"/>
      <c r="AA89" s="1"/>
      <c r="AB89" s="1"/>
      <c r="AC89" s="1"/>
      <c r="AD89" s="1"/>
      <c r="AE89" s="1"/>
      <c r="AF89" s="1"/>
    </row>
    <row r="90" spans="1:32" ht="44.25" customHeight="1" x14ac:dyDescent="0.2">
      <c r="A90" s="86" t="s">
        <v>6949</v>
      </c>
      <c r="B90" s="2">
        <v>719400000</v>
      </c>
      <c r="C90" s="2" t="s">
        <v>72</v>
      </c>
      <c r="D90" s="2" t="s">
        <v>620</v>
      </c>
      <c r="E90" s="6" t="s">
        <v>6950</v>
      </c>
      <c r="F90" s="6" t="s">
        <v>621</v>
      </c>
      <c r="G90" s="6" t="s">
        <v>6951</v>
      </c>
      <c r="H90" s="2" t="s">
        <v>622</v>
      </c>
      <c r="I90" s="2" t="s">
        <v>6952</v>
      </c>
      <c r="J90" s="2" t="s">
        <v>6953</v>
      </c>
      <c r="K90" s="2" t="s">
        <v>623</v>
      </c>
      <c r="L90" s="4" t="s">
        <v>47</v>
      </c>
      <c r="M90" s="8" t="s">
        <v>624</v>
      </c>
      <c r="N90" s="7" t="s">
        <v>6165</v>
      </c>
      <c r="O90" s="8" t="s">
        <v>625</v>
      </c>
      <c r="P90" s="7"/>
      <c r="Q90" s="8" t="s">
        <v>368</v>
      </c>
      <c r="R90" s="8" t="s">
        <v>6954</v>
      </c>
      <c r="S90" s="9">
        <v>37970</v>
      </c>
      <c r="T90" s="7">
        <v>3842</v>
      </c>
      <c r="U90" s="20"/>
      <c r="V90" s="21"/>
      <c r="W90" s="20"/>
      <c r="X90" s="20"/>
      <c r="Y90" s="20"/>
      <c r="Z90" s="25" t="s">
        <v>6600</v>
      </c>
      <c r="AA90" s="1"/>
      <c r="AB90" s="1"/>
      <c r="AC90" s="1"/>
      <c r="AD90" s="1"/>
      <c r="AE90" s="1"/>
      <c r="AF90" s="1" t="s">
        <v>8483</v>
      </c>
    </row>
    <row r="91" spans="1:32" ht="44.25" customHeight="1" x14ac:dyDescent="0.2">
      <c r="A91" s="86" t="s">
        <v>6955</v>
      </c>
      <c r="B91" s="2">
        <v>653803206</v>
      </c>
      <c r="C91" s="2" t="s">
        <v>72</v>
      </c>
      <c r="D91" s="2" t="s">
        <v>626</v>
      </c>
      <c r="E91" s="6" t="s">
        <v>627</v>
      </c>
      <c r="F91" s="6" t="s">
        <v>628</v>
      </c>
      <c r="G91" s="6" t="s">
        <v>629</v>
      </c>
      <c r="H91" s="2" t="s">
        <v>630</v>
      </c>
      <c r="I91" s="2" t="s">
        <v>631</v>
      </c>
      <c r="J91" s="2" t="s">
        <v>632</v>
      </c>
      <c r="K91" s="2" t="s">
        <v>634</v>
      </c>
      <c r="L91" s="4" t="s">
        <v>309</v>
      </c>
      <c r="M91" s="7" t="s">
        <v>635</v>
      </c>
      <c r="N91" s="7"/>
      <c r="O91" s="8" t="s">
        <v>633</v>
      </c>
      <c r="P91" s="7"/>
      <c r="Q91" s="8" t="s">
        <v>368</v>
      </c>
      <c r="R91" s="8" t="s">
        <v>636</v>
      </c>
      <c r="S91" s="9">
        <v>39162</v>
      </c>
      <c r="T91" s="7">
        <v>7349</v>
      </c>
      <c r="U91" s="3"/>
      <c r="V91" s="4"/>
      <c r="W91" s="3"/>
      <c r="X91" s="3"/>
      <c r="Y91" s="3"/>
      <c r="Z91" s="2"/>
      <c r="AA91" s="1"/>
      <c r="AB91" s="1"/>
      <c r="AC91" s="1"/>
      <c r="AD91" s="1"/>
      <c r="AE91" s="1"/>
      <c r="AF91" s="1"/>
    </row>
    <row r="92" spans="1:32" ht="44.25" customHeight="1" x14ac:dyDescent="0.2">
      <c r="A92" s="86" t="s">
        <v>6956</v>
      </c>
      <c r="B92" s="2">
        <v>650333195</v>
      </c>
      <c r="C92" s="2" t="s">
        <v>72</v>
      </c>
      <c r="D92" s="2" t="s">
        <v>637</v>
      </c>
      <c r="E92" s="6" t="s">
        <v>638</v>
      </c>
      <c r="F92" s="6" t="s">
        <v>639</v>
      </c>
      <c r="G92" s="6" t="s">
        <v>640</v>
      </c>
      <c r="H92" s="2" t="s">
        <v>641</v>
      </c>
      <c r="I92" s="2" t="s">
        <v>642</v>
      </c>
      <c r="J92" s="2" t="s">
        <v>643</v>
      </c>
      <c r="K92" s="2" t="s">
        <v>645</v>
      </c>
      <c r="L92" s="4" t="s">
        <v>198</v>
      </c>
      <c r="M92" s="7" t="s">
        <v>425</v>
      </c>
      <c r="N92" s="7" t="s">
        <v>646</v>
      </c>
      <c r="O92" s="8" t="s">
        <v>644</v>
      </c>
      <c r="P92" s="7"/>
      <c r="Q92" s="8" t="s">
        <v>368</v>
      </c>
      <c r="R92" s="8" t="s">
        <v>647</v>
      </c>
      <c r="S92" s="9">
        <v>40771</v>
      </c>
      <c r="T92" s="7">
        <v>7448</v>
      </c>
      <c r="U92" s="3"/>
      <c r="V92" s="4"/>
      <c r="W92" s="3"/>
      <c r="X92" s="3"/>
      <c r="Y92" s="3"/>
      <c r="Z92" s="2"/>
      <c r="AA92" s="1"/>
      <c r="AB92" s="1"/>
      <c r="AC92" s="1"/>
      <c r="AD92" s="1"/>
      <c r="AE92" s="1"/>
      <c r="AF92" s="1"/>
    </row>
    <row r="93" spans="1:32" ht="44.25" customHeight="1" x14ac:dyDescent="0.2">
      <c r="A93" s="86" t="s">
        <v>6957</v>
      </c>
      <c r="B93" s="2">
        <v>650662539</v>
      </c>
      <c r="C93" s="2" t="s">
        <v>356</v>
      </c>
      <c r="D93" s="2" t="s">
        <v>648</v>
      </c>
      <c r="E93" s="6" t="s">
        <v>649</v>
      </c>
      <c r="F93" s="6" t="s">
        <v>650</v>
      </c>
      <c r="G93" s="6" t="s">
        <v>651</v>
      </c>
      <c r="H93" s="2" t="s">
        <v>652</v>
      </c>
      <c r="I93" s="2" t="s">
        <v>653</v>
      </c>
      <c r="J93" s="2" t="s">
        <v>654</v>
      </c>
      <c r="K93" s="2" t="s">
        <v>656</v>
      </c>
      <c r="L93" s="4" t="s">
        <v>539</v>
      </c>
      <c r="M93" s="7" t="s">
        <v>658</v>
      </c>
      <c r="N93" s="7" t="s">
        <v>657</v>
      </c>
      <c r="O93" s="8" t="s">
        <v>655</v>
      </c>
      <c r="P93" s="7"/>
      <c r="Q93" s="8" t="s">
        <v>83</v>
      </c>
      <c r="R93" s="8" t="s">
        <v>659</v>
      </c>
      <c r="S93" s="9">
        <v>41436</v>
      </c>
      <c r="T93" s="7">
        <v>7479</v>
      </c>
      <c r="U93" s="3"/>
      <c r="V93" s="4"/>
      <c r="W93" s="3"/>
      <c r="X93" s="3"/>
      <c r="Y93" s="3"/>
      <c r="Z93" s="2"/>
      <c r="AA93" s="1"/>
      <c r="AB93" s="1"/>
      <c r="AC93" s="1"/>
      <c r="AD93" s="1"/>
      <c r="AE93" s="1"/>
      <c r="AF93" s="1"/>
    </row>
    <row r="94" spans="1:32" ht="44.25" customHeight="1" x14ac:dyDescent="0.2">
      <c r="A94" s="86" t="s">
        <v>6958</v>
      </c>
      <c r="B94" s="2">
        <v>650732359</v>
      </c>
      <c r="C94" s="2" t="s">
        <v>49</v>
      </c>
      <c r="D94" s="2" t="s">
        <v>660</v>
      </c>
      <c r="E94" s="6" t="s">
        <v>661</v>
      </c>
      <c r="F94" s="6" t="s">
        <v>662</v>
      </c>
      <c r="G94" s="6" t="s">
        <v>663</v>
      </c>
      <c r="H94" s="2" t="s">
        <v>664</v>
      </c>
      <c r="I94" s="2" t="s">
        <v>28</v>
      </c>
      <c r="J94" s="2" t="s">
        <v>665</v>
      </c>
      <c r="K94" s="2" t="s">
        <v>667</v>
      </c>
      <c r="L94" s="4" t="s">
        <v>48</v>
      </c>
      <c r="M94" s="7" t="s">
        <v>304</v>
      </c>
      <c r="N94" s="7" t="s">
        <v>668</v>
      </c>
      <c r="O94" s="8" t="s">
        <v>666</v>
      </c>
      <c r="P94" s="7"/>
      <c r="Q94" s="8" t="s">
        <v>669</v>
      </c>
      <c r="R94" s="8" t="s">
        <v>670</v>
      </c>
      <c r="S94" s="9">
        <v>41563</v>
      </c>
      <c r="T94" s="7">
        <v>7489</v>
      </c>
      <c r="U94" s="3"/>
      <c r="V94" s="4"/>
      <c r="W94" s="3"/>
      <c r="X94" s="3"/>
      <c r="Y94" s="3"/>
      <c r="Z94" s="2"/>
      <c r="AA94" s="1"/>
      <c r="AB94" s="1"/>
      <c r="AC94" s="1"/>
      <c r="AD94" s="1"/>
      <c r="AE94" s="1"/>
      <c r="AF94" s="1"/>
    </row>
    <row r="95" spans="1:32" ht="44.25" customHeight="1" x14ac:dyDescent="0.2">
      <c r="A95" s="86" t="s">
        <v>6959</v>
      </c>
      <c r="B95" s="2">
        <v>650613848</v>
      </c>
      <c r="C95" s="2" t="s">
        <v>671</v>
      </c>
      <c r="D95" s="2" t="s">
        <v>672</v>
      </c>
      <c r="E95" s="6" t="s">
        <v>673</v>
      </c>
      <c r="F95" s="6" t="s">
        <v>674</v>
      </c>
      <c r="G95" s="6" t="s">
        <v>675</v>
      </c>
      <c r="H95" s="2" t="s">
        <v>676</v>
      </c>
      <c r="I95" s="2" t="s">
        <v>677</v>
      </c>
      <c r="J95" s="2" t="s">
        <v>678</v>
      </c>
      <c r="K95" s="2" t="s">
        <v>680</v>
      </c>
      <c r="L95" s="4" t="s">
        <v>539</v>
      </c>
      <c r="M95" s="7" t="s">
        <v>682</v>
      </c>
      <c r="N95" s="7" t="s">
        <v>681</v>
      </c>
      <c r="O95" s="8" t="s">
        <v>679</v>
      </c>
      <c r="P95" s="7"/>
      <c r="Q95" s="8" t="s">
        <v>45</v>
      </c>
      <c r="R95" s="8" t="s">
        <v>683</v>
      </c>
      <c r="S95" s="9">
        <v>41353</v>
      </c>
      <c r="T95" s="7">
        <v>7474</v>
      </c>
      <c r="U95" s="3"/>
      <c r="V95" s="4"/>
      <c r="W95" s="3"/>
      <c r="X95" s="3"/>
      <c r="Y95" s="3"/>
      <c r="Z95" s="2"/>
      <c r="AA95" s="1"/>
      <c r="AB95" s="1"/>
      <c r="AC95" s="1"/>
      <c r="AD95" s="1"/>
      <c r="AE95" s="1"/>
      <c r="AF95" s="1"/>
    </row>
    <row r="96" spans="1:32" ht="44.25" customHeight="1" x14ac:dyDescent="0.2">
      <c r="A96" s="86" t="s">
        <v>6960</v>
      </c>
      <c r="B96" s="2">
        <v>650797825</v>
      </c>
      <c r="C96" s="2" t="s">
        <v>356</v>
      </c>
      <c r="D96" s="2" t="s">
        <v>684</v>
      </c>
      <c r="E96" s="6" t="s">
        <v>685</v>
      </c>
      <c r="F96" s="6" t="s">
        <v>686</v>
      </c>
      <c r="G96" s="6" t="s">
        <v>687</v>
      </c>
      <c r="H96" s="2" t="s">
        <v>688</v>
      </c>
      <c r="I96" s="2" t="s">
        <v>689</v>
      </c>
      <c r="J96" s="2" t="s">
        <v>690</v>
      </c>
      <c r="K96" s="2" t="s">
        <v>692</v>
      </c>
      <c r="L96" s="4" t="s">
        <v>47</v>
      </c>
      <c r="M96" s="7"/>
      <c r="N96" s="7" t="s">
        <v>693</v>
      </c>
      <c r="O96" s="8" t="s">
        <v>691</v>
      </c>
      <c r="P96" s="7"/>
      <c r="Q96" s="8" t="s">
        <v>83</v>
      </c>
      <c r="R96" s="8" t="s">
        <v>694</v>
      </c>
      <c r="S96" s="9">
        <v>42118</v>
      </c>
      <c r="T96" s="7">
        <v>7563</v>
      </c>
      <c r="U96" s="3"/>
      <c r="V96" s="4"/>
      <c r="W96" s="3"/>
      <c r="X96" s="3"/>
      <c r="Y96" s="3"/>
      <c r="Z96" s="2"/>
      <c r="AA96" s="1"/>
      <c r="AB96" s="1"/>
      <c r="AC96" s="1"/>
      <c r="AD96" s="1"/>
      <c r="AE96" s="1"/>
      <c r="AF96" s="1"/>
    </row>
    <row r="97" spans="1:32" ht="44.25" customHeight="1" x14ac:dyDescent="0.2">
      <c r="A97" s="86" t="s">
        <v>6961</v>
      </c>
      <c r="B97" s="2">
        <v>651484367</v>
      </c>
      <c r="C97" s="2"/>
      <c r="D97" s="2" t="s">
        <v>6602</v>
      </c>
      <c r="E97" s="6" t="s">
        <v>5650</v>
      </c>
      <c r="F97" s="6" t="s">
        <v>5610</v>
      </c>
      <c r="G97" s="6" t="s">
        <v>5611</v>
      </c>
      <c r="H97" s="2" t="s">
        <v>1534</v>
      </c>
      <c r="I97" s="2" t="s">
        <v>5651</v>
      </c>
      <c r="J97" s="2" t="s">
        <v>5612</v>
      </c>
      <c r="K97" s="2" t="s">
        <v>5613</v>
      </c>
      <c r="L97" s="4" t="s">
        <v>5614</v>
      </c>
      <c r="M97" s="7" t="s">
        <v>2776</v>
      </c>
      <c r="N97" s="7" t="s">
        <v>5615</v>
      </c>
      <c r="O97" s="8" t="s">
        <v>5616</v>
      </c>
      <c r="P97" s="7"/>
      <c r="Q97" s="8">
        <v>93401</v>
      </c>
      <c r="R97" s="8" t="s">
        <v>5502</v>
      </c>
      <c r="S97" s="9">
        <v>43635</v>
      </c>
      <c r="T97" s="7">
        <v>7680</v>
      </c>
      <c r="U97" s="3"/>
      <c r="V97" s="4"/>
      <c r="W97" s="3"/>
      <c r="X97" s="3"/>
      <c r="Y97" s="3"/>
      <c r="Z97" s="2"/>
      <c r="AA97" s="1"/>
      <c r="AB97" s="1"/>
      <c r="AC97" s="1"/>
      <c r="AD97" s="1"/>
      <c r="AE97" s="1"/>
      <c r="AF97" s="1"/>
    </row>
    <row r="98" spans="1:32" ht="44.25" customHeight="1" x14ac:dyDescent="0.2">
      <c r="A98" s="86" t="s">
        <v>6962</v>
      </c>
      <c r="B98" s="2" t="s">
        <v>6339</v>
      </c>
      <c r="C98" s="2" t="s">
        <v>49</v>
      </c>
      <c r="D98" s="2" t="s">
        <v>695</v>
      </c>
      <c r="E98" s="6" t="s">
        <v>6963</v>
      </c>
      <c r="F98" s="6" t="s">
        <v>696</v>
      </c>
      <c r="G98" s="6" t="s">
        <v>6964</v>
      </c>
      <c r="H98" s="2" t="s">
        <v>5764</v>
      </c>
      <c r="I98" s="2" t="s">
        <v>5765</v>
      </c>
      <c r="J98" s="2" t="s">
        <v>697</v>
      </c>
      <c r="K98" s="2" t="s">
        <v>5649</v>
      </c>
      <c r="L98" s="4" t="s">
        <v>539</v>
      </c>
      <c r="M98" s="7" t="s">
        <v>698</v>
      </c>
      <c r="N98" s="7" t="s">
        <v>699</v>
      </c>
      <c r="O98" s="8" t="s">
        <v>700</v>
      </c>
      <c r="P98" s="7"/>
      <c r="Q98" s="8">
        <v>93401</v>
      </c>
      <c r="R98" s="8" t="s">
        <v>6965</v>
      </c>
      <c r="S98" s="9">
        <v>37970</v>
      </c>
      <c r="T98" s="7">
        <v>6900</v>
      </c>
      <c r="U98" s="3"/>
      <c r="V98" s="4"/>
      <c r="W98" s="3"/>
      <c r="X98" s="3"/>
      <c r="Y98" s="3"/>
      <c r="Z98" s="2"/>
      <c r="AA98" s="1"/>
      <c r="AB98" s="1"/>
      <c r="AC98" s="1"/>
      <c r="AD98" s="1"/>
      <c r="AE98" s="1"/>
      <c r="AF98" s="1"/>
    </row>
    <row r="99" spans="1:32" ht="44.25" customHeight="1" x14ac:dyDescent="0.2">
      <c r="A99" s="86" t="s">
        <v>6966</v>
      </c>
      <c r="B99" s="2">
        <v>725712006</v>
      </c>
      <c r="C99" s="2" t="s">
        <v>72</v>
      </c>
      <c r="D99" s="2" t="s">
        <v>701</v>
      </c>
      <c r="E99" s="53" t="s">
        <v>6967</v>
      </c>
      <c r="F99" s="6" t="s">
        <v>702</v>
      </c>
      <c r="G99" s="6" t="s">
        <v>5598</v>
      </c>
      <c r="H99" s="2" t="s">
        <v>703</v>
      </c>
      <c r="I99" s="2" t="s">
        <v>6968</v>
      </c>
      <c r="J99" s="2" t="s">
        <v>5599</v>
      </c>
      <c r="K99" s="2" t="s">
        <v>6969</v>
      </c>
      <c r="L99" s="4" t="s">
        <v>47</v>
      </c>
      <c r="M99" s="7" t="s">
        <v>704</v>
      </c>
      <c r="N99" s="7">
        <v>56933337595</v>
      </c>
      <c r="O99" s="23" t="s">
        <v>6970</v>
      </c>
      <c r="P99" s="7"/>
      <c r="Q99" s="8" t="s">
        <v>368</v>
      </c>
      <c r="R99" s="8" t="s">
        <v>6971</v>
      </c>
      <c r="S99" s="9">
        <v>37970</v>
      </c>
      <c r="T99" s="7">
        <v>7041</v>
      </c>
      <c r="U99" s="20"/>
      <c r="V99" s="21"/>
      <c r="W99" s="20"/>
      <c r="X99" s="20"/>
      <c r="Y99" s="20"/>
      <c r="Z99" s="25" t="s">
        <v>6593</v>
      </c>
      <c r="AA99" s="1"/>
      <c r="AB99" s="1"/>
      <c r="AC99" s="1"/>
      <c r="AD99" s="1"/>
      <c r="AE99" s="1"/>
      <c r="AF99" s="1" t="s">
        <v>8479</v>
      </c>
    </row>
    <row r="100" spans="1:32" ht="44.25" customHeight="1" x14ac:dyDescent="0.2">
      <c r="A100" s="86" t="s">
        <v>6972</v>
      </c>
      <c r="B100" s="2">
        <v>651114535</v>
      </c>
      <c r="C100" s="2" t="s">
        <v>72</v>
      </c>
      <c r="D100" s="2" t="s">
        <v>705</v>
      </c>
      <c r="E100" s="6" t="s">
        <v>706</v>
      </c>
      <c r="F100" s="6" t="s">
        <v>707</v>
      </c>
      <c r="G100" s="6" t="s">
        <v>5768</v>
      </c>
      <c r="H100" s="2" t="s">
        <v>708</v>
      </c>
      <c r="I100" s="2" t="s">
        <v>709</v>
      </c>
      <c r="J100" s="2" t="s">
        <v>5769</v>
      </c>
      <c r="K100" s="2" t="s">
        <v>711</v>
      </c>
      <c r="L100" s="4" t="s">
        <v>198</v>
      </c>
      <c r="M100" s="7" t="s">
        <v>425</v>
      </c>
      <c r="N100" s="7" t="s">
        <v>712</v>
      </c>
      <c r="O100" s="8" t="s">
        <v>710</v>
      </c>
      <c r="P100" s="7"/>
      <c r="Q100" s="8" t="s">
        <v>368</v>
      </c>
      <c r="R100" s="8" t="s">
        <v>713</v>
      </c>
      <c r="S100" s="9">
        <v>42349</v>
      </c>
      <c r="T100" s="7">
        <v>7588</v>
      </c>
      <c r="U100" s="3"/>
      <c r="V100" s="4"/>
      <c r="W100" s="3"/>
      <c r="X100" s="3"/>
      <c r="Y100" s="3"/>
      <c r="Z100" s="2"/>
      <c r="AA100" s="1"/>
      <c r="AB100" s="1"/>
      <c r="AC100" s="1"/>
      <c r="AD100" s="1"/>
      <c r="AE100" s="1"/>
      <c r="AF100" s="1"/>
    </row>
    <row r="101" spans="1:32" ht="44.25" customHeight="1" x14ac:dyDescent="0.2">
      <c r="A101" s="86" t="s">
        <v>6973</v>
      </c>
      <c r="B101" s="2">
        <v>653776500</v>
      </c>
      <c r="C101" s="2" t="s">
        <v>72</v>
      </c>
      <c r="D101" s="2" t="s">
        <v>714</v>
      </c>
      <c r="E101" s="6" t="s">
        <v>715</v>
      </c>
      <c r="F101" s="6" t="s">
        <v>716</v>
      </c>
      <c r="G101" s="6" t="s">
        <v>717</v>
      </c>
      <c r="H101" s="2" t="s">
        <v>718</v>
      </c>
      <c r="I101" s="2" t="s">
        <v>719</v>
      </c>
      <c r="J101" s="2" t="s">
        <v>720</v>
      </c>
      <c r="K101" s="2" t="s">
        <v>721</v>
      </c>
      <c r="L101" s="4" t="s">
        <v>309</v>
      </c>
      <c r="M101" s="7" t="s">
        <v>517</v>
      </c>
      <c r="N101" s="7" t="s">
        <v>722</v>
      </c>
      <c r="O101" s="8"/>
      <c r="P101" s="7"/>
      <c r="Q101" s="8" t="s">
        <v>368</v>
      </c>
      <c r="R101" s="8" t="s">
        <v>723</v>
      </c>
      <c r="S101" s="9">
        <v>38799</v>
      </c>
      <c r="T101" s="7">
        <v>7314</v>
      </c>
      <c r="U101" s="3"/>
      <c r="V101" s="4"/>
      <c r="W101" s="3"/>
      <c r="X101" s="3"/>
      <c r="Y101" s="3"/>
      <c r="Z101" s="2"/>
      <c r="AA101" s="1"/>
      <c r="AB101" s="1"/>
      <c r="AC101" s="1"/>
      <c r="AD101" s="1"/>
      <c r="AE101" s="1"/>
      <c r="AF101" s="1"/>
    </row>
    <row r="102" spans="1:32" ht="44.25" customHeight="1" x14ac:dyDescent="0.2">
      <c r="A102" s="86" t="s">
        <v>6974</v>
      </c>
      <c r="B102" s="2">
        <v>717449002</v>
      </c>
      <c r="C102" s="2" t="s">
        <v>72</v>
      </c>
      <c r="D102" s="2" t="s">
        <v>724</v>
      </c>
      <c r="E102" s="6" t="s">
        <v>6975</v>
      </c>
      <c r="F102" s="6" t="s">
        <v>725</v>
      </c>
      <c r="G102" s="6" t="s">
        <v>6976</v>
      </c>
      <c r="H102" s="2" t="s">
        <v>726</v>
      </c>
      <c r="I102" s="2" t="s">
        <v>6977</v>
      </c>
      <c r="J102" s="2" t="s">
        <v>727</v>
      </c>
      <c r="K102" s="2" t="s">
        <v>728</v>
      </c>
      <c r="L102" s="4" t="s">
        <v>198</v>
      </c>
      <c r="M102" s="7" t="s">
        <v>425</v>
      </c>
      <c r="N102" s="7" t="s">
        <v>5514</v>
      </c>
      <c r="O102" s="23" t="s">
        <v>5515</v>
      </c>
      <c r="P102" s="7"/>
      <c r="Q102" s="8" t="s">
        <v>368</v>
      </c>
      <c r="R102" s="8" t="s">
        <v>6978</v>
      </c>
      <c r="S102" s="9">
        <v>37970</v>
      </c>
      <c r="T102" s="7">
        <v>6830</v>
      </c>
      <c r="U102" s="20"/>
      <c r="V102" s="21"/>
      <c r="W102" s="20"/>
      <c r="X102" s="20"/>
      <c r="Y102" s="20"/>
      <c r="Z102" s="12"/>
      <c r="AA102" s="1"/>
      <c r="AB102" s="1"/>
      <c r="AC102" s="1"/>
      <c r="AD102" s="1"/>
      <c r="AE102" s="1"/>
      <c r="AF102" s="1"/>
    </row>
    <row r="103" spans="1:32" ht="44.25" customHeight="1" x14ac:dyDescent="0.2">
      <c r="A103" s="86" t="s">
        <v>6979</v>
      </c>
      <c r="B103" s="2">
        <v>717150007</v>
      </c>
      <c r="C103" s="2" t="s">
        <v>72</v>
      </c>
      <c r="D103" s="2" t="s">
        <v>729</v>
      </c>
      <c r="E103" s="6" t="s">
        <v>6980</v>
      </c>
      <c r="F103" s="6" t="s">
        <v>730</v>
      </c>
      <c r="G103" s="6" t="s">
        <v>6981</v>
      </c>
      <c r="H103" s="2" t="s">
        <v>731</v>
      </c>
      <c r="I103" s="2" t="s">
        <v>5525</v>
      </c>
      <c r="J103" s="2" t="s">
        <v>6982</v>
      </c>
      <c r="K103" s="2" t="s">
        <v>732</v>
      </c>
      <c r="L103" s="4" t="s">
        <v>47</v>
      </c>
      <c r="M103" s="7" t="s">
        <v>733</v>
      </c>
      <c r="N103" s="7" t="s">
        <v>5526</v>
      </c>
      <c r="O103" s="8"/>
      <c r="P103" s="7"/>
      <c r="Q103" s="8" t="s">
        <v>368</v>
      </c>
      <c r="R103" s="8" t="s">
        <v>6983</v>
      </c>
      <c r="S103" s="9">
        <v>37970</v>
      </c>
      <c r="T103" s="7">
        <v>6570</v>
      </c>
      <c r="U103" s="20"/>
      <c r="V103" s="21"/>
      <c r="W103" s="20"/>
      <c r="X103" s="20"/>
      <c r="Y103" s="20"/>
      <c r="Z103" s="12" t="s">
        <v>6603</v>
      </c>
      <c r="AA103" s="1"/>
      <c r="AB103" s="1"/>
      <c r="AC103" s="1"/>
      <c r="AD103" s="1"/>
      <c r="AE103" s="1"/>
      <c r="AF103" s="1" t="s">
        <v>8484</v>
      </c>
    </row>
    <row r="104" spans="1:32" ht="44.25" customHeight="1" x14ac:dyDescent="0.2">
      <c r="A104" s="86" t="s">
        <v>6984</v>
      </c>
      <c r="B104" s="2">
        <v>651578310</v>
      </c>
      <c r="C104" s="2" t="s">
        <v>72</v>
      </c>
      <c r="D104" s="2" t="s">
        <v>6985</v>
      </c>
      <c r="E104" s="6" t="s">
        <v>6986</v>
      </c>
      <c r="F104" s="6" t="s">
        <v>734</v>
      </c>
      <c r="G104" s="6" t="s">
        <v>6987</v>
      </c>
      <c r="H104" s="2" t="s">
        <v>6333</v>
      </c>
      <c r="I104" s="2" t="s">
        <v>6988</v>
      </c>
      <c r="J104" s="2" t="s">
        <v>736</v>
      </c>
      <c r="K104" s="2" t="s">
        <v>6332</v>
      </c>
      <c r="L104" s="4" t="s">
        <v>539</v>
      </c>
      <c r="M104" s="7" t="s">
        <v>737</v>
      </c>
      <c r="N104" s="7" t="s">
        <v>738</v>
      </c>
      <c r="O104" s="8" t="s">
        <v>739</v>
      </c>
      <c r="P104" s="7"/>
      <c r="Q104" s="8" t="s">
        <v>601</v>
      </c>
      <c r="R104" s="8" t="s">
        <v>6585</v>
      </c>
      <c r="S104" s="9">
        <v>43343</v>
      </c>
      <c r="T104" s="7">
        <v>7654</v>
      </c>
      <c r="U104" s="20"/>
      <c r="V104" s="21"/>
      <c r="W104" s="20"/>
      <c r="X104" s="20"/>
      <c r="Y104" s="20"/>
      <c r="Z104" s="12"/>
      <c r="AA104" s="1"/>
      <c r="AB104" s="1"/>
      <c r="AC104" s="1"/>
      <c r="AD104" s="1"/>
      <c r="AE104" s="1"/>
      <c r="AF104" s="1"/>
    </row>
    <row r="105" spans="1:32" ht="44.25" customHeight="1" x14ac:dyDescent="0.2">
      <c r="A105" s="86" t="s">
        <v>6989</v>
      </c>
      <c r="B105" s="2">
        <v>651753546</v>
      </c>
      <c r="C105" s="2"/>
      <c r="D105" s="2" t="s">
        <v>6604</v>
      </c>
      <c r="E105" s="6" t="s">
        <v>5732</v>
      </c>
      <c r="F105" s="6" t="s">
        <v>5733</v>
      </c>
      <c r="G105" s="6" t="s">
        <v>5734</v>
      </c>
      <c r="H105" s="2" t="s">
        <v>5591</v>
      </c>
      <c r="I105" s="2" t="s">
        <v>5735</v>
      </c>
      <c r="J105" s="2" t="s">
        <v>5736</v>
      </c>
      <c r="K105" s="2" t="s">
        <v>5737</v>
      </c>
      <c r="L105" s="4" t="s">
        <v>528</v>
      </c>
      <c r="M105" s="7" t="s">
        <v>2223</v>
      </c>
      <c r="N105" s="7" t="s">
        <v>5738</v>
      </c>
      <c r="O105" s="23" t="s">
        <v>5739</v>
      </c>
      <c r="P105" s="7"/>
      <c r="Q105" s="8">
        <v>93401</v>
      </c>
      <c r="R105" s="8" t="s">
        <v>5597</v>
      </c>
      <c r="S105" s="9">
        <v>43707</v>
      </c>
      <c r="T105" s="7">
        <v>7686</v>
      </c>
      <c r="U105" s="3"/>
      <c r="V105" s="4"/>
      <c r="W105" s="3"/>
      <c r="X105" s="3"/>
      <c r="Y105" s="3"/>
      <c r="Z105" s="2"/>
      <c r="AA105" s="1"/>
      <c r="AB105" s="1"/>
      <c r="AC105" s="1"/>
      <c r="AD105" s="1"/>
      <c r="AE105" s="1"/>
      <c r="AF105" s="1"/>
    </row>
    <row r="106" spans="1:32" ht="44.25" customHeight="1" x14ac:dyDescent="0.2">
      <c r="A106" s="86" t="s">
        <v>6990</v>
      </c>
      <c r="B106" s="2">
        <v>651018196</v>
      </c>
      <c r="C106" s="6" t="s">
        <v>72</v>
      </c>
      <c r="D106" s="2" t="s">
        <v>741</v>
      </c>
      <c r="E106" s="6" t="s">
        <v>742</v>
      </c>
      <c r="F106" s="6" t="s">
        <v>743</v>
      </c>
      <c r="G106" s="6" t="s">
        <v>744</v>
      </c>
      <c r="H106" s="2" t="s">
        <v>708</v>
      </c>
      <c r="I106" s="2" t="s">
        <v>745</v>
      </c>
      <c r="J106" s="2" t="s">
        <v>746</v>
      </c>
      <c r="K106" s="2" t="s">
        <v>747</v>
      </c>
      <c r="L106" s="4" t="s">
        <v>5312</v>
      </c>
      <c r="M106" s="7" t="s">
        <v>58</v>
      </c>
      <c r="N106" s="7" t="s">
        <v>748</v>
      </c>
      <c r="O106" s="8" t="s">
        <v>749</v>
      </c>
      <c r="P106" s="7"/>
      <c r="Q106" s="7" t="s">
        <v>368</v>
      </c>
      <c r="R106" s="8" t="s">
        <v>415</v>
      </c>
      <c r="S106" s="9">
        <v>42626</v>
      </c>
      <c r="T106" s="7">
        <v>7617</v>
      </c>
      <c r="U106" s="3"/>
      <c r="V106" s="4"/>
      <c r="W106" s="3"/>
      <c r="X106" s="3"/>
      <c r="Y106" s="3"/>
      <c r="Z106" s="2"/>
      <c r="AA106" s="1"/>
      <c r="AB106" s="1"/>
      <c r="AC106" s="1"/>
      <c r="AD106" s="1"/>
      <c r="AE106" s="1"/>
      <c r="AF106" s="1"/>
    </row>
    <row r="107" spans="1:32" ht="44.25" customHeight="1" x14ac:dyDescent="0.2">
      <c r="A107" s="86" t="s">
        <v>6991</v>
      </c>
      <c r="B107" s="2">
        <v>735342002</v>
      </c>
      <c r="C107" s="2" t="s">
        <v>72</v>
      </c>
      <c r="D107" s="2" t="s">
        <v>750</v>
      </c>
      <c r="E107" s="6" t="s">
        <v>751</v>
      </c>
      <c r="F107" s="6" t="s">
        <v>752</v>
      </c>
      <c r="G107" s="6" t="s">
        <v>753</v>
      </c>
      <c r="H107" s="2" t="s">
        <v>754</v>
      </c>
      <c r="I107" s="2" t="s">
        <v>755</v>
      </c>
      <c r="J107" s="2" t="s">
        <v>756</v>
      </c>
      <c r="K107" s="2" t="s">
        <v>758</v>
      </c>
      <c r="L107" s="4" t="s">
        <v>5351</v>
      </c>
      <c r="M107" s="7" t="s">
        <v>759</v>
      </c>
      <c r="N107" s="7"/>
      <c r="O107" s="8" t="s">
        <v>757</v>
      </c>
      <c r="P107" s="7"/>
      <c r="Q107" s="8" t="s">
        <v>45</v>
      </c>
      <c r="R107" s="8" t="s">
        <v>426</v>
      </c>
      <c r="S107" s="9">
        <v>37970</v>
      </c>
      <c r="T107" s="7">
        <v>6980</v>
      </c>
      <c r="U107" s="3"/>
      <c r="V107" s="4"/>
      <c r="W107" s="3"/>
      <c r="X107" s="3"/>
      <c r="Y107" s="3"/>
      <c r="Z107" s="2"/>
      <c r="AA107" s="1"/>
      <c r="AB107" s="1"/>
      <c r="AC107" s="1"/>
      <c r="AD107" s="1"/>
      <c r="AE107" s="1"/>
      <c r="AF107" s="1"/>
    </row>
    <row r="108" spans="1:32" ht="44.25" customHeight="1" x14ac:dyDescent="0.2">
      <c r="A108" s="86" t="s">
        <v>6992</v>
      </c>
      <c r="B108" s="2">
        <v>652919804</v>
      </c>
      <c r="C108" s="2" t="s">
        <v>49</v>
      </c>
      <c r="D108" s="2" t="s">
        <v>760</v>
      </c>
      <c r="E108" s="6" t="s">
        <v>761</v>
      </c>
      <c r="F108" s="6" t="s">
        <v>762</v>
      </c>
      <c r="G108" s="6" t="s">
        <v>763</v>
      </c>
      <c r="H108" s="2" t="s">
        <v>605</v>
      </c>
      <c r="I108" s="8" t="s">
        <v>764</v>
      </c>
      <c r="J108" s="2" t="s">
        <v>765</v>
      </c>
      <c r="K108" s="2" t="s">
        <v>766</v>
      </c>
      <c r="L108" s="4" t="s">
        <v>767</v>
      </c>
      <c r="M108" s="7" t="s">
        <v>768</v>
      </c>
      <c r="N108" s="7"/>
      <c r="O108" s="8"/>
      <c r="P108" s="7"/>
      <c r="Q108" s="8" t="s">
        <v>83</v>
      </c>
      <c r="R108" s="8" t="s">
        <v>769</v>
      </c>
      <c r="S108" s="9">
        <v>38384</v>
      </c>
      <c r="T108" s="7">
        <v>7156</v>
      </c>
      <c r="U108" s="3"/>
      <c r="V108" s="4"/>
      <c r="W108" s="3"/>
      <c r="X108" s="3"/>
      <c r="Y108" s="3"/>
      <c r="Z108" s="2"/>
      <c r="AA108" s="1"/>
      <c r="AB108" s="1"/>
      <c r="AC108" s="1"/>
      <c r="AD108" s="1"/>
      <c r="AE108" s="1"/>
      <c r="AF108" s="1"/>
    </row>
    <row r="109" spans="1:32" ht="44.25" customHeight="1" x14ac:dyDescent="0.2">
      <c r="A109" s="86" t="s">
        <v>6993</v>
      </c>
      <c r="B109" s="2">
        <v>725997000</v>
      </c>
      <c r="C109" s="2" t="s">
        <v>72</v>
      </c>
      <c r="D109" s="2" t="s">
        <v>770</v>
      </c>
      <c r="E109" s="6" t="s">
        <v>8429</v>
      </c>
      <c r="F109" s="6" t="s">
        <v>771</v>
      </c>
      <c r="G109" s="6" t="s">
        <v>6471</v>
      </c>
      <c r="H109" s="2" t="s">
        <v>123</v>
      </c>
      <c r="I109" s="2" t="s">
        <v>6472</v>
      </c>
      <c r="J109" s="2" t="s">
        <v>772</v>
      </c>
      <c r="K109" s="2" t="s">
        <v>773</v>
      </c>
      <c r="L109" s="4" t="s">
        <v>774</v>
      </c>
      <c r="M109" s="7" t="s">
        <v>775</v>
      </c>
      <c r="N109" s="7"/>
      <c r="O109" s="8"/>
      <c r="P109" s="7"/>
      <c r="Q109" s="8" t="s">
        <v>368</v>
      </c>
      <c r="R109" s="8" t="s">
        <v>6473</v>
      </c>
      <c r="S109" s="9">
        <v>37970</v>
      </c>
      <c r="T109" s="7">
        <v>6903</v>
      </c>
      <c r="U109" s="3"/>
      <c r="V109" s="4"/>
      <c r="W109" s="3"/>
      <c r="X109" s="3"/>
      <c r="Y109" s="3"/>
      <c r="Z109" s="2"/>
      <c r="AA109" s="1"/>
      <c r="AB109" s="1"/>
      <c r="AC109" s="1"/>
      <c r="AD109" s="1"/>
      <c r="AE109" s="1"/>
      <c r="AF109" s="1"/>
    </row>
    <row r="110" spans="1:32" ht="44.25" customHeight="1" x14ac:dyDescent="0.2">
      <c r="A110" s="86" t="s">
        <v>6994</v>
      </c>
      <c r="B110" s="2">
        <v>719365000</v>
      </c>
      <c r="C110" s="2" t="s">
        <v>72</v>
      </c>
      <c r="D110" s="2" t="s">
        <v>776</v>
      </c>
      <c r="E110" s="6" t="s">
        <v>6995</v>
      </c>
      <c r="F110" s="6" t="s">
        <v>777</v>
      </c>
      <c r="G110" s="6" t="s">
        <v>6996</v>
      </c>
      <c r="H110" s="2" t="s">
        <v>778</v>
      </c>
      <c r="I110" s="2" t="s">
        <v>6997</v>
      </c>
      <c r="J110" s="2" t="s">
        <v>5818</v>
      </c>
      <c r="K110" s="2" t="s">
        <v>779</v>
      </c>
      <c r="L110" s="4" t="s">
        <v>47</v>
      </c>
      <c r="M110" s="7" t="s">
        <v>780</v>
      </c>
      <c r="N110" s="7" t="s">
        <v>5819</v>
      </c>
      <c r="O110" s="23" t="s">
        <v>5820</v>
      </c>
      <c r="P110" s="7"/>
      <c r="Q110" s="8" t="s">
        <v>368</v>
      </c>
      <c r="R110" s="8" t="s">
        <v>6998</v>
      </c>
      <c r="S110" s="9">
        <v>37970</v>
      </c>
      <c r="T110" s="7">
        <v>6899</v>
      </c>
      <c r="U110" s="3"/>
      <c r="V110" s="4"/>
      <c r="W110" s="3"/>
      <c r="X110" s="3"/>
      <c r="Y110" s="3"/>
      <c r="Z110" s="2"/>
      <c r="AA110" s="1"/>
      <c r="AB110" s="1"/>
      <c r="AC110" s="1"/>
      <c r="AD110" s="1"/>
      <c r="AE110" s="1"/>
      <c r="AF110" s="1"/>
    </row>
    <row r="111" spans="1:32" ht="44.25" customHeight="1" x14ac:dyDescent="0.2">
      <c r="A111" s="86" t="s">
        <v>6999</v>
      </c>
      <c r="B111" s="2">
        <v>725129009</v>
      </c>
      <c r="C111" s="2" t="s">
        <v>72</v>
      </c>
      <c r="D111" s="2" t="s">
        <v>781</v>
      </c>
      <c r="E111" s="6" t="s">
        <v>7000</v>
      </c>
      <c r="F111" s="6" t="s">
        <v>782</v>
      </c>
      <c r="G111" s="6" t="s">
        <v>7001</v>
      </c>
      <c r="H111" s="2" t="s">
        <v>123</v>
      </c>
      <c r="I111" s="2" t="s">
        <v>7002</v>
      </c>
      <c r="J111" s="2" t="s">
        <v>783</v>
      </c>
      <c r="K111" s="2" t="s">
        <v>784</v>
      </c>
      <c r="L111" s="4" t="s">
        <v>5316</v>
      </c>
      <c r="M111" s="7" t="s">
        <v>546</v>
      </c>
      <c r="N111" s="7" t="s">
        <v>5373</v>
      </c>
      <c r="O111" s="8" t="s">
        <v>5374</v>
      </c>
      <c r="P111" s="7"/>
      <c r="Q111" s="8" t="s">
        <v>368</v>
      </c>
      <c r="R111" s="8" t="s">
        <v>7003</v>
      </c>
      <c r="S111" s="9">
        <v>37970</v>
      </c>
      <c r="T111" s="7">
        <v>6926</v>
      </c>
      <c r="U111" s="20"/>
      <c r="V111" s="21"/>
      <c r="W111" s="20"/>
      <c r="X111" s="20"/>
      <c r="Y111" s="20"/>
      <c r="Z111" s="12"/>
      <c r="AA111" s="1"/>
      <c r="AB111" s="1"/>
      <c r="AC111" s="1"/>
      <c r="AD111" s="1"/>
      <c r="AE111" s="1"/>
      <c r="AF111" s="1"/>
    </row>
    <row r="112" spans="1:32" ht="44.25" customHeight="1" x14ac:dyDescent="0.2">
      <c r="A112" s="86" t="s">
        <v>7004</v>
      </c>
      <c r="B112" s="2">
        <v>651460891</v>
      </c>
      <c r="C112" s="2"/>
      <c r="D112" s="2" t="s">
        <v>6605</v>
      </c>
      <c r="E112" s="6" t="s">
        <v>6213</v>
      </c>
      <c r="F112" s="6" t="s">
        <v>6212</v>
      </c>
      <c r="G112" s="6" t="s">
        <v>6214</v>
      </c>
      <c r="H112" s="2" t="s">
        <v>1281</v>
      </c>
      <c r="I112" s="2" t="s">
        <v>6215</v>
      </c>
      <c r="J112" s="2" t="s">
        <v>6216</v>
      </c>
      <c r="K112" s="2" t="s">
        <v>6217</v>
      </c>
      <c r="L112" s="4" t="s">
        <v>47</v>
      </c>
      <c r="M112" s="7" t="s">
        <v>3333</v>
      </c>
      <c r="N112" s="7" t="s">
        <v>6218</v>
      </c>
      <c r="O112" s="23" t="s">
        <v>6219</v>
      </c>
      <c r="P112" s="7"/>
      <c r="Q112" s="8">
        <v>93401</v>
      </c>
      <c r="R112" s="8" t="s">
        <v>6220</v>
      </c>
      <c r="S112" s="9">
        <v>44119</v>
      </c>
      <c r="T112" s="7">
        <v>7718</v>
      </c>
      <c r="U112" s="3"/>
      <c r="V112" s="4"/>
      <c r="W112" s="3"/>
      <c r="X112" s="3"/>
      <c r="Y112" s="3"/>
      <c r="Z112" s="2"/>
      <c r="AA112" s="1"/>
      <c r="AB112" s="1"/>
      <c r="AC112" s="1"/>
      <c r="AD112" s="1"/>
      <c r="AE112" s="1"/>
      <c r="AF112" s="1"/>
    </row>
    <row r="113" spans="1:32" ht="44.25" customHeight="1" x14ac:dyDescent="0.2">
      <c r="A113" s="86" t="s">
        <v>7005</v>
      </c>
      <c r="B113" s="2">
        <v>727861009</v>
      </c>
      <c r="C113" s="2" t="s">
        <v>72</v>
      </c>
      <c r="D113" s="2" t="s">
        <v>785</v>
      </c>
      <c r="E113" s="6" t="s">
        <v>786</v>
      </c>
      <c r="F113" s="6" t="s">
        <v>787</v>
      </c>
      <c r="G113" s="6" t="s">
        <v>788</v>
      </c>
      <c r="H113" s="2" t="s">
        <v>170</v>
      </c>
      <c r="I113" s="2" t="s">
        <v>789</v>
      </c>
      <c r="J113" s="2" t="s">
        <v>790</v>
      </c>
      <c r="K113" s="2" t="s">
        <v>791</v>
      </c>
      <c r="L113" s="4" t="s">
        <v>47</v>
      </c>
      <c r="M113" s="7" t="s">
        <v>793</v>
      </c>
      <c r="N113" s="7" t="s">
        <v>792</v>
      </c>
      <c r="O113" s="8"/>
      <c r="P113" s="7"/>
      <c r="Q113" s="8" t="s">
        <v>473</v>
      </c>
      <c r="R113" s="8" t="s">
        <v>794</v>
      </c>
      <c r="S113" s="9">
        <v>38443</v>
      </c>
      <c r="T113" s="7">
        <v>7161</v>
      </c>
      <c r="U113" s="3"/>
      <c r="V113" s="4"/>
      <c r="W113" s="3"/>
      <c r="X113" s="3"/>
      <c r="Y113" s="3"/>
      <c r="Z113" s="2"/>
      <c r="AA113" s="1"/>
      <c r="AB113" s="1"/>
      <c r="AC113" s="1"/>
      <c r="AD113" s="1"/>
      <c r="AE113" s="1"/>
      <c r="AF113" s="1"/>
    </row>
    <row r="114" spans="1:32" ht="44.25" customHeight="1" x14ac:dyDescent="0.2">
      <c r="A114" s="86" t="s">
        <v>7006</v>
      </c>
      <c r="B114" s="2">
        <v>726414009</v>
      </c>
      <c r="C114" s="2" t="s">
        <v>72</v>
      </c>
      <c r="D114" s="2" t="s">
        <v>795</v>
      </c>
      <c r="E114" s="6" t="s">
        <v>796</v>
      </c>
      <c r="F114" s="6" t="s">
        <v>797</v>
      </c>
      <c r="G114" s="6" t="s">
        <v>798</v>
      </c>
      <c r="H114" s="2" t="s">
        <v>123</v>
      </c>
      <c r="I114" s="2" t="s">
        <v>799</v>
      </c>
      <c r="J114" s="2" t="s">
        <v>800</v>
      </c>
      <c r="K114" s="2" t="s">
        <v>801</v>
      </c>
      <c r="L114" s="4" t="s">
        <v>47</v>
      </c>
      <c r="M114" s="7" t="s">
        <v>803</v>
      </c>
      <c r="N114" s="7" t="s">
        <v>802</v>
      </c>
      <c r="O114" s="8"/>
      <c r="P114" s="7"/>
      <c r="Q114" s="8" t="s">
        <v>368</v>
      </c>
      <c r="R114" s="8" t="s">
        <v>804</v>
      </c>
      <c r="S114" s="9">
        <v>37970</v>
      </c>
      <c r="T114" s="7">
        <v>6932</v>
      </c>
      <c r="U114" s="3"/>
      <c r="V114" s="4"/>
      <c r="W114" s="3"/>
      <c r="X114" s="3"/>
      <c r="Y114" s="3"/>
      <c r="Z114" s="2"/>
      <c r="AA114" s="1"/>
      <c r="AB114" s="1"/>
      <c r="AC114" s="1"/>
      <c r="AD114" s="1"/>
      <c r="AE114" s="1"/>
      <c r="AF114" s="1"/>
    </row>
    <row r="115" spans="1:32" ht="44.25" customHeight="1" x14ac:dyDescent="0.2">
      <c r="A115" s="86" t="s">
        <v>7007</v>
      </c>
      <c r="B115" s="2">
        <v>711620001</v>
      </c>
      <c r="C115" s="2" t="s">
        <v>72</v>
      </c>
      <c r="D115" s="2" t="s">
        <v>805</v>
      </c>
      <c r="E115" s="6" t="s">
        <v>7008</v>
      </c>
      <c r="F115" s="6" t="s">
        <v>806</v>
      </c>
      <c r="G115" s="6" t="s">
        <v>7009</v>
      </c>
      <c r="H115" s="2" t="s">
        <v>6032</v>
      </c>
      <c r="I115" s="2" t="s">
        <v>5748</v>
      </c>
      <c r="J115" s="2" t="s">
        <v>807</v>
      </c>
      <c r="K115" s="2" t="s">
        <v>808</v>
      </c>
      <c r="L115" s="4" t="s">
        <v>47</v>
      </c>
      <c r="M115" s="7" t="s">
        <v>576</v>
      </c>
      <c r="N115" s="7">
        <v>225589874</v>
      </c>
      <c r="O115" s="23" t="s">
        <v>5668</v>
      </c>
      <c r="P115" s="7"/>
      <c r="Q115" s="8">
        <v>93401</v>
      </c>
      <c r="R115" s="8" t="s">
        <v>7010</v>
      </c>
      <c r="S115" s="9">
        <v>37970</v>
      </c>
      <c r="T115" s="7">
        <v>2260</v>
      </c>
      <c r="U115" s="3"/>
      <c r="V115" s="4"/>
      <c r="W115" s="3"/>
      <c r="X115" s="3"/>
      <c r="Y115" s="3"/>
      <c r="Z115" s="2"/>
      <c r="AA115" s="1"/>
      <c r="AB115" s="1"/>
      <c r="AC115" s="1"/>
      <c r="AD115" s="1"/>
      <c r="AE115" s="1"/>
      <c r="AF115" s="1"/>
    </row>
    <row r="116" spans="1:32" ht="44.25" customHeight="1" x14ac:dyDescent="0.2">
      <c r="A116" s="86" t="s">
        <v>7011</v>
      </c>
      <c r="B116" s="2">
        <v>730998007</v>
      </c>
      <c r="C116" s="2" t="s">
        <v>72</v>
      </c>
      <c r="D116" s="2" t="s">
        <v>809</v>
      </c>
      <c r="E116" s="6" t="s">
        <v>7012</v>
      </c>
      <c r="F116" s="6" t="s">
        <v>810</v>
      </c>
      <c r="G116" s="6" t="s">
        <v>7013</v>
      </c>
      <c r="H116" s="2" t="s">
        <v>703</v>
      </c>
      <c r="I116" s="2" t="s">
        <v>7014</v>
      </c>
      <c r="J116" s="2" t="s">
        <v>5663</v>
      </c>
      <c r="K116" s="2" t="s">
        <v>811</v>
      </c>
      <c r="L116" s="4" t="s">
        <v>47</v>
      </c>
      <c r="M116" s="7" t="s">
        <v>803</v>
      </c>
      <c r="N116" s="7" t="s">
        <v>812</v>
      </c>
      <c r="O116" s="8" t="s">
        <v>813</v>
      </c>
      <c r="P116" s="7"/>
      <c r="Q116" s="8" t="s">
        <v>368</v>
      </c>
      <c r="R116" s="8" t="s">
        <v>7015</v>
      </c>
      <c r="S116" s="9">
        <v>37970</v>
      </c>
      <c r="T116" s="7">
        <v>7085</v>
      </c>
      <c r="U116" s="3"/>
      <c r="V116" s="4"/>
      <c r="W116" s="3"/>
      <c r="X116" s="3"/>
      <c r="Y116" s="3"/>
      <c r="Z116" s="2"/>
      <c r="AA116" s="1"/>
      <c r="AB116" s="1"/>
      <c r="AC116" s="1"/>
      <c r="AD116" s="1"/>
      <c r="AE116" s="1"/>
      <c r="AF116" s="1"/>
    </row>
    <row r="117" spans="1:32" ht="44.25" customHeight="1" x14ac:dyDescent="0.2">
      <c r="A117" s="86" t="s">
        <v>7016</v>
      </c>
      <c r="B117" s="2">
        <v>700230007</v>
      </c>
      <c r="C117" s="2" t="s">
        <v>72</v>
      </c>
      <c r="D117" s="2" t="s">
        <v>814</v>
      </c>
      <c r="E117" s="6" t="s">
        <v>815</v>
      </c>
      <c r="F117" s="6" t="s">
        <v>816</v>
      </c>
      <c r="G117" s="6" t="s">
        <v>817</v>
      </c>
      <c r="H117" s="2" t="s">
        <v>818</v>
      </c>
      <c r="I117" s="2" t="s">
        <v>819</v>
      </c>
      <c r="J117" s="2" t="s">
        <v>820</v>
      </c>
      <c r="K117" s="2" t="s">
        <v>822</v>
      </c>
      <c r="L117" s="4" t="s">
        <v>47</v>
      </c>
      <c r="M117" s="7" t="s">
        <v>624</v>
      </c>
      <c r="N117" s="7" t="s">
        <v>821</v>
      </c>
      <c r="O117" s="8" t="s">
        <v>823</v>
      </c>
      <c r="P117" s="7"/>
      <c r="Q117" s="8" t="s">
        <v>368</v>
      </c>
      <c r="R117" s="8" t="s">
        <v>824</v>
      </c>
      <c r="S117" s="9">
        <v>37970</v>
      </c>
      <c r="T117" s="7">
        <v>3500</v>
      </c>
      <c r="U117" s="3"/>
      <c r="V117" s="4"/>
      <c r="W117" s="3"/>
      <c r="X117" s="3"/>
      <c r="Y117" s="3"/>
      <c r="Z117" s="2"/>
      <c r="AA117" s="1"/>
      <c r="AB117" s="1"/>
      <c r="AC117" s="1"/>
      <c r="AD117" s="1"/>
      <c r="AE117" s="1"/>
      <c r="AF117" s="1"/>
    </row>
    <row r="118" spans="1:32" ht="44.25" customHeight="1" x14ac:dyDescent="0.2">
      <c r="A118" s="86" t="s">
        <v>7017</v>
      </c>
      <c r="B118" s="2" t="s">
        <v>6340</v>
      </c>
      <c r="C118" s="2" t="s">
        <v>825</v>
      </c>
      <c r="D118" s="2" t="s">
        <v>826</v>
      </c>
      <c r="E118" s="6" t="s">
        <v>7018</v>
      </c>
      <c r="F118" s="6" t="s">
        <v>827</v>
      </c>
      <c r="G118" s="6" t="s">
        <v>7019</v>
      </c>
      <c r="H118" s="2" t="s">
        <v>828</v>
      </c>
      <c r="I118" s="2" t="s">
        <v>6292</v>
      </c>
      <c r="J118" s="2" t="s">
        <v>6293</v>
      </c>
      <c r="K118" s="2" t="s">
        <v>830</v>
      </c>
      <c r="L118" s="4" t="s">
        <v>5316</v>
      </c>
      <c r="M118" s="7" t="s">
        <v>832</v>
      </c>
      <c r="N118" s="7" t="s">
        <v>831</v>
      </c>
      <c r="O118" s="8" t="s">
        <v>829</v>
      </c>
      <c r="P118" s="7"/>
      <c r="Q118" s="8">
        <v>93401</v>
      </c>
      <c r="R118" s="8" t="s">
        <v>7020</v>
      </c>
      <c r="S118" s="9">
        <v>43014</v>
      </c>
      <c r="T118" s="7">
        <v>7638</v>
      </c>
      <c r="U118" s="20"/>
      <c r="V118" s="21"/>
      <c r="W118" s="20"/>
      <c r="X118" s="20"/>
      <c r="Y118" s="20"/>
      <c r="Z118" s="12"/>
      <c r="AA118" s="1"/>
      <c r="AB118" s="1"/>
      <c r="AC118" s="1"/>
      <c r="AD118" s="1"/>
      <c r="AE118" s="1"/>
      <c r="AF118" s="1" t="s">
        <v>8476</v>
      </c>
    </row>
    <row r="119" spans="1:32" ht="44.25" customHeight="1" x14ac:dyDescent="0.2">
      <c r="A119" s="86" t="s">
        <v>7021</v>
      </c>
      <c r="B119" s="2">
        <v>650744136</v>
      </c>
      <c r="C119" s="2" t="s">
        <v>49</v>
      </c>
      <c r="D119" s="2" t="s">
        <v>833</v>
      </c>
      <c r="E119" s="6" t="s">
        <v>6226</v>
      </c>
      <c r="F119" s="6" t="s">
        <v>834</v>
      </c>
      <c r="G119" s="6" t="s">
        <v>6227</v>
      </c>
      <c r="H119" s="2" t="s">
        <v>6228</v>
      </c>
      <c r="I119" s="2" t="s">
        <v>6229</v>
      </c>
      <c r="J119" s="2" t="s">
        <v>5912</v>
      </c>
      <c r="K119" s="18" t="s">
        <v>5914</v>
      </c>
      <c r="L119" s="4" t="s">
        <v>5316</v>
      </c>
      <c r="M119" s="7" t="s">
        <v>835</v>
      </c>
      <c r="N119" s="7" t="s">
        <v>5391</v>
      </c>
      <c r="O119" s="23" t="s">
        <v>5913</v>
      </c>
      <c r="P119" s="7"/>
      <c r="Q119" s="8" t="s">
        <v>836</v>
      </c>
      <c r="R119" s="8" t="s">
        <v>6170</v>
      </c>
      <c r="S119" s="9">
        <v>41599</v>
      </c>
      <c r="T119" s="7">
        <v>7492</v>
      </c>
      <c r="U119" s="3"/>
      <c r="V119" s="4"/>
      <c r="W119" s="3"/>
      <c r="X119" s="3"/>
      <c r="Y119" s="3"/>
      <c r="Z119" s="2"/>
      <c r="AA119" s="1"/>
      <c r="AB119" s="1"/>
      <c r="AC119" s="1"/>
      <c r="AD119" s="1"/>
      <c r="AE119" s="1"/>
      <c r="AF119" s="1" t="s">
        <v>8476</v>
      </c>
    </row>
    <row r="120" spans="1:32" ht="44.25" customHeight="1" x14ac:dyDescent="0.2">
      <c r="A120" s="86" t="s">
        <v>7022</v>
      </c>
      <c r="B120" s="2">
        <v>651589657</v>
      </c>
      <c r="C120" s="2" t="s">
        <v>837</v>
      </c>
      <c r="D120" s="2" t="s">
        <v>838</v>
      </c>
      <c r="E120" s="6" t="s">
        <v>7023</v>
      </c>
      <c r="F120" s="6" t="s">
        <v>839</v>
      </c>
      <c r="G120" s="6" t="s">
        <v>7024</v>
      </c>
      <c r="H120" s="2" t="s">
        <v>840</v>
      </c>
      <c r="I120" s="2" t="s">
        <v>6302</v>
      </c>
      <c r="J120" s="2" t="s">
        <v>7025</v>
      </c>
      <c r="K120" s="2" t="s">
        <v>6294</v>
      </c>
      <c r="L120" s="4" t="s">
        <v>47</v>
      </c>
      <c r="M120" s="7" t="s">
        <v>1287</v>
      </c>
      <c r="N120" s="7" t="s">
        <v>6295</v>
      </c>
      <c r="O120" s="23" t="s">
        <v>6296</v>
      </c>
      <c r="P120" s="7"/>
      <c r="Q120" s="8" t="s">
        <v>83</v>
      </c>
      <c r="R120" s="8" t="s">
        <v>7026</v>
      </c>
      <c r="S120" s="9">
        <v>43276</v>
      </c>
      <c r="T120" s="7">
        <v>7650</v>
      </c>
      <c r="U120" s="20"/>
      <c r="V120" s="21"/>
      <c r="W120" s="20"/>
      <c r="X120" s="20"/>
      <c r="Y120" s="20"/>
      <c r="Z120" s="12"/>
      <c r="AA120" s="1"/>
      <c r="AB120" s="1"/>
      <c r="AC120" s="1"/>
      <c r="AD120" s="1"/>
      <c r="AE120" s="1"/>
      <c r="AF120" s="1"/>
    </row>
    <row r="121" spans="1:32" ht="44.25" customHeight="1" x14ac:dyDescent="0.2">
      <c r="A121" s="90" t="s">
        <v>7027</v>
      </c>
      <c r="B121" s="22">
        <v>650153464</v>
      </c>
      <c r="C121" s="2" t="s">
        <v>72</v>
      </c>
      <c r="D121" s="2" t="s">
        <v>5319</v>
      </c>
      <c r="E121" s="6" t="s">
        <v>8142</v>
      </c>
      <c r="F121" s="6" t="s">
        <v>3933</v>
      </c>
      <c r="G121" s="6" t="s">
        <v>8143</v>
      </c>
      <c r="H121" s="2" t="s">
        <v>1362</v>
      </c>
      <c r="I121" s="2" t="s">
        <v>8144</v>
      </c>
      <c r="J121" s="2" t="s">
        <v>8145</v>
      </c>
      <c r="K121" s="2" t="s">
        <v>5320</v>
      </c>
      <c r="L121" s="4" t="s">
        <v>47</v>
      </c>
      <c r="M121" s="7" t="s">
        <v>1275</v>
      </c>
      <c r="N121" s="7">
        <v>227325006</v>
      </c>
      <c r="O121" s="23" t="s">
        <v>8146</v>
      </c>
      <c r="P121" s="7"/>
      <c r="Q121" s="8" t="s">
        <v>368</v>
      </c>
      <c r="R121" s="8" t="s">
        <v>8147</v>
      </c>
      <c r="S121" s="9">
        <v>41890</v>
      </c>
      <c r="T121" s="7">
        <v>7506</v>
      </c>
      <c r="U121" s="20"/>
      <c r="V121" s="21"/>
      <c r="W121" s="20"/>
      <c r="X121" s="20"/>
      <c r="Y121" s="20"/>
      <c r="Z121" s="12"/>
      <c r="AA121" s="1"/>
      <c r="AB121" s="1"/>
      <c r="AC121" s="1"/>
      <c r="AD121" s="1"/>
      <c r="AE121" s="1"/>
      <c r="AF121" s="1"/>
    </row>
    <row r="122" spans="1:32" ht="44.25" customHeight="1" x14ac:dyDescent="0.2">
      <c r="A122" s="86" t="s">
        <v>7028</v>
      </c>
      <c r="B122" s="2">
        <v>718391008</v>
      </c>
      <c r="C122" s="2" t="s">
        <v>72</v>
      </c>
      <c r="D122" s="2" t="s">
        <v>841</v>
      </c>
      <c r="E122" s="6" t="s">
        <v>842</v>
      </c>
      <c r="F122" s="6" t="s">
        <v>843</v>
      </c>
      <c r="G122" s="6" t="s">
        <v>844</v>
      </c>
      <c r="H122" s="2" t="s">
        <v>845</v>
      </c>
      <c r="I122" s="2" t="s">
        <v>846</v>
      </c>
      <c r="J122" s="2" t="s">
        <v>847</v>
      </c>
      <c r="K122" s="2" t="s">
        <v>849</v>
      </c>
      <c r="L122" s="4" t="s">
        <v>47</v>
      </c>
      <c r="M122" s="7" t="s">
        <v>850</v>
      </c>
      <c r="N122" s="7"/>
      <c r="O122" s="8" t="s">
        <v>848</v>
      </c>
      <c r="P122" s="7"/>
      <c r="Q122" s="8" t="s">
        <v>368</v>
      </c>
      <c r="R122" s="8" t="s">
        <v>851</v>
      </c>
      <c r="S122" s="9">
        <v>39608</v>
      </c>
      <c r="T122" s="7">
        <v>7394</v>
      </c>
      <c r="U122" s="3"/>
      <c r="V122" s="4"/>
      <c r="W122" s="3"/>
      <c r="X122" s="3"/>
      <c r="Y122" s="3"/>
      <c r="Z122" s="2"/>
      <c r="AA122" s="1"/>
      <c r="AB122" s="1"/>
      <c r="AC122" s="1"/>
      <c r="AD122" s="1"/>
      <c r="AE122" s="1"/>
      <c r="AF122" s="1"/>
    </row>
    <row r="123" spans="1:32" ht="44.25" customHeight="1" x14ac:dyDescent="0.2">
      <c r="A123" s="86" t="s">
        <v>7029</v>
      </c>
      <c r="B123" s="2">
        <v>713523003</v>
      </c>
      <c r="C123" s="2" t="s">
        <v>72</v>
      </c>
      <c r="D123" s="2" t="s">
        <v>852</v>
      </c>
      <c r="E123" s="6" t="s">
        <v>7030</v>
      </c>
      <c r="F123" s="6" t="s">
        <v>853</v>
      </c>
      <c r="G123" s="6" t="s">
        <v>5974</v>
      </c>
      <c r="H123" s="2" t="s">
        <v>778</v>
      </c>
      <c r="I123" s="2" t="s">
        <v>5975</v>
      </c>
      <c r="J123" s="2" t="s">
        <v>854</v>
      </c>
      <c r="K123" s="2" t="s">
        <v>5977</v>
      </c>
      <c r="L123" s="4" t="s">
        <v>5314</v>
      </c>
      <c r="M123" s="7" t="s">
        <v>855</v>
      </c>
      <c r="N123" s="7" t="s">
        <v>856</v>
      </c>
      <c r="O123" s="8" t="s">
        <v>5976</v>
      </c>
      <c r="P123" s="7" t="s">
        <v>5978</v>
      </c>
      <c r="Q123" s="7" t="s">
        <v>368</v>
      </c>
      <c r="R123" s="8" t="s">
        <v>7031</v>
      </c>
      <c r="S123" s="9">
        <v>37970</v>
      </c>
      <c r="T123" s="7">
        <v>2330</v>
      </c>
      <c r="U123" s="3"/>
      <c r="V123" s="4"/>
      <c r="W123" s="3"/>
      <c r="X123" s="3"/>
      <c r="Y123" s="3"/>
      <c r="Z123" s="2" t="s">
        <v>6606</v>
      </c>
      <c r="AA123" s="1"/>
      <c r="AB123" s="1"/>
      <c r="AC123" s="1"/>
      <c r="AD123" s="1"/>
      <c r="AE123" s="1"/>
      <c r="AF123" s="1" t="s">
        <v>8485</v>
      </c>
    </row>
    <row r="124" spans="1:32" ht="44.25" customHeight="1" x14ac:dyDescent="0.2">
      <c r="A124" s="86" t="s">
        <v>7032</v>
      </c>
      <c r="B124" s="2">
        <v>653213700</v>
      </c>
      <c r="C124" s="2" t="s">
        <v>72</v>
      </c>
      <c r="D124" s="2" t="s">
        <v>857</v>
      </c>
      <c r="E124" s="6" t="s">
        <v>858</v>
      </c>
      <c r="F124" s="6" t="s">
        <v>859</v>
      </c>
      <c r="G124" s="6" t="s">
        <v>860</v>
      </c>
      <c r="H124" s="2" t="s">
        <v>861</v>
      </c>
      <c r="I124" s="2" t="s">
        <v>862</v>
      </c>
      <c r="J124" s="2" t="s">
        <v>863</v>
      </c>
      <c r="K124" s="2" t="s">
        <v>865</v>
      </c>
      <c r="L124" s="4" t="s">
        <v>5316</v>
      </c>
      <c r="M124" s="7" t="s">
        <v>867</v>
      </c>
      <c r="N124" s="7" t="s">
        <v>866</v>
      </c>
      <c r="O124" s="8" t="s">
        <v>864</v>
      </c>
      <c r="P124" s="7"/>
      <c r="Q124" s="8">
        <v>93401</v>
      </c>
      <c r="R124" s="8" t="s">
        <v>868</v>
      </c>
      <c r="S124" s="9">
        <v>42209</v>
      </c>
      <c r="T124" s="7">
        <v>7576</v>
      </c>
      <c r="U124" s="3"/>
      <c r="V124" s="4"/>
      <c r="W124" s="3"/>
      <c r="X124" s="3"/>
      <c r="Y124" s="3"/>
      <c r="Z124" s="2"/>
      <c r="AA124" s="1"/>
      <c r="AB124" s="1"/>
      <c r="AC124" s="1"/>
      <c r="AD124" s="1"/>
      <c r="AE124" s="1"/>
      <c r="AF124" s="1"/>
    </row>
    <row r="125" spans="1:32" ht="44.25" customHeight="1" x14ac:dyDescent="0.2">
      <c r="A125" s="86" t="s">
        <v>7033</v>
      </c>
      <c r="B125" s="2">
        <v>727581006</v>
      </c>
      <c r="C125" s="2" t="s">
        <v>72</v>
      </c>
      <c r="D125" s="2" t="s">
        <v>869</v>
      </c>
      <c r="E125" s="6" t="s">
        <v>7034</v>
      </c>
      <c r="F125" s="6" t="s">
        <v>870</v>
      </c>
      <c r="G125" s="6" t="s">
        <v>7035</v>
      </c>
      <c r="H125" s="2" t="s">
        <v>871</v>
      </c>
      <c r="I125" s="2" t="s">
        <v>5666</v>
      </c>
      <c r="J125" s="2" t="s">
        <v>5667</v>
      </c>
      <c r="K125" s="2" t="s">
        <v>5885</v>
      </c>
      <c r="L125" s="4" t="s">
        <v>5316</v>
      </c>
      <c r="M125" s="7" t="s">
        <v>873</v>
      </c>
      <c r="N125" s="7" t="s">
        <v>872</v>
      </c>
      <c r="O125" s="8" t="s">
        <v>7036</v>
      </c>
      <c r="P125" s="7"/>
      <c r="Q125" s="8" t="s">
        <v>368</v>
      </c>
      <c r="R125" s="8" t="s">
        <v>7037</v>
      </c>
      <c r="S125" s="9">
        <v>37970</v>
      </c>
      <c r="T125" s="7">
        <v>6973</v>
      </c>
      <c r="U125" s="20"/>
      <c r="V125" s="21"/>
      <c r="W125" s="20"/>
      <c r="X125" s="20"/>
      <c r="Y125" s="20"/>
      <c r="Z125" s="12"/>
      <c r="AA125" s="1"/>
      <c r="AB125" s="1"/>
      <c r="AC125" s="1"/>
      <c r="AD125" s="1"/>
      <c r="AE125" s="1"/>
      <c r="AF125" s="1" t="s">
        <v>8476</v>
      </c>
    </row>
    <row r="126" spans="1:32" ht="44.25" customHeight="1" x14ac:dyDescent="0.2">
      <c r="A126" s="86" t="s">
        <v>7038</v>
      </c>
      <c r="B126" s="2">
        <v>714523007</v>
      </c>
      <c r="C126" s="2" t="s">
        <v>72</v>
      </c>
      <c r="D126" s="2" t="s">
        <v>874</v>
      </c>
      <c r="E126" s="53" t="s">
        <v>7039</v>
      </c>
      <c r="F126" s="6" t="s">
        <v>875</v>
      </c>
      <c r="G126" s="6" t="s">
        <v>7040</v>
      </c>
      <c r="H126" s="2" t="s">
        <v>876</v>
      </c>
      <c r="I126" s="2" t="s">
        <v>5516</v>
      </c>
      <c r="J126" s="2" t="s">
        <v>877</v>
      </c>
      <c r="K126" s="2" t="s">
        <v>878</v>
      </c>
      <c r="L126" s="4" t="s">
        <v>47</v>
      </c>
      <c r="M126" s="7" t="s">
        <v>879</v>
      </c>
      <c r="N126" s="7" t="s">
        <v>5517</v>
      </c>
      <c r="O126" s="8" t="s">
        <v>5518</v>
      </c>
      <c r="P126" s="7"/>
      <c r="Q126" s="8">
        <v>93401</v>
      </c>
      <c r="R126" s="13" t="s">
        <v>7041</v>
      </c>
      <c r="S126" s="9">
        <v>37970</v>
      </c>
      <c r="T126" s="7">
        <v>6580</v>
      </c>
      <c r="U126" s="20"/>
      <c r="V126" s="21"/>
      <c r="W126" s="20"/>
      <c r="X126" s="20"/>
      <c r="Y126" s="20"/>
      <c r="Z126" s="12"/>
      <c r="AA126" s="1"/>
      <c r="AB126" s="1"/>
      <c r="AC126" s="1"/>
      <c r="AD126" s="1"/>
      <c r="AE126" s="1"/>
      <c r="AF126" s="1"/>
    </row>
    <row r="127" spans="1:32" ht="44.25" customHeight="1" x14ac:dyDescent="0.2">
      <c r="A127" s="86" t="s">
        <v>7042</v>
      </c>
      <c r="B127" s="2" t="s">
        <v>6566</v>
      </c>
      <c r="C127" s="2"/>
      <c r="D127" s="2" t="s">
        <v>6607</v>
      </c>
      <c r="E127" s="6" t="s">
        <v>6474</v>
      </c>
      <c r="F127" s="6" t="s">
        <v>6475</v>
      </c>
      <c r="G127" s="6" t="s">
        <v>6476</v>
      </c>
      <c r="H127" s="2" t="s">
        <v>5591</v>
      </c>
      <c r="I127" s="2" t="s">
        <v>6477</v>
      </c>
      <c r="J127" s="2" t="s">
        <v>6478</v>
      </c>
      <c r="K127" s="2" t="s">
        <v>6479</v>
      </c>
      <c r="L127" s="4" t="s">
        <v>539</v>
      </c>
      <c r="M127" s="7" t="s">
        <v>698</v>
      </c>
      <c r="N127" s="7" t="s">
        <v>6480</v>
      </c>
      <c r="O127" s="23" t="s">
        <v>6481</v>
      </c>
      <c r="P127" s="7"/>
      <c r="Q127" s="8">
        <v>93401</v>
      </c>
      <c r="R127" s="13" t="s">
        <v>6482</v>
      </c>
      <c r="S127" s="9">
        <v>44186</v>
      </c>
      <c r="T127" s="7">
        <v>7722</v>
      </c>
      <c r="U127" s="3"/>
      <c r="V127" s="4"/>
      <c r="W127" s="3"/>
      <c r="X127" s="3"/>
      <c r="Y127" s="3"/>
      <c r="Z127" s="2"/>
      <c r="AA127" s="1"/>
      <c r="AB127" s="1"/>
      <c r="AC127" s="1"/>
      <c r="AD127" s="1"/>
      <c r="AE127" s="1"/>
      <c r="AF127" s="1"/>
    </row>
    <row r="128" spans="1:32" ht="44.25" customHeight="1" x14ac:dyDescent="0.2">
      <c r="A128" s="86" t="s">
        <v>7043</v>
      </c>
      <c r="B128" s="2">
        <v>650944208</v>
      </c>
      <c r="C128" s="2" t="s">
        <v>72</v>
      </c>
      <c r="D128" s="2" t="s">
        <v>880</v>
      </c>
      <c r="E128" s="6" t="s">
        <v>881</v>
      </c>
      <c r="F128" s="6" t="s">
        <v>882</v>
      </c>
      <c r="G128" s="6" t="s">
        <v>883</v>
      </c>
      <c r="H128" s="2" t="s">
        <v>884</v>
      </c>
      <c r="I128" s="2" t="s">
        <v>885</v>
      </c>
      <c r="J128" s="2" t="s">
        <v>886</v>
      </c>
      <c r="K128" s="2" t="s">
        <v>887</v>
      </c>
      <c r="L128" s="4" t="s">
        <v>309</v>
      </c>
      <c r="M128" s="7" t="s">
        <v>888</v>
      </c>
      <c r="N128" s="7"/>
      <c r="O128" s="8"/>
      <c r="P128" s="7"/>
      <c r="Q128" s="8">
        <v>93401</v>
      </c>
      <c r="R128" s="8" t="s">
        <v>889</v>
      </c>
      <c r="S128" s="9">
        <v>38733</v>
      </c>
      <c r="T128" s="7">
        <v>7262</v>
      </c>
      <c r="U128" s="3"/>
      <c r="V128" s="4"/>
      <c r="W128" s="3"/>
      <c r="X128" s="3"/>
      <c r="Y128" s="3"/>
      <c r="Z128" s="2"/>
      <c r="AA128" s="1"/>
      <c r="AB128" s="1"/>
      <c r="AC128" s="1"/>
      <c r="AD128" s="1"/>
      <c r="AE128" s="1"/>
      <c r="AF128" s="1"/>
    </row>
    <row r="129" spans="1:32" ht="44.25" customHeight="1" x14ac:dyDescent="0.2">
      <c r="A129" s="86" t="s">
        <v>7044</v>
      </c>
      <c r="B129" s="2">
        <v>650651170</v>
      </c>
      <c r="C129" s="2" t="s">
        <v>49</v>
      </c>
      <c r="D129" s="2" t="s">
        <v>890</v>
      </c>
      <c r="E129" s="6" t="s">
        <v>891</v>
      </c>
      <c r="F129" s="6" t="s">
        <v>892</v>
      </c>
      <c r="G129" s="6" t="s">
        <v>893</v>
      </c>
      <c r="H129" s="2" t="s">
        <v>409</v>
      </c>
      <c r="I129" s="2" t="s">
        <v>894</v>
      </c>
      <c r="J129" s="2" t="s">
        <v>895</v>
      </c>
      <c r="K129" s="2" t="s">
        <v>896</v>
      </c>
      <c r="L129" s="4" t="s">
        <v>47</v>
      </c>
      <c r="M129" s="7" t="s">
        <v>624</v>
      </c>
      <c r="N129" s="7">
        <v>954202602</v>
      </c>
      <c r="O129" s="8" t="s">
        <v>897</v>
      </c>
      <c r="P129" s="7"/>
      <c r="Q129" s="8" t="s">
        <v>45</v>
      </c>
      <c r="R129" s="8" t="s">
        <v>898</v>
      </c>
      <c r="S129" s="9">
        <v>42618</v>
      </c>
      <c r="T129" s="7">
        <v>7616</v>
      </c>
      <c r="U129" s="3" t="s">
        <v>291</v>
      </c>
      <c r="V129" s="4"/>
      <c r="W129" s="3"/>
      <c r="X129" s="3"/>
      <c r="Y129" s="3"/>
      <c r="Z129" s="2"/>
      <c r="AA129" s="1"/>
      <c r="AB129" s="1"/>
      <c r="AC129" s="1"/>
      <c r="AD129" s="1"/>
      <c r="AE129" s="1"/>
      <c r="AF129" s="1"/>
    </row>
    <row r="130" spans="1:32" ht="44.25" customHeight="1" x14ac:dyDescent="0.2">
      <c r="A130" s="86" t="s">
        <v>7045</v>
      </c>
      <c r="B130" s="2">
        <v>657349402</v>
      </c>
      <c r="C130" s="2" t="s">
        <v>72</v>
      </c>
      <c r="D130" s="2" t="s">
        <v>899</v>
      </c>
      <c r="E130" s="6" t="s">
        <v>900</v>
      </c>
      <c r="F130" s="6" t="s">
        <v>901</v>
      </c>
      <c r="G130" s="6" t="s">
        <v>902</v>
      </c>
      <c r="H130" s="2" t="s">
        <v>630</v>
      </c>
      <c r="I130" s="2" t="s">
        <v>903</v>
      </c>
      <c r="J130" s="2" t="s">
        <v>904</v>
      </c>
      <c r="K130" s="3" t="s">
        <v>906</v>
      </c>
      <c r="L130" s="4" t="s">
        <v>47</v>
      </c>
      <c r="M130" s="7" t="s">
        <v>907</v>
      </c>
      <c r="N130" s="7"/>
      <c r="O130" s="8" t="s">
        <v>905</v>
      </c>
      <c r="P130" s="7"/>
      <c r="Q130" s="8" t="s">
        <v>368</v>
      </c>
      <c r="R130" s="8" t="s">
        <v>908</v>
      </c>
      <c r="S130" s="9">
        <v>39198</v>
      </c>
      <c r="T130" s="7">
        <v>7352</v>
      </c>
      <c r="U130" s="3"/>
      <c r="V130" s="4"/>
      <c r="W130" s="3"/>
      <c r="X130" s="3"/>
      <c r="Y130" s="3"/>
      <c r="Z130" s="2"/>
      <c r="AA130" s="1"/>
      <c r="AB130" s="1"/>
      <c r="AC130" s="1"/>
      <c r="AD130" s="1"/>
      <c r="AE130" s="1"/>
      <c r="AF130" s="1"/>
    </row>
    <row r="131" spans="1:32" ht="44.25" customHeight="1" x14ac:dyDescent="0.2">
      <c r="A131" s="86" t="s">
        <v>7046</v>
      </c>
      <c r="B131" s="2">
        <v>654597200</v>
      </c>
      <c r="C131" s="2" t="s">
        <v>72</v>
      </c>
      <c r="D131" s="2" t="s">
        <v>909</v>
      </c>
      <c r="E131" s="6" t="s">
        <v>910</v>
      </c>
      <c r="F131" s="6" t="s">
        <v>911</v>
      </c>
      <c r="G131" s="6" t="s">
        <v>912</v>
      </c>
      <c r="H131" s="2" t="s">
        <v>913</v>
      </c>
      <c r="I131" s="2" t="s">
        <v>914</v>
      </c>
      <c r="J131" s="2" t="s">
        <v>915</v>
      </c>
      <c r="K131" s="2" t="s">
        <v>917</v>
      </c>
      <c r="L131" s="4" t="s">
        <v>47</v>
      </c>
      <c r="M131" s="7" t="s">
        <v>624</v>
      </c>
      <c r="N131" s="7" t="s">
        <v>918</v>
      </c>
      <c r="O131" s="8" t="s">
        <v>916</v>
      </c>
      <c r="P131" s="7"/>
      <c r="Q131" s="8" t="s">
        <v>368</v>
      </c>
      <c r="R131" s="8" t="s">
        <v>919</v>
      </c>
      <c r="S131" s="9">
        <v>39608</v>
      </c>
      <c r="T131" s="7">
        <v>7393</v>
      </c>
      <c r="U131" s="3"/>
      <c r="V131" s="4"/>
      <c r="W131" s="3"/>
      <c r="X131" s="3"/>
      <c r="Y131" s="3"/>
      <c r="Z131" s="2"/>
      <c r="AA131" s="1"/>
      <c r="AB131" s="1"/>
      <c r="AC131" s="1"/>
      <c r="AD131" s="1"/>
      <c r="AE131" s="1"/>
      <c r="AF131" s="1"/>
    </row>
    <row r="132" spans="1:32" ht="44.25" customHeight="1" x14ac:dyDescent="0.2">
      <c r="A132" s="86" t="s">
        <v>7047</v>
      </c>
      <c r="B132" s="2">
        <v>722448006</v>
      </c>
      <c r="C132" s="2" t="s">
        <v>72</v>
      </c>
      <c r="D132" s="2" t="s">
        <v>920</v>
      </c>
      <c r="E132" s="6" t="s">
        <v>921</v>
      </c>
      <c r="F132" s="6" t="s">
        <v>922</v>
      </c>
      <c r="G132" s="6" t="s">
        <v>923</v>
      </c>
      <c r="H132" s="2" t="s">
        <v>924</v>
      </c>
      <c r="I132" s="2" t="s">
        <v>925</v>
      </c>
      <c r="J132" s="2" t="s">
        <v>926</v>
      </c>
      <c r="K132" s="2" t="s">
        <v>927</v>
      </c>
      <c r="L132" s="4" t="s">
        <v>47</v>
      </c>
      <c r="M132" s="7" t="s">
        <v>929</v>
      </c>
      <c r="N132" s="7" t="s">
        <v>928</v>
      </c>
      <c r="O132" s="8"/>
      <c r="P132" s="7"/>
      <c r="Q132" s="8" t="s">
        <v>45</v>
      </c>
      <c r="R132" s="8" t="s">
        <v>930</v>
      </c>
      <c r="S132" s="9">
        <v>37970</v>
      </c>
      <c r="T132" s="7">
        <v>6965</v>
      </c>
      <c r="U132" s="3"/>
      <c r="V132" s="4"/>
      <c r="W132" s="3"/>
      <c r="X132" s="3"/>
      <c r="Y132" s="3"/>
      <c r="Z132" s="2"/>
      <c r="AA132" s="1"/>
      <c r="AB132" s="1"/>
      <c r="AC132" s="1"/>
      <c r="AD132" s="1"/>
      <c r="AE132" s="1"/>
      <c r="AF132" s="1"/>
    </row>
    <row r="133" spans="1:32" ht="44.25" customHeight="1" x14ac:dyDescent="0.2">
      <c r="A133" s="86" t="s">
        <v>7048</v>
      </c>
      <c r="B133" s="2">
        <v>700198006</v>
      </c>
      <c r="C133" s="2" t="s">
        <v>72</v>
      </c>
      <c r="D133" s="2" t="s">
        <v>931</v>
      </c>
      <c r="E133" s="6" t="s">
        <v>932</v>
      </c>
      <c r="F133" s="6" t="s">
        <v>933</v>
      </c>
      <c r="G133" s="6" t="s">
        <v>934</v>
      </c>
      <c r="H133" s="2" t="s">
        <v>935</v>
      </c>
      <c r="I133" s="2" t="s">
        <v>936</v>
      </c>
      <c r="J133" s="26" t="s">
        <v>937</v>
      </c>
      <c r="K133" s="2" t="s">
        <v>939</v>
      </c>
      <c r="L133" s="4" t="s">
        <v>47</v>
      </c>
      <c r="M133" s="7" t="s">
        <v>624</v>
      </c>
      <c r="N133" s="7" t="s">
        <v>940</v>
      </c>
      <c r="O133" s="8" t="s">
        <v>938</v>
      </c>
      <c r="P133" s="7"/>
      <c r="Q133" s="8">
        <v>93401</v>
      </c>
      <c r="R133" s="8" t="s">
        <v>941</v>
      </c>
      <c r="S133" s="9">
        <v>37970</v>
      </c>
      <c r="T133" s="7">
        <v>2400</v>
      </c>
      <c r="U133" s="3"/>
      <c r="V133" s="4"/>
      <c r="W133" s="3"/>
      <c r="X133" s="3"/>
      <c r="Y133" s="3"/>
      <c r="Z133" s="2"/>
      <c r="AA133" s="1"/>
      <c r="AB133" s="1"/>
      <c r="AC133" s="1"/>
      <c r="AD133" s="1"/>
      <c r="AE133" s="1"/>
      <c r="AF133" s="1"/>
    </row>
    <row r="134" spans="1:32" ht="44.25" customHeight="1" x14ac:dyDescent="0.2">
      <c r="A134" s="86" t="s">
        <v>7049</v>
      </c>
      <c r="B134" s="2">
        <v>759442504</v>
      </c>
      <c r="C134" s="2" t="s">
        <v>72</v>
      </c>
      <c r="D134" s="2" t="s">
        <v>943</v>
      </c>
      <c r="E134" s="6" t="s">
        <v>7050</v>
      </c>
      <c r="F134" s="6" t="s">
        <v>942</v>
      </c>
      <c r="G134" s="6" t="s">
        <v>7051</v>
      </c>
      <c r="H134" s="2" t="s">
        <v>944</v>
      </c>
      <c r="I134" s="2" t="s">
        <v>7052</v>
      </c>
      <c r="J134" s="2" t="s">
        <v>945</v>
      </c>
      <c r="K134" s="2" t="s">
        <v>946</v>
      </c>
      <c r="L134" s="4" t="s">
        <v>47</v>
      </c>
      <c r="M134" s="7" t="s">
        <v>947</v>
      </c>
      <c r="N134" s="7" t="s">
        <v>7053</v>
      </c>
      <c r="O134" s="23" t="s">
        <v>7054</v>
      </c>
      <c r="P134" s="7"/>
      <c r="Q134" s="8" t="s">
        <v>368</v>
      </c>
      <c r="R134" s="8" t="s">
        <v>7055</v>
      </c>
      <c r="S134" s="9">
        <v>41323</v>
      </c>
      <c r="T134" s="7">
        <v>7471</v>
      </c>
      <c r="U134" s="3"/>
      <c r="V134" s="4"/>
      <c r="W134" s="3"/>
      <c r="X134" s="3"/>
      <c r="Y134" s="3"/>
      <c r="Z134" s="2"/>
      <c r="AA134" s="1"/>
      <c r="AB134" s="1"/>
      <c r="AC134" s="1"/>
      <c r="AD134" s="1"/>
      <c r="AE134" s="1"/>
      <c r="AF134" s="1"/>
    </row>
    <row r="135" spans="1:32" ht="44.25" customHeight="1" x14ac:dyDescent="0.2">
      <c r="A135" s="86" t="s">
        <v>7056</v>
      </c>
      <c r="B135" s="2">
        <v>713707007</v>
      </c>
      <c r="C135" s="2" t="s">
        <v>72</v>
      </c>
      <c r="D135" s="2" t="s">
        <v>948</v>
      </c>
      <c r="E135" s="6" t="s">
        <v>949</v>
      </c>
      <c r="F135" s="6" t="s">
        <v>950</v>
      </c>
      <c r="G135" s="6" t="s">
        <v>951</v>
      </c>
      <c r="H135" s="2" t="s">
        <v>924</v>
      </c>
      <c r="I135" s="2" t="s">
        <v>952</v>
      </c>
      <c r="J135" s="2" t="s">
        <v>953</v>
      </c>
      <c r="K135" s="2" t="s">
        <v>954</v>
      </c>
      <c r="L135" s="4" t="s">
        <v>309</v>
      </c>
      <c r="M135" s="7" t="s">
        <v>955</v>
      </c>
      <c r="N135" s="7"/>
      <c r="O135" s="8"/>
      <c r="P135" s="7"/>
      <c r="Q135" s="8" t="s">
        <v>368</v>
      </c>
      <c r="R135" s="8" t="s">
        <v>956</v>
      </c>
      <c r="S135" s="9">
        <v>37970</v>
      </c>
      <c r="T135" s="7">
        <v>6510</v>
      </c>
      <c r="U135" s="3"/>
      <c r="V135" s="4"/>
      <c r="W135" s="3"/>
      <c r="X135" s="3"/>
      <c r="Y135" s="3"/>
      <c r="Z135" s="2"/>
      <c r="AA135" s="1"/>
      <c r="AB135" s="1"/>
      <c r="AC135" s="1"/>
      <c r="AD135" s="1"/>
      <c r="AE135" s="1"/>
      <c r="AF135" s="1"/>
    </row>
    <row r="136" spans="1:32" ht="44.25" customHeight="1" x14ac:dyDescent="0.2">
      <c r="A136" s="86" t="s">
        <v>7057</v>
      </c>
      <c r="B136" s="4">
        <v>720434008</v>
      </c>
      <c r="C136" s="4" t="s">
        <v>72</v>
      </c>
      <c r="D136" s="4" t="s">
        <v>957</v>
      </c>
      <c r="E136" s="27" t="s">
        <v>7058</v>
      </c>
      <c r="F136" s="27" t="s">
        <v>958</v>
      </c>
      <c r="G136" s="27" t="s">
        <v>7059</v>
      </c>
      <c r="H136" s="4" t="s">
        <v>959</v>
      </c>
      <c r="I136" s="4" t="s">
        <v>5893</v>
      </c>
      <c r="J136" s="4" t="s">
        <v>5995</v>
      </c>
      <c r="K136" s="4" t="s">
        <v>7060</v>
      </c>
      <c r="L136" s="4" t="s">
        <v>5317</v>
      </c>
      <c r="M136" s="7" t="s">
        <v>7061</v>
      </c>
      <c r="N136" s="7">
        <v>956984100</v>
      </c>
      <c r="O136" s="7" t="s">
        <v>7062</v>
      </c>
      <c r="P136" s="7"/>
      <c r="Q136" s="7">
        <v>93401</v>
      </c>
      <c r="R136" s="7" t="s">
        <v>7063</v>
      </c>
      <c r="S136" s="9">
        <v>37970</v>
      </c>
      <c r="T136" s="7">
        <v>6968</v>
      </c>
      <c r="U136" s="54"/>
      <c r="V136" s="21"/>
      <c r="W136" s="54"/>
      <c r="X136" s="54"/>
      <c r="Y136" s="54"/>
      <c r="Z136" s="21"/>
      <c r="AA136" s="1"/>
      <c r="AB136" s="1"/>
      <c r="AC136" s="1"/>
      <c r="AD136" s="1"/>
      <c r="AE136" s="1"/>
      <c r="AF136" s="1"/>
    </row>
    <row r="137" spans="1:32" ht="44.25" customHeight="1" x14ac:dyDescent="0.2">
      <c r="A137" s="86" t="s">
        <v>7064</v>
      </c>
      <c r="B137" s="2">
        <v>700028100</v>
      </c>
      <c r="C137" s="2" t="s">
        <v>49</v>
      </c>
      <c r="D137" s="2" t="s">
        <v>961</v>
      </c>
      <c r="E137" s="6" t="s">
        <v>7065</v>
      </c>
      <c r="F137" s="6" t="s">
        <v>962</v>
      </c>
      <c r="G137" s="6" t="s">
        <v>7066</v>
      </c>
      <c r="H137" s="2" t="s">
        <v>963</v>
      </c>
      <c r="I137" s="2" t="s">
        <v>6267</v>
      </c>
      <c r="J137" s="2" t="s">
        <v>8430</v>
      </c>
      <c r="K137" s="2" t="s">
        <v>964</v>
      </c>
      <c r="L137" s="4" t="s">
        <v>47</v>
      </c>
      <c r="M137" s="7" t="s">
        <v>624</v>
      </c>
      <c r="N137" s="7" t="s">
        <v>5752</v>
      </c>
      <c r="O137" s="8" t="s">
        <v>965</v>
      </c>
      <c r="P137" s="7"/>
      <c r="Q137" s="8">
        <v>93401</v>
      </c>
      <c r="R137" s="9" t="s">
        <v>7067</v>
      </c>
      <c r="S137" s="9">
        <v>37970</v>
      </c>
      <c r="T137" s="7">
        <v>2450</v>
      </c>
      <c r="U137" s="3"/>
      <c r="V137" s="4"/>
      <c r="W137" s="3"/>
      <c r="X137" s="3"/>
      <c r="Y137" s="3"/>
      <c r="Z137" s="2"/>
      <c r="AA137" s="1"/>
      <c r="AB137" s="1"/>
      <c r="AC137" s="1"/>
      <c r="AD137" s="1"/>
      <c r="AE137" s="1"/>
      <c r="AF137" s="1"/>
    </row>
    <row r="138" spans="1:32" ht="44.25" customHeight="1" x14ac:dyDescent="0.2">
      <c r="A138" s="86" t="s">
        <v>7068</v>
      </c>
      <c r="B138" s="2">
        <v>725984006</v>
      </c>
      <c r="C138" s="2" t="s">
        <v>49</v>
      </c>
      <c r="D138" s="2" t="s">
        <v>966</v>
      </c>
      <c r="E138" s="6" t="s">
        <v>7069</v>
      </c>
      <c r="F138" s="6" t="s">
        <v>967</v>
      </c>
      <c r="G138" s="6" t="s">
        <v>7070</v>
      </c>
      <c r="H138" s="2" t="s">
        <v>963</v>
      </c>
      <c r="I138" s="2" t="s">
        <v>7071</v>
      </c>
      <c r="J138" s="2" t="s">
        <v>8431</v>
      </c>
      <c r="K138" s="2" t="s">
        <v>968</v>
      </c>
      <c r="L138" s="4" t="s">
        <v>47</v>
      </c>
      <c r="M138" s="7" t="s">
        <v>577</v>
      </c>
      <c r="N138" s="7" t="s">
        <v>7072</v>
      </c>
      <c r="O138" s="8" t="s">
        <v>7073</v>
      </c>
      <c r="P138" s="7"/>
      <c r="Q138" s="8">
        <v>93401</v>
      </c>
      <c r="R138" s="8" t="s">
        <v>8148</v>
      </c>
      <c r="S138" s="9">
        <v>37970</v>
      </c>
      <c r="T138" s="7">
        <v>6935</v>
      </c>
      <c r="U138" s="20"/>
      <c r="V138" s="21"/>
      <c r="W138" s="20"/>
      <c r="X138" s="20"/>
      <c r="Y138" s="20"/>
      <c r="Z138" s="12"/>
      <c r="AA138" s="1"/>
      <c r="AB138" s="1"/>
      <c r="AC138" s="1"/>
      <c r="AD138" s="1"/>
      <c r="AE138" s="1"/>
      <c r="AF138" s="1"/>
    </row>
    <row r="139" spans="1:32" ht="44.25" customHeight="1" x14ac:dyDescent="0.2">
      <c r="A139" s="86" t="s">
        <v>7074</v>
      </c>
      <c r="B139" s="2">
        <v>714141007</v>
      </c>
      <c r="C139" s="2" t="s">
        <v>49</v>
      </c>
      <c r="D139" s="2" t="s">
        <v>969</v>
      </c>
      <c r="E139" s="6" t="s">
        <v>970</v>
      </c>
      <c r="F139" s="6" t="s">
        <v>971</v>
      </c>
      <c r="G139" s="6" t="s">
        <v>972</v>
      </c>
      <c r="H139" s="2" t="s">
        <v>963</v>
      </c>
      <c r="I139" s="2" t="s">
        <v>973</v>
      </c>
      <c r="J139" s="2" t="s">
        <v>974</v>
      </c>
      <c r="K139" s="2" t="s">
        <v>976</v>
      </c>
      <c r="L139" s="4" t="s">
        <v>47</v>
      </c>
      <c r="M139" s="7" t="s">
        <v>733</v>
      </c>
      <c r="N139" s="7" t="s">
        <v>977</v>
      </c>
      <c r="O139" s="8" t="s">
        <v>975</v>
      </c>
      <c r="P139" s="7"/>
      <c r="Q139" s="8">
        <v>93509</v>
      </c>
      <c r="R139" s="8" t="s">
        <v>978</v>
      </c>
      <c r="S139" s="9">
        <v>37970</v>
      </c>
      <c r="T139" s="7">
        <v>6958</v>
      </c>
      <c r="U139" s="3"/>
      <c r="V139" s="4"/>
      <c r="W139" s="3"/>
      <c r="X139" s="3"/>
      <c r="Y139" s="3"/>
      <c r="Z139" s="2"/>
      <c r="AA139" s="1"/>
      <c r="AB139" s="1"/>
      <c r="AC139" s="1"/>
      <c r="AD139" s="1"/>
      <c r="AE139" s="1"/>
      <c r="AF139" s="1"/>
    </row>
    <row r="140" spans="1:32" ht="44.25" customHeight="1" x14ac:dyDescent="0.2">
      <c r="A140" s="86" t="s">
        <v>7075</v>
      </c>
      <c r="B140" s="2">
        <v>711497005</v>
      </c>
      <c r="C140" s="2" t="s">
        <v>72</v>
      </c>
      <c r="D140" s="2" t="s">
        <v>979</v>
      </c>
      <c r="E140" s="6" t="s">
        <v>8149</v>
      </c>
      <c r="F140" s="6" t="s">
        <v>980</v>
      </c>
      <c r="G140" s="6" t="s">
        <v>8150</v>
      </c>
      <c r="H140" s="2" t="s">
        <v>393</v>
      </c>
      <c r="I140" s="2" t="s">
        <v>8151</v>
      </c>
      <c r="J140" s="2" t="s">
        <v>8432</v>
      </c>
      <c r="K140" s="2" t="s">
        <v>981</v>
      </c>
      <c r="L140" s="4" t="s">
        <v>5311</v>
      </c>
      <c r="M140" s="7" t="s">
        <v>982</v>
      </c>
      <c r="N140" s="7" t="s">
        <v>6483</v>
      </c>
      <c r="O140" s="23" t="s">
        <v>6484</v>
      </c>
      <c r="P140" s="7"/>
      <c r="Q140" s="8">
        <v>93401</v>
      </c>
      <c r="R140" s="8" t="s">
        <v>8152</v>
      </c>
      <c r="S140" s="9">
        <v>37970</v>
      </c>
      <c r="T140" s="7">
        <v>7079</v>
      </c>
      <c r="U140" s="3"/>
      <c r="V140" s="4"/>
      <c r="W140" s="3"/>
      <c r="X140" s="3"/>
      <c r="Y140" s="3"/>
      <c r="Z140" s="2"/>
      <c r="AA140" s="1"/>
      <c r="AB140" s="1"/>
      <c r="AC140" s="1"/>
      <c r="AD140" s="1"/>
      <c r="AE140" s="1"/>
      <c r="AF140" s="1"/>
    </row>
    <row r="141" spans="1:32" ht="44.25" customHeight="1" x14ac:dyDescent="0.2">
      <c r="A141" s="86" t="s">
        <v>7076</v>
      </c>
      <c r="B141" s="2">
        <v>709419005</v>
      </c>
      <c r="C141" s="2" t="s">
        <v>72</v>
      </c>
      <c r="D141" s="2" t="s">
        <v>983</v>
      </c>
      <c r="E141" s="6" t="s">
        <v>984</v>
      </c>
      <c r="F141" s="6" t="s">
        <v>985</v>
      </c>
      <c r="G141" s="6" t="s">
        <v>986</v>
      </c>
      <c r="H141" s="2" t="s">
        <v>987</v>
      </c>
      <c r="I141" s="2" t="s">
        <v>988</v>
      </c>
      <c r="J141" s="2" t="s">
        <v>989</v>
      </c>
      <c r="K141" s="2" t="s">
        <v>990</v>
      </c>
      <c r="L141" s="4" t="s">
        <v>47</v>
      </c>
      <c r="M141" s="7" t="s">
        <v>992</v>
      </c>
      <c r="N141" s="7" t="s">
        <v>991</v>
      </c>
      <c r="O141" s="8"/>
      <c r="P141" s="7"/>
      <c r="Q141" s="8">
        <v>93401</v>
      </c>
      <c r="R141" s="8" t="s">
        <v>5457</v>
      </c>
      <c r="S141" s="9">
        <v>37970</v>
      </c>
      <c r="T141" s="7">
        <v>7094</v>
      </c>
      <c r="U141" s="3"/>
      <c r="V141" s="4"/>
      <c r="W141" s="3"/>
      <c r="X141" s="3"/>
      <c r="Y141" s="3"/>
      <c r="Z141" s="2"/>
      <c r="AA141" s="1"/>
      <c r="AB141" s="1"/>
      <c r="AC141" s="1"/>
      <c r="AD141" s="1"/>
      <c r="AE141" s="1"/>
      <c r="AF141" s="1"/>
    </row>
    <row r="142" spans="1:32" ht="44.25" customHeight="1" x14ac:dyDescent="0.2">
      <c r="A142" s="86" t="s">
        <v>7077</v>
      </c>
      <c r="B142" s="2">
        <v>708781002</v>
      </c>
      <c r="C142" s="2" t="s">
        <v>72</v>
      </c>
      <c r="D142" s="2" t="s">
        <v>993</v>
      </c>
      <c r="E142" s="6" t="s">
        <v>6257</v>
      </c>
      <c r="F142" s="6" t="s">
        <v>994</v>
      </c>
      <c r="G142" s="6" t="s">
        <v>6265</v>
      </c>
      <c r="H142" s="2" t="s">
        <v>935</v>
      </c>
      <c r="I142" s="17" t="s">
        <v>6266</v>
      </c>
      <c r="J142" s="2" t="s">
        <v>5555</v>
      </c>
      <c r="K142" s="2" t="s">
        <v>996</v>
      </c>
      <c r="L142" s="4" t="s">
        <v>47</v>
      </c>
      <c r="M142" s="7" t="s">
        <v>998</v>
      </c>
      <c r="N142" s="7" t="s">
        <v>997</v>
      </c>
      <c r="O142" s="8" t="s">
        <v>995</v>
      </c>
      <c r="P142" s="7"/>
      <c r="Q142" s="8">
        <v>93101</v>
      </c>
      <c r="R142" s="8" t="s">
        <v>6256</v>
      </c>
      <c r="S142" s="9">
        <v>37970</v>
      </c>
      <c r="T142" s="7">
        <v>2550</v>
      </c>
      <c r="U142" s="3"/>
      <c r="V142" s="4"/>
      <c r="W142" s="3"/>
      <c r="X142" s="3"/>
      <c r="Y142" s="3"/>
      <c r="Z142" s="2"/>
      <c r="AA142" s="1"/>
      <c r="AB142" s="1"/>
      <c r="AC142" s="1"/>
      <c r="AD142" s="1"/>
      <c r="AE142" s="1"/>
      <c r="AF142" s="1"/>
    </row>
    <row r="143" spans="1:32" ht="44.25" customHeight="1" x14ac:dyDescent="0.2">
      <c r="A143" s="86" t="s">
        <v>7078</v>
      </c>
      <c r="B143" s="2">
        <v>709542001</v>
      </c>
      <c r="C143" s="2" t="s">
        <v>72</v>
      </c>
      <c r="D143" s="2" t="s">
        <v>999</v>
      </c>
      <c r="E143" s="6" t="s">
        <v>1000</v>
      </c>
      <c r="F143" s="6" t="s">
        <v>1001</v>
      </c>
      <c r="G143" s="6" t="s">
        <v>1002</v>
      </c>
      <c r="H143" s="2" t="s">
        <v>1003</v>
      </c>
      <c r="I143" s="17" t="s">
        <v>1004</v>
      </c>
      <c r="J143" s="2" t="s">
        <v>1005</v>
      </c>
      <c r="K143" s="2" t="s">
        <v>1006</v>
      </c>
      <c r="L143" s="4" t="s">
        <v>47</v>
      </c>
      <c r="M143" s="7" t="s">
        <v>1008</v>
      </c>
      <c r="N143" s="7" t="s">
        <v>1007</v>
      </c>
      <c r="O143" s="8"/>
      <c r="P143" s="7"/>
      <c r="Q143" s="8">
        <v>93401</v>
      </c>
      <c r="R143" s="8" t="s">
        <v>1009</v>
      </c>
      <c r="S143" s="9">
        <v>37970</v>
      </c>
      <c r="T143" s="7">
        <v>7005</v>
      </c>
      <c r="U143" s="3"/>
      <c r="V143" s="4"/>
      <c r="W143" s="3"/>
      <c r="X143" s="3"/>
      <c r="Y143" s="3"/>
      <c r="Z143" s="2"/>
      <c r="AA143" s="1"/>
      <c r="AB143" s="1"/>
      <c r="AC143" s="1"/>
      <c r="AD143" s="1"/>
      <c r="AE143" s="1"/>
      <c r="AF143" s="1"/>
    </row>
    <row r="144" spans="1:32" ht="44.25" customHeight="1" x14ac:dyDescent="0.2">
      <c r="A144" s="86" t="s">
        <v>7079</v>
      </c>
      <c r="B144" s="2">
        <v>713039004</v>
      </c>
      <c r="C144" s="2" t="s">
        <v>72</v>
      </c>
      <c r="D144" s="2" t="s">
        <v>1010</v>
      </c>
      <c r="E144" s="6" t="s">
        <v>7080</v>
      </c>
      <c r="F144" s="6" t="s">
        <v>1011</v>
      </c>
      <c r="G144" s="4" t="s">
        <v>1012</v>
      </c>
      <c r="H144" s="2" t="s">
        <v>1013</v>
      </c>
      <c r="I144" s="2" t="s">
        <v>1014</v>
      </c>
      <c r="J144" s="28" t="s">
        <v>7081</v>
      </c>
      <c r="K144" s="2" t="s">
        <v>1015</v>
      </c>
      <c r="L144" s="4" t="s">
        <v>47</v>
      </c>
      <c r="M144" s="7" t="s">
        <v>1016</v>
      </c>
      <c r="N144" s="7">
        <v>226687900</v>
      </c>
      <c r="O144" s="23" t="s">
        <v>7082</v>
      </c>
      <c r="P144" s="7"/>
      <c r="Q144" s="8">
        <v>93401</v>
      </c>
      <c r="R144" s="8" t="s">
        <v>7083</v>
      </c>
      <c r="S144" s="9">
        <v>37970</v>
      </c>
      <c r="T144" s="7">
        <v>3025</v>
      </c>
      <c r="U144" s="3"/>
      <c r="V144" s="4"/>
      <c r="W144" s="3"/>
      <c r="X144" s="3"/>
      <c r="Y144" s="3"/>
      <c r="Z144" s="2"/>
      <c r="AA144" s="1"/>
      <c r="AB144" s="1"/>
      <c r="AC144" s="1"/>
      <c r="AD144" s="1"/>
      <c r="AE144" s="1"/>
      <c r="AF144" s="1"/>
    </row>
    <row r="145" spans="1:32" ht="44.25" customHeight="1" x14ac:dyDescent="0.2">
      <c r="A145" s="86" t="s">
        <v>7084</v>
      </c>
      <c r="B145" s="2">
        <v>708564001</v>
      </c>
      <c r="C145" s="2" t="s">
        <v>72</v>
      </c>
      <c r="D145" s="2" t="s">
        <v>1017</v>
      </c>
      <c r="E145" s="6" t="s">
        <v>6044</v>
      </c>
      <c r="F145" s="6" t="s">
        <v>1018</v>
      </c>
      <c r="G145" s="6" t="s">
        <v>1019</v>
      </c>
      <c r="H145" s="2" t="s">
        <v>605</v>
      </c>
      <c r="I145" s="2" t="s">
        <v>1020</v>
      </c>
      <c r="J145" s="2" t="s">
        <v>1021</v>
      </c>
      <c r="K145" s="2" t="s">
        <v>1022</v>
      </c>
      <c r="L145" s="4" t="s">
        <v>47</v>
      </c>
      <c r="M145" s="7" t="s">
        <v>947</v>
      </c>
      <c r="N145" s="7" t="s">
        <v>1023</v>
      </c>
      <c r="O145" s="8"/>
      <c r="P145" s="8"/>
      <c r="Q145" s="8">
        <v>93401</v>
      </c>
      <c r="R145" s="8" t="s">
        <v>6052</v>
      </c>
      <c r="S145" s="9">
        <v>37970</v>
      </c>
      <c r="T145" s="7">
        <v>7074</v>
      </c>
      <c r="U145" s="3"/>
      <c r="V145" s="4"/>
      <c r="W145" s="3"/>
      <c r="X145" s="3"/>
      <c r="Y145" s="3"/>
      <c r="Z145" s="2"/>
      <c r="AA145" s="1"/>
      <c r="AB145" s="1"/>
      <c r="AC145" s="1"/>
      <c r="AD145" s="1"/>
      <c r="AE145" s="1"/>
      <c r="AF145" s="1"/>
    </row>
    <row r="146" spans="1:32" ht="44.25" customHeight="1" x14ac:dyDescent="0.2">
      <c r="A146" s="86" t="s">
        <v>7085</v>
      </c>
      <c r="B146" s="2">
        <v>714506005</v>
      </c>
      <c r="C146" s="2" t="s">
        <v>72</v>
      </c>
      <c r="D146" s="2" t="s">
        <v>1024</v>
      </c>
      <c r="E146" s="6" t="s">
        <v>8411</v>
      </c>
      <c r="F146" s="6" t="s">
        <v>1025</v>
      </c>
      <c r="G146" s="6" t="s">
        <v>8412</v>
      </c>
      <c r="H146" s="2" t="s">
        <v>1026</v>
      </c>
      <c r="I146" s="2" t="s">
        <v>8413</v>
      </c>
      <c r="J146" s="2" t="s">
        <v>8414</v>
      </c>
      <c r="K146" s="2" t="s">
        <v>5884</v>
      </c>
      <c r="L146" s="4" t="s">
        <v>5311</v>
      </c>
      <c r="M146" s="7" t="s">
        <v>1027</v>
      </c>
      <c r="N146" s="7" t="s">
        <v>5724</v>
      </c>
      <c r="O146" s="8" t="s">
        <v>5725</v>
      </c>
      <c r="P146" s="7"/>
      <c r="Q146" s="8">
        <v>93401</v>
      </c>
      <c r="R146" s="8" t="s">
        <v>7083</v>
      </c>
      <c r="S146" s="9">
        <v>37970</v>
      </c>
      <c r="T146" s="7">
        <v>6400</v>
      </c>
      <c r="U146" s="3"/>
      <c r="V146" s="4"/>
      <c r="W146" s="3"/>
      <c r="X146" s="3"/>
      <c r="Y146" s="3"/>
      <c r="Z146" s="2"/>
      <c r="AA146" s="1"/>
      <c r="AB146" s="1"/>
      <c r="AC146" s="1"/>
      <c r="AD146" s="1"/>
      <c r="AE146" s="1"/>
      <c r="AF146" s="1" t="s">
        <v>8486</v>
      </c>
    </row>
    <row r="147" spans="1:32" ht="44.25" customHeight="1" x14ac:dyDescent="0.2">
      <c r="A147" s="86" t="s">
        <v>7086</v>
      </c>
      <c r="B147" s="2">
        <v>708352004</v>
      </c>
      <c r="C147" s="2" t="s">
        <v>72</v>
      </c>
      <c r="D147" s="2" t="s">
        <v>1028</v>
      </c>
      <c r="E147" s="6" t="s">
        <v>1029</v>
      </c>
      <c r="F147" s="6" t="s">
        <v>1030</v>
      </c>
      <c r="G147" s="6" t="s">
        <v>1031</v>
      </c>
      <c r="H147" s="2" t="s">
        <v>605</v>
      </c>
      <c r="I147" s="2" t="s">
        <v>1032</v>
      </c>
      <c r="J147" s="2" t="s">
        <v>1033</v>
      </c>
      <c r="K147" s="2" t="s">
        <v>1034</v>
      </c>
      <c r="L147" s="4" t="s">
        <v>47</v>
      </c>
      <c r="M147" s="7" t="s">
        <v>1036</v>
      </c>
      <c r="N147" s="7" t="s">
        <v>1035</v>
      </c>
      <c r="O147" s="8"/>
      <c r="P147" s="7"/>
      <c r="Q147" s="8">
        <v>93401</v>
      </c>
      <c r="R147" s="8" t="s">
        <v>1037</v>
      </c>
      <c r="S147" s="9">
        <v>37970</v>
      </c>
      <c r="T147" s="7">
        <v>2950</v>
      </c>
      <c r="U147" s="3"/>
      <c r="V147" s="4"/>
      <c r="W147" s="3"/>
      <c r="X147" s="3"/>
      <c r="Y147" s="3"/>
      <c r="Z147" s="2"/>
      <c r="AA147" s="1"/>
      <c r="AB147" s="1"/>
      <c r="AC147" s="1"/>
      <c r="AD147" s="1"/>
      <c r="AE147" s="1"/>
      <c r="AF147" s="1"/>
    </row>
    <row r="148" spans="1:32" ht="44.25" customHeight="1" x14ac:dyDescent="0.2">
      <c r="A148" s="86" t="s">
        <v>7087</v>
      </c>
      <c r="B148" s="2">
        <v>714555006</v>
      </c>
      <c r="C148" s="2" t="s">
        <v>72</v>
      </c>
      <c r="D148" s="2" t="s">
        <v>1038</v>
      </c>
      <c r="E148" s="6" t="s">
        <v>6166</v>
      </c>
      <c r="F148" s="6" t="s">
        <v>1039</v>
      </c>
      <c r="G148" s="6" t="s">
        <v>6167</v>
      </c>
      <c r="H148" s="2" t="s">
        <v>6168</v>
      </c>
      <c r="I148" s="2" t="s">
        <v>6173</v>
      </c>
      <c r="J148" s="2" t="s">
        <v>6174</v>
      </c>
      <c r="K148" s="2" t="s">
        <v>1040</v>
      </c>
      <c r="L148" s="4" t="s">
        <v>47</v>
      </c>
      <c r="M148" s="7" t="s">
        <v>1041</v>
      </c>
      <c r="N148" s="7">
        <v>3604100</v>
      </c>
      <c r="O148" s="23" t="s">
        <v>6169</v>
      </c>
      <c r="P148" s="7"/>
      <c r="Q148" s="8">
        <v>93401</v>
      </c>
      <c r="R148" s="8" t="s">
        <v>6170</v>
      </c>
      <c r="S148" s="9">
        <v>41012</v>
      </c>
      <c r="T148" s="7">
        <v>7463</v>
      </c>
      <c r="U148" s="3"/>
      <c r="V148" s="4"/>
      <c r="W148" s="3"/>
      <c r="X148" s="3"/>
      <c r="Y148" s="3"/>
      <c r="Z148" s="2"/>
      <c r="AA148" s="1"/>
      <c r="AB148" s="1"/>
      <c r="AC148" s="1"/>
      <c r="AD148" s="1"/>
      <c r="AE148" s="1"/>
      <c r="AF148" s="1"/>
    </row>
    <row r="149" spans="1:32" ht="44.25" customHeight="1" x14ac:dyDescent="0.2">
      <c r="A149" s="86" t="s">
        <v>7088</v>
      </c>
      <c r="B149" s="2">
        <v>710153000</v>
      </c>
      <c r="C149" s="2" t="s">
        <v>1042</v>
      </c>
      <c r="D149" s="2" t="s">
        <v>1043</v>
      </c>
      <c r="E149" s="6" t="s">
        <v>6046</v>
      </c>
      <c r="F149" s="6" t="s">
        <v>1044</v>
      </c>
      <c r="G149" s="6" t="s">
        <v>6047</v>
      </c>
      <c r="H149" s="2" t="s">
        <v>6048</v>
      </c>
      <c r="I149" s="2" t="s">
        <v>6049</v>
      </c>
      <c r="J149" s="2" t="s">
        <v>6050</v>
      </c>
      <c r="K149" s="2" t="s">
        <v>1045</v>
      </c>
      <c r="L149" s="4" t="s">
        <v>5315</v>
      </c>
      <c r="M149" s="7" t="s">
        <v>6051</v>
      </c>
      <c r="N149" s="7" t="s">
        <v>1046</v>
      </c>
      <c r="O149" s="8"/>
      <c r="P149" s="7"/>
      <c r="Q149" s="8" t="s">
        <v>1047</v>
      </c>
      <c r="R149" s="8" t="s">
        <v>6062</v>
      </c>
      <c r="S149" s="9">
        <v>40542</v>
      </c>
      <c r="T149" s="7">
        <v>7439</v>
      </c>
      <c r="U149" s="3"/>
      <c r="V149" s="4"/>
      <c r="W149" s="3"/>
      <c r="X149" s="3"/>
      <c r="Y149" s="3"/>
      <c r="Z149" s="2"/>
      <c r="AA149" s="1"/>
      <c r="AB149" s="1"/>
      <c r="AC149" s="1"/>
      <c r="AD149" s="1"/>
      <c r="AE149" s="1"/>
      <c r="AF149" s="1"/>
    </row>
    <row r="150" spans="1:32" ht="44.25" customHeight="1" x14ac:dyDescent="0.2">
      <c r="A150" s="4" t="s">
        <v>7089</v>
      </c>
      <c r="B150" s="2">
        <v>709836005</v>
      </c>
      <c r="C150" s="2" t="s">
        <v>72</v>
      </c>
      <c r="D150" s="2" t="s">
        <v>1048</v>
      </c>
      <c r="E150" s="6" t="s">
        <v>7090</v>
      </c>
      <c r="F150" s="6" t="s">
        <v>1049</v>
      </c>
      <c r="G150" s="6" t="s">
        <v>7091</v>
      </c>
      <c r="H150" s="2" t="s">
        <v>1050</v>
      </c>
      <c r="I150" s="2" t="s">
        <v>7092</v>
      </c>
      <c r="J150" s="2" t="s">
        <v>7093</v>
      </c>
      <c r="K150" s="2" t="s">
        <v>1051</v>
      </c>
      <c r="L150" s="4" t="s">
        <v>539</v>
      </c>
      <c r="M150" s="7" t="s">
        <v>698</v>
      </c>
      <c r="N150" s="7"/>
      <c r="O150" s="8"/>
      <c r="P150" s="7"/>
      <c r="Q150" s="8">
        <v>93401</v>
      </c>
      <c r="R150" s="8" t="s">
        <v>7094</v>
      </c>
      <c r="S150" s="9">
        <v>37970</v>
      </c>
      <c r="T150" s="91">
        <v>6410</v>
      </c>
      <c r="U150" s="3"/>
      <c r="V150" s="4"/>
      <c r="W150" s="3"/>
      <c r="X150" s="3"/>
      <c r="Y150" s="3"/>
      <c r="Z150" s="2"/>
      <c r="AA150" s="1"/>
      <c r="AB150" s="1"/>
      <c r="AC150" s="1"/>
      <c r="AD150" s="1"/>
      <c r="AE150" s="1"/>
      <c r="AF150" s="1"/>
    </row>
    <row r="151" spans="1:32" ht="44.25" customHeight="1" x14ac:dyDescent="0.2">
      <c r="A151" s="86" t="s">
        <v>7095</v>
      </c>
      <c r="B151" s="2">
        <v>711731008</v>
      </c>
      <c r="C151" s="2" t="s">
        <v>72</v>
      </c>
      <c r="D151" s="2" t="s">
        <v>1052</v>
      </c>
      <c r="E151" s="6" t="s">
        <v>1053</v>
      </c>
      <c r="F151" s="6" t="s">
        <v>1054</v>
      </c>
      <c r="G151" s="6" t="s">
        <v>1055</v>
      </c>
      <c r="H151" s="2" t="s">
        <v>1056</v>
      </c>
      <c r="I151" s="2" t="s">
        <v>1057</v>
      </c>
      <c r="J151" s="2" t="s">
        <v>1058</v>
      </c>
      <c r="K151" s="2" t="s">
        <v>1060</v>
      </c>
      <c r="L151" s="4" t="s">
        <v>5311</v>
      </c>
      <c r="M151" s="7" t="s">
        <v>1063</v>
      </c>
      <c r="N151" s="7" t="s">
        <v>1061</v>
      </c>
      <c r="O151" s="8" t="s">
        <v>1059</v>
      </c>
      <c r="P151" s="7"/>
      <c r="Q151" s="8">
        <v>93401</v>
      </c>
      <c r="R151" s="8" t="s">
        <v>941</v>
      </c>
      <c r="S151" s="9">
        <v>37970</v>
      </c>
      <c r="T151" s="91"/>
      <c r="U151" s="3"/>
      <c r="V151" s="4"/>
      <c r="W151" s="3"/>
      <c r="X151" s="3"/>
      <c r="Y151" s="3"/>
      <c r="Z151" s="2"/>
      <c r="AA151" s="1"/>
      <c r="AB151" s="1"/>
      <c r="AC151" s="1"/>
      <c r="AD151" s="1"/>
      <c r="AE151" s="1"/>
      <c r="AF151" s="1"/>
    </row>
    <row r="152" spans="1:32" ht="44.25" customHeight="1" x14ac:dyDescent="0.2">
      <c r="A152" s="86" t="s">
        <v>1064</v>
      </c>
      <c r="B152" s="2">
        <v>712939001</v>
      </c>
      <c r="C152" s="2" t="s">
        <v>72</v>
      </c>
      <c r="D152" s="2" t="s">
        <v>1065</v>
      </c>
      <c r="E152" s="6" t="s">
        <v>7096</v>
      </c>
      <c r="F152" s="6" t="s">
        <v>1066</v>
      </c>
      <c r="G152" s="6" t="s">
        <v>7097</v>
      </c>
      <c r="H152" s="2" t="s">
        <v>1067</v>
      </c>
      <c r="I152" s="2" t="s">
        <v>5723</v>
      </c>
      <c r="J152" s="8" t="s">
        <v>7098</v>
      </c>
      <c r="K152" s="2" t="s">
        <v>5720</v>
      </c>
      <c r="L152" s="4" t="s">
        <v>47</v>
      </c>
      <c r="M152" s="7" t="s">
        <v>1068</v>
      </c>
      <c r="N152" s="7" t="s">
        <v>5721</v>
      </c>
      <c r="O152" s="8" t="s">
        <v>5722</v>
      </c>
      <c r="P152" s="7"/>
      <c r="Q152" s="7">
        <v>93401</v>
      </c>
      <c r="R152" s="8" t="s">
        <v>7099</v>
      </c>
      <c r="S152" s="9">
        <v>37970</v>
      </c>
      <c r="T152" s="91"/>
      <c r="U152" s="3"/>
      <c r="V152" s="4"/>
      <c r="W152" s="3"/>
      <c r="X152" s="3"/>
      <c r="Y152" s="3"/>
      <c r="Z152" s="2"/>
      <c r="AA152" s="1"/>
      <c r="AB152" s="1"/>
      <c r="AC152" s="1"/>
      <c r="AD152" s="1"/>
      <c r="AE152" s="1"/>
      <c r="AF152" s="1"/>
    </row>
    <row r="153" spans="1:32" ht="44.25" customHeight="1" x14ac:dyDescent="0.2">
      <c r="A153" s="86" t="s">
        <v>7100</v>
      </c>
      <c r="B153" s="2">
        <v>712341009</v>
      </c>
      <c r="C153" s="2" t="s">
        <v>72</v>
      </c>
      <c r="D153" s="2" t="s">
        <v>1069</v>
      </c>
      <c r="E153" s="6" t="s">
        <v>6268</v>
      </c>
      <c r="F153" s="6" t="s">
        <v>1070</v>
      </c>
      <c r="G153" s="6" t="s">
        <v>1072</v>
      </c>
      <c r="H153" s="2" t="s">
        <v>1071</v>
      </c>
      <c r="I153" s="2" t="s">
        <v>1073</v>
      </c>
      <c r="J153" s="2" t="s">
        <v>1074</v>
      </c>
      <c r="K153" s="2" t="s">
        <v>1075</v>
      </c>
      <c r="L153" s="4" t="s">
        <v>47</v>
      </c>
      <c r="M153" s="7" t="s">
        <v>1075</v>
      </c>
      <c r="N153" s="7" t="s">
        <v>7101</v>
      </c>
      <c r="O153" s="23" t="s">
        <v>7102</v>
      </c>
      <c r="P153" s="7"/>
      <c r="Q153" s="8">
        <v>93401</v>
      </c>
      <c r="R153" s="8" t="s">
        <v>6263</v>
      </c>
      <c r="S153" s="9">
        <v>40745</v>
      </c>
      <c r="T153" s="7">
        <v>7446</v>
      </c>
      <c r="U153" s="3"/>
      <c r="V153" s="4"/>
      <c r="W153" s="3"/>
      <c r="X153" s="3"/>
      <c r="Y153" s="3"/>
      <c r="Z153" s="2"/>
      <c r="AA153" s="1"/>
      <c r="AB153" s="1"/>
      <c r="AC153" s="1"/>
      <c r="AD153" s="1"/>
      <c r="AE153" s="1"/>
      <c r="AF153" s="1"/>
    </row>
    <row r="154" spans="1:32" ht="44.25" customHeight="1" x14ac:dyDescent="0.2">
      <c r="A154" s="86" t="s">
        <v>7103</v>
      </c>
      <c r="B154" s="2" t="s">
        <v>8521</v>
      </c>
      <c r="C154" s="2" t="s">
        <v>72</v>
      </c>
      <c r="D154" s="2" t="s">
        <v>1076</v>
      </c>
      <c r="E154" s="6" t="s">
        <v>1077</v>
      </c>
      <c r="F154" s="6" t="s">
        <v>1078</v>
      </c>
      <c r="G154" s="6" t="s">
        <v>1079</v>
      </c>
      <c r="H154" s="2" t="s">
        <v>605</v>
      </c>
      <c r="I154" s="2" t="s">
        <v>1080</v>
      </c>
      <c r="J154" s="2" t="s">
        <v>1081</v>
      </c>
      <c r="K154" s="2" t="s">
        <v>1082</v>
      </c>
      <c r="L154" s="4" t="s">
        <v>5351</v>
      </c>
      <c r="M154" s="7" t="s">
        <v>1084</v>
      </c>
      <c r="N154" s="7" t="s">
        <v>1083</v>
      </c>
      <c r="O154" s="8"/>
      <c r="P154" s="7"/>
      <c r="Q154" s="8">
        <v>93401</v>
      </c>
      <c r="R154" s="8" t="s">
        <v>1085</v>
      </c>
      <c r="S154" s="9">
        <v>37970</v>
      </c>
      <c r="T154" s="7">
        <v>6990</v>
      </c>
      <c r="U154" s="3"/>
      <c r="V154" s="4"/>
      <c r="W154" s="3"/>
      <c r="X154" s="3"/>
      <c r="Y154" s="3"/>
      <c r="Z154" s="2"/>
      <c r="AA154" s="1"/>
      <c r="AB154" s="1"/>
      <c r="AC154" s="1"/>
      <c r="AD154" s="1"/>
      <c r="AE154" s="1"/>
      <c r="AF154" s="1"/>
    </row>
    <row r="155" spans="1:32" ht="44.25" customHeight="1" x14ac:dyDescent="0.2">
      <c r="A155" s="86" t="s">
        <v>7104</v>
      </c>
      <c r="B155" s="2">
        <v>713286001</v>
      </c>
      <c r="C155" s="2" t="s">
        <v>49</v>
      </c>
      <c r="D155" s="2" t="s">
        <v>1086</v>
      </c>
      <c r="E155" s="6" t="s">
        <v>1088</v>
      </c>
      <c r="F155" s="6" t="s">
        <v>1087</v>
      </c>
      <c r="G155" s="6" t="s">
        <v>1089</v>
      </c>
      <c r="H155" s="2" t="s">
        <v>726</v>
      </c>
      <c r="I155" s="2" t="s">
        <v>1090</v>
      </c>
      <c r="J155" s="2" t="s">
        <v>1091</v>
      </c>
      <c r="K155" s="2" t="s">
        <v>1092</v>
      </c>
      <c r="L155" s="4" t="s">
        <v>5315</v>
      </c>
      <c r="M155" s="7" t="s">
        <v>1093</v>
      </c>
      <c r="N155" s="7" t="s">
        <v>1094</v>
      </c>
      <c r="O155" s="8"/>
      <c r="P155" s="7"/>
      <c r="Q155" s="8" t="s">
        <v>1095</v>
      </c>
      <c r="R155" s="8" t="s">
        <v>5306</v>
      </c>
      <c r="S155" s="9">
        <v>37970</v>
      </c>
      <c r="T155" s="7">
        <v>2800</v>
      </c>
      <c r="U155" s="3"/>
      <c r="V155" s="4"/>
      <c r="W155" s="3"/>
      <c r="X155" s="3"/>
      <c r="Y155" s="3"/>
      <c r="Z155" s="2"/>
      <c r="AA155" s="1"/>
      <c r="AB155" s="1"/>
      <c r="AC155" s="1"/>
      <c r="AD155" s="1"/>
      <c r="AE155" s="1"/>
      <c r="AF155" s="1"/>
    </row>
    <row r="156" spans="1:32" ht="44.25" customHeight="1" x14ac:dyDescent="0.2">
      <c r="A156" s="86" t="s">
        <v>7105</v>
      </c>
      <c r="B156" s="2">
        <v>709337009</v>
      </c>
      <c r="C156" s="2" t="s">
        <v>72</v>
      </c>
      <c r="D156" s="2" t="s">
        <v>1096</v>
      </c>
      <c r="E156" s="6" t="s">
        <v>1097</v>
      </c>
      <c r="F156" s="6" t="s">
        <v>1098</v>
      </c>
      <c r="G156" s="6" t="s">
        <v>5261</v>
      </c>
      <c r="H156" s="2" t="s">
        <v>1099</v>
      </c>
      <c r="I156" s="2" t="s">
        <v>1100</v>
      </c>
      <c r="J156" s="2" t="s">
        <v>1101</v>
      </c>
      <c r="K156" s="2" t="s">
        <v>1102</v>
      </c>
      <c r="L156" s="4" t="s">
        <v>47</v>
      </c>
      <c r="M156" s="7" t="s">
        <v>576</v>
      </c>
      <c r="N156" s="7">
        <v>226785712</v>
      </c>
      <c r="O156" s="8" t="s">
        <v>1103</v>
      </c>
      <c r="P156" s="7"/>
      <c r="Q156" s="7">
        <v>93401</v>
      </c>
      <c r="R156" s="8" t="s">
        <v>1104</v>
      </c>
      <c r="S156" s="9">
        <v>37970</v>
      </c>
      <c r="T156" s="7">
        <v>3100</v>
      </c>
      <c r="U156" s="3"/>
      <c r="V156" s="4"/>
      <c r="W156" s="3"/>
      <c r="X156" s="3"/>
      <c r="Y156" s="3"/>
      <c r="Z156" s="2"/>
      <c r="AA156" s="1"/>
      <c r="AB156" s="1"/>
      <c r="AC156" s="1"/>
      <c r="AD156" s="1"/>
      <c r="AE156" s="1"/>
      <c r="AF156" s="1"/>
    </row>
    <row r="157" spans="1:32" ht="44.25" customHeight="1" x14ac:dyDescent="0.2">
      <c r="A157" s="86" t="s">
        <v>7106</v>
      </c>
      <c r="B157" s="2">
        <v>708789003</v>
      </c>
      <c r="C157" s="2" t="s">
        <v>72</v>
      </c>
      <c r="D157" s="2" t="s">
        <v>1105</v>
      </c>
      <c r="E157" s="6" t="s">
        <v>1106</v>
      </c>
      <c r="F157" s="6" t="s">
        <v>1107</v>
      </c>
      <c r="G157" s="6" t="s">
        <v>1108</v>
      </c>
      <c r="H157" s="2" t="s">
        <v>1109</v>
      </c>
      <c r="I157" s="2" t="s">
        <v>1110</v>
      </c>
      <c r="J157" s="2" t="s">
        <v>1111</v>
      </c>
      <c r="K157" s="2" t="s">
        <v>1112</v>
      </c>
      <c r="L157" s="4" t="s">
        <v>539</v>
      </c>
      <c r="M157" s="7" t="s">
        <v>1114</v>
      </c>
      <c r="N157" s="7" t="s">
        <v>1113</v>
      </c>
      <c r="O157" s="8"/>
      <c r="P157" s="7"/>
      <c r="Q157" s="8">
        <v>93101</v>
      </c>
      <c r="R157" s="8" t="s">
        <v>1115</v>
      </c>
      <c r="S157" s="9">
        <v>37970</v>
      </c>
      <c r="T157" s="7">
        <v>6730</v>
      </c>
      <c r="U157" s="3"/>
      <c r="V157" s="4"/>
      <c r="W157" s="3"/>
      <c r="X157" s="3"/>
      <c r="Y157" s="3"/>
      <c r="Z157" s="2"/>
      <c r="AA157" s="1"/>
      <c r="AB157" s="1"/>
      <c r="AC157" s="1"/>
      <c r="AD157" s="1"/>
      <c r="AE157" s="1"/>
      <c r="AF157" s="1"/>
    </row>
    <row r="158" spans="1:32" ht="44.25" customHeight="1" x14ac:dyDescent="0.2">
      <c r="A158" s="86" t="s">
        <v>7107</v>
      </c>
      <c r="B158" s="2">
        <v>651897564</v>
      </c>
      <c r="C158" s="2"/>
      <c r="D158" s="2" t="s">
        <v>6608</v>
      </c>
      <c r="E158" s="6" t="s">
        <v>6609</v>
      </c>
      <c r="F158" s="6" t="s">
        <v>6610</v>
      </c>
      <c r="G158" s="6" t="s">
        <v>6611</v>
      </c>
      <c r="H158" s="2" t="s">
        <v>1556</v>
      </c>
      <c r="I158" s="2" t="s">
        <v>6612</v>
      </c>
      <c r="J158" s="2" t="s">
        <v>6613</v>
      </c>
      <c r="K158" s="2" t="s">
        <v>6614</v>
      </c>
      <c r="L158" s="4" t="s">
        <v>5312</v>
      </c>
      <c r="M158" s="7" t="s">
        <v>2596</v>
      </c>
      <c r="N158" s="7" t="s">
        <v>6615</v>
      </c>
      <c r="O158" s="23" t="s">
        <v>6616</v>
      </c>
      <c r="P158" s="7"/>
      <c r="Q158" s="8">
        <v>93401</v>
      </c>
      <c r="R158" s="8" t="s">
        <v>6617</v>
      </c>
      <c r="S158" s="9">
        <v>44259</v>
      </c>
      <c r="T158" s="7">
        <v>7726</v>
      </c>
      <c r="U158" s="3"/>
      <c r="V158" s="4"/>
      <c r="W158" s="3"/>
      <c r="X158" s="3"/>
      <c r="Y158" s="3"/>
      <c r="Z158" s="2"/>
      <c r="AA158" s="1"/>
      <c r="AB158" s="1"/>
      <c r="AC158" s="1"/>
      <c r="AD158" s="1"/>
      <c r="AE158" s="1"/>
      <c r="AF158" s="1"/>
    </row>
    <row r="159" spans="1:32" ht="44.25" customHeight="1" x14ac:dyDescent="0.2">
      <c r="A159" s="86" t="s">
        <v>7108</v>
      </c>
      <c r="B159" s="2">
        <v>718323002</v>
      </c>
      <c r="C159" s="2" t="s">
        <v>72</v>
      </c>
      <c r="D159" s="2" t="s">
        <v>1116</v>
      </c>
      <c r="E159" s="6" t="s">
        <v>1117</v>
      </c>
      <c r="F159" s="6" t="s">
        <v>1118</v>
      </c>
      <c r="G159" s="6" t="s">
        <v>1119</v>
      </c>
      <c r="H159" s="2" t="s">
        <v>963</v>
      </c>
      <c r="I159" s="2" t="s">
        <v>1120</v>
      </c>
      <c r="J159" s="2" t="s">
        <v>1121</v>
      </c>
      <c r="K159" s="2" t="s">
        <v>1122</v>
      </c>
      <c r="L159" s="4" t="s">
        <v>47</v>
      </c>
      <c r="M159" s="7" t="s">
        <v>803</v>
      </c>
      <c r="N159" s="7" t="s">
        <v>1123</v>
      </c>
      <c r="O159" s="8" t="s">
        <v>1124</v>
      </c>
      <c r="P159" s="7"/>
      <c r="Q159" s="8">
        <v>93401</v>
      </c>
      <c r="R159" s="8" t="s">
        <v>1125</v>
      </c>
      <c r="S159" s="9">
        <v>37970</v>
      </c>
      <c r="T159" s="7">
        <v>7000</v>
      </c>
      <c r="U159" s="3"/>
      <c r="V159" s="4"/>
      <c r="W159" s="3"/>
      <c r="X159" s="3"/>
      <c r="Y159" s="3"/>
      <c r="Z159" s="2"/>
      <c r="AA159" s="1"/>
      <c r="AB159" s="1"/>
      <c r="AC159" s="1"/>
      <c r="AD159" s="1"/>
      <c r="AE159" s="1"/>
      <c r="AF159" s="1"/>
    </row>
    <row r="160" spans="1:32" ht="44.25" customHeight="1" x14ac:dyDescent="0.2">
      <c r="A160" s="86" t="s">
        <v>7109</v>
      </c>
      <c r="B160" s="2">
        <v>726469008</v>
      </c>
      <c r="C160" s="2" t="s">
        <v>49</v>
      </c>
      <c r="D160" s="2" t="s">
        <v>1126</v>
      </c>
      <c r="E160" s="6" t="s">
        <v>1127</v>
      </c>
      <c r="F160" s="6" t="s">
        <v>1128</v>
      </c>
      <c r="G160" s="6" t="s">
        <v>1129</v>
      </c>
      <c r="H160" s="2" t="s">
        <v>1130</v>
      </c>
      <c r="I160" s="2" t="s">
        <v>1131</v>
      </c>
      <c r="J160" s="2" t="s">
        <v>1132</v>
      </c>
      <c r="K160" s="2" t="s">
        <v>1133</v>
      </c>
      <c r="L160" s="4" t="s">
        <v>47</v>
      </c>
      <c r="M160" s="7" t="s">
        <v>576</v>
      </c>
      <c r="N160" s="7" t="s">
        <v>1134</v>
      </c>
      <c r="O160" s="8"/>
      <c r="P160" s="7"/>
      <c r="Q160" s="8" t="s">
        <v>45</v>
      </c>
      <c r="R160" s="8" t="s">
        <v>1135</v>
      </c>
      <c r="S160" s="9">
        <v>37970</v>
      </c>
      <c r="T160" s="7">
        <v>7044</v>
      </c>
      <c r="U160" s="3"/>
      <c r="V160" s="4"/>
      <c r="W160" s="3"/>
      <c r="X160" s="3"/>
      <c r="Y160" s="3"/>
      <c r="Z160" s="2"/>
      <c r="AA160" s="1"/>
      <c r="AB160" s="1"/>
      <c r="AC160" s="1"/>
      <c r="AD160" s="1"/>
      <c r="AE160" s="1"/>
      <c r="AF160" s="1"/>
    </row>
    <row r="161" spans="1:32" ht="44.25" customHeight="1" x14ac:dyDescent="0.2">
      <c r="A161" s="86" t="s">
        <v>7110</v>
      </c>
      <c r="B161" s="2">
        <v>653686706</v>
      </c>
      <c r="C161" s="2" t="s">
        <v>49</v>
      </c>
      <c r="D161" s="2" t="s">
        <v>1136</v>
      </c>
      <c r="E161" s="6" t="s">
        <v>7111</v>
      </c>
      <c r="F161" s="6" t="s">
        <v>1137</v>
      </c>
      <c r="G161" s="6" t="s">
        <v>7112</v>
      </c>
      <c r="H161" s="2" t="s">
        <v>1138</v>
      </c>
      <c r="I161" s="2" t="s">
        <v>5664</v>
      </c>
      <c r="J161" s="2" t="s">
        <v>5665</v>
      </c>
      <c r="K161" s="2" t="s">
        <v>1139</v>
      </c>
      <c r="L161" s="4" t="s">
        <v>5316</v>
      </c>
      <c r="M161" s="7" t="s">
        <v>1141</v>
      </c>
      <c r="N161" s="7" t="s">
        <v>1142</v>
      </c>
      <c r="O161" s="23" t="s">
        <v>7113</v>
      </c>
      <c r="P161" s="7"/>
      <c r="Q161" s="8" t="s">
        <v>45</v>
      </c>
      <c r="R161" s="8" t="s">
        <v>7114</v>
      </c>
      <c r="S161" s="9">
        <v>38523</v>
      </c>
      <c r="T161" s="7">
        <v>7173</v>
      </c>
      <c r="U161" s="3"/>
      <c r="V161" s="4"/>
      <c r="W161" s="3"/>
      <c r="X161" s="3"/>
      <c r="Y161" s="3"/>
      <c r="Z161" s="2"/>
      <c r="AA161" s="1"/>
      <c r="AB161" s="1"/>
      <c r="AC161" s="1"/>
      <c r="AD161" s="1"/>
      <c r="AE161" s="1"/>
      <c r="AF161" s="1"/>
    </row>
    <row r="162" spans="1:32" ht="44.25" customHeight="1" x14ac:dyDescent="0.2">
      <c r="A162" s="86" t="s">
        <v>7115</v>
      </c>
      <c r="B162" s="2">
        <v>700159108</v>
      </c>
      <c r="C162" s="2" t="s">
        <v>72</v>
      </c>
      <c r="D162" s="2" t="s">
        <v>1143</v>
      </c>
      <c r="E162" s="6" t="s">
        <v>8153</v>
      </c>
      <c r="F162" s="6" t="s">
        <v>1144</v>
      </c>
      <c r="G162" s="6" t="s">
        <v>1145</v>
      </c>
      <c r="H162" s="2" t="s">
        <v>1146</v>
      </c>
      <c r="I162" s="2" t="s">
        <v>1147</v>
      </c>
      <c r="J162" s="2" t="s">
        <v>1148</v>
      </c>
      <c r="K162" s="2" t="s">
        <v>1150</v>
      </c>
      <c r="L162" s="4" t="s">
        <v>47</v>
      </c>
      <c r="M162" s="7" t="s">
        <v>1152</v>
      </c>
      <c r="N162" s="7" t="s">
        <v>1151</v>
      </c>
      <c r="O162" s="8" t="s">
        <v>1149</v>
      </c>
      <c r="P162" s="7"/>
      <c r="Q162" s="8">
        <v>93401</v>
      </c>
      <c r="R162" s="8" t="s">
        <v>8154</v>
      </c>
      <c r="S162" s="9">
        <v>37970</v>
      </c>
      <c r="T162" s="7">
        <v>5800</v>
      </c>
      <c r="U162" s="3"/>
      <c r="V162" s="4"/>
      <c r="W162" s="3"/>
      <c r="X162" s="3"/>
      <c r="Y162" s="3"/>
      <c r="Z162" s="2"/>
      <c r="AA162" s="1"/>
      <c r="AB162" s="1"/>
      <c r="AC162" s="1"/>
      <c r="AD162" s="1"/>
      <c r="AE162" s="1"/>
      <c r="AF162" s="1"/>
    </row>
    <row r="163" spans="1:32" ht="44.25" customHeight="1" x14ac:dyDescent="0.2">
      <c r="A163" s="86" t="s">
        <v>7116</v>
      </c>
      <c r="B163" s="2">
        <v>716594009</v>
      </c>
      <c r="C163" s="2" t="s">
        <v>49</v>
      </c>
      <c r="D163" s="2" t="s">
        <v>1153</v>
      </c>
      <c r="E163" s="6" t="s">
        <v>1154</v>
      </c>
      <c r="F163" s="6" t="s">
        <v>1155</v>
      </c>
      <c r="G163" s="6" t="s">
        <v>1156</v>
      </c>
      <c r="H163" s="2" t="s">
        <v>1056</v>
      </c>
      <c r="I163" s="2" t="s">
        <v>1157</v>
      </c>
      <c r="J163" s="2" t="s">
        <v>1158</v>
      </c>
      <c r="K163" s="2" t="s">
        <v>1159</v>
      </c>
      <c r="L163" s="4" t="s">
        <v>539</v>
      </c>
      <c r="M163" s="7" t="s">
        <v>1160</v>
      </c>
      <c r="N163" s="7" t="s">
        <v>1161</v>
      </c>
      <c r="O163" s="8"/>
      <c r="P163" s="7"/>
      <c r="Q163" s="8" t="s">
        <v>45</v>
      </c>
      <c r="R163" s="8" t="s">
        <v>1162</v>
      </c>
      <c r="S163" s="9">
        <v>37970</v>
      </c>
      <c r="T163" s="7">
        <v>6660</v>
      </c>
      <c r="U163" s="3"/>
      <c r="V163" s="4"/>
      <c r="W163" s="3"/>
      <c r="X163" s="3"/>
      <c r="Y163" s="3"/>
      <c r="Z163" s="2"/>
      <c r="AA163" s="1"/>
      <c r="AB163" s="1"/>
      <c r="AC163" s="1"/>
      <c r="AD163" s="1"/>
      <c r="AE163" s="1"/>
      <c r="AF163" s="1"/>
    </row>
    <row r="164" spans="1:32" ht="44.25" customHeight="1" x14ac:dyDescent="0.2">
      <c r="A164" s="86" t="s">
        <v>7117</v>
      </c>
      <c r="B164" s="2">
        <v>706381007</v>
      </c>
      <c r="C164" s="2" t="s">
        <v>72</v>
      </c>
      <c r="D164" s="2" t="s">
        <v>1163</v>
      </c>
      <c r="E164" s="6" t="s">
        <v>1164</v>
      </c>
      <c r="F164" s="6" t="s">
        <v>1165</v>
      </c>
      <c r="G164" s="6" t="s">
        <v>1166</v>
      </c>
      <c r="H164" s="2" t="s">
        <v>1167</v>
      </c>
      <c r="I164" s="2" t="s">
        <v>1168</v>
      </c>
      <c r="J164" s="2" t="s">
        <v>1169</v>
      </c>
      <c r="K164" s="2" t="s">
        <v>1170</v>
      </c>
      <c r="L164" s="4" t="s">
        <v>47</v>
      </c>
      <c r="M164" s="7" t="s">
        <v>780</v>
      </c>
      <c r="N164" s="7" t="s">
        <v>1171</v>
      </c>
      <c r="O164" s="8"/>
      <c r="P164" s="7"/>
      <c r="Q164" s="8">
        <v>93401</v>
      </c>
      <c r="R164" s="8" t="s">
        <v>1172</v>
      </c>
      <c r="S164" s="9">
        <v>37970</v>
      </c>
      <c r="T164" s="7">
        <v>6670</v>
      </c>
      <c r="U164" s="3"/>
      <c r="V164" s="4"/>
      <c r="W164" s="3"/>
      <c r="X164" s="3"/>
      <c r="Y164" s="3"/>
      <c r="Z164" s="2"/>
      <c r="AA164" s="1"/>
      <c r="AB164" s="1"/>
      <c r="AC164" s="1"/>
      <c r="AD164" s="1"/>
      <c r="AE164" s="1"/>
      <c r="AF164" s="1"/>
    </row>
    <row r="165" spans="1:32" ht="44.25" customHeight="1" x14ac:dyDescent="0.2">
      <c r="A165" s="86" t="s">
        <v>7118</v>
      </c>
      <c r="B165" s="2">
        <v>650602730</v>
      </c>
      <c r="C165" s="2" t="s">
        <v>356</v>
      </c>
      <c r="D165" s="2" t="s">
        <v>648</v>
      </c>
      <c r="E165" s="6" t="s">
        <v>1173</v>
      </c>
      <c r="F165" s="6" t="s">
        <v>1174</v>
      </c>
      <c r="G165" s="6" t="s">
        <v>1175</v>
      </c>
      <c r="H165" s="2" t="s">
        <v>1176</v>
      </c>
      <c r="I165" s="2" t="s">
        <v>1177</v>
      </c>
      <c r="J165" s="2" t="s">
        <v>1178</v>
      </c>
      <c r="K165" s="2" t="s">
        <v>5321</v>
      </c>
      <c r="L165" s="4" t="s">
        <v>5313</v>
      </c>
      <c r="M165" s="7" t="s">
        <v>1181</v>
      </c>
      <c r="N165" s="7" t="s">
        <v>1180</v>
      </c>
      <c r="O165" s="8" t="s">
        <v>1179</v>
      </c>
      <c r="P165" s="7"/>
      <c r="Q165" s="8" t="s">
        <v>83</v>
      </c>
      <c r="R165" s="8" t="s">
        <v>1182</v>
      </c>
      <c r="S165" s="9">
        <v>41919</v>
      </c>
      <c r="T165" s="7">
        <v>7511</v>
      </c>
      <c r="U165" s="3"/>
      <c r="V165" s="4"/>
      <c r="W165" s="3"/>
      <c r="X165" s="3"/>
      <c r="Y165" s="3"/>
      <c r="Z165" s="2"/>
      <c r="AA165" s="1"/>
      <c r="AB165" s="1"/>
      <c r="AC165" s="1"/>
      <c r="AD165" s="1"/>
      <c r="AE165" s="1"/>
      <c r="AF165" s="1"/>
    </row>
    <row r="166" spans="1:32" ht="44.25" customHeight="1" x14ac:dyDescent="0.2">
      <c r="A166" s="86" t="s">
        <v>7119</v>
      </c>
      <c r="B166" s="2" t="s">
        <v>6341</v>
      </c>
      <c r="C166" s="2" t="s">
        <v>49</v>
      </c>
      <c r="D166" s="2" t="s">
        <v>1183</v>
      </c>
      <c r="E166" s="6" t="s">
        <v>7120</v>
      </c>
      <c r="F166" s="6" t="s">
        <v>1184</v>
      </c>
      <c r="G166" s="6" t="s">
        <v>7121</v>
      </c>
      <c r="H166" s="2" t="s">
        <v>483</v>
      </c>
      <c r="I166" s="2" t="s">
        <v>6485</v>
      </c>
      <c r="J166" s="2" t="s">
        <v>1185</v>
      </c>
      <c r="K166" s="2" t="s">
        <v>1186</v>
      </c>
      <c r="L166" s="4" t="s">
        <v>5314</v>
      </c>
      <c r="M166" s="7" t="s">
        <v>1187</v>
      </c>
      <c r="N166" s="7" t="s">
        <v>6329</v>
      </c>
      <c r="O166" s="8" t="s">
        <v>1188</v>
      </c>
      <c r="P166" s="7"/>
      <c r="Q166" s="8" t="s">
        <v>45</v>
      </c>
      <c r="R166" s="8" t="s">
        <v>7122</v>
      </c>
      <c r="S166" s="9">
        <v>42538</v>
      </c>
      <c r="T166" s="7">
        <v>7609</v>
      </c>
      <c r="U166" s="3"/>
      <c r="V166" s="4"/>
      <c r="W166" s="3"/>
      <c r="X166" s="3"/>
      <c r="Y166" s="3"/>
      <c r="Z166" s="2"/>
      <c r="AA166" s="1"/>
      <c r="AB166" s="1"/>
      <c r="AC166" s="1"/>
      <c r="AD166" s="1"/>
      <c r="AE166" s="1"/>
      <c r="AF166" s="1" t="s">
        <v>8481</v>
      </c>
    </row>
    <row r="167" spans="1:32" ht="44.25" customHeight="1" x14ac:dyDescent="0.2">
      <c r="A167" s="86" t="s">
        <v>7123</v>
      </c>
      <c r="B167" s="2">
        <v>726079005</v>
      </c>
      <c r="C167" s="2" t="s">
        <v>49</v>
      </c>
      <c r="D167" s="2" t="s">
        <v>1189</v>
      </c>
      <c r="E167" s="6" t="s">
        <v>7124</v>
      </c>
      <c r="F167" s="6" t="s">
        <v>1190</v>
      </c>
      <c r="G167" s="6" t="s">
        <v>5701</v>
      </c>
      <c r="H167" s="2" t="s">
        <v>1191</v>
      </c>
      <c r="I167" s="2" t="s">
        <v>6287</v>
      </c>
      <c r="J167" s="2" t="s">
        <v>5458</v>
      </c>
      <c r="K167" s="2" t="s">
        <v>1192</v>
      </c>
      <c r="L167" s="4" t="s">
        <v>309</v>
      </c>
      <c r="M167" s="7" t="s">
        <v>1194</v>
      </c>
      <c r="N167" s="7" t="s">
        <v>1193</v>
      </c>
      <c r="O167" s="8" t="s">
        <v>7125</v>
      </c>
      <c r="P167" s="7"/>
      <c r="Q167" s="8" t="s">
        <v>45</v>
      </c>
      <c r="R167" s="8" t="s">
        <v>7126</v>
      </c>
      <c r="S167" s="9">
        <v>37970</v>
      </c>
      <c r="T167" s="7">
        <v>6943</v>
      </c>
      <c r="U167" s="3"/>
      <c r="V167" s="4"/>
      <c r="W167" s="3"/>
      <c r="X167" s="3"/>
      <c r="Y167" s="3"/>
      <c r="Z167" s="2"/>
      <c r="AA167" s="1"/>
      <c r="AB167" s="1"/>
      <c r="AC167" s="1"/>
      <c r="AD167" s="1"/>
      <c r="AE167" s="1"/>
      <c r="AF167" s="1"/>
    </row>
    <row r="168" spans="1:32" ht="44.25" customHeight="1" x14ac:dyDescent="0.2">
      <c r="A168" s="92" t="s">
        <v>7127</v>
      </c>
      <c r="B168" s="2">
        <v>651920485</v>
      </c>
      <c r="C168" s="2"/>
      <c r="D168" s="2" t="s">
        <v>6618</v>
      </c>
      <c r="E168" s="6" t="s">
        <v>7128</v>
      </c>
      <c r="F168" s="6" t="s">
        <v>5858</v>
      </c>
      <c r="G168" s="6" t="s">
        <v>5859</v>
      </c>
      <c r="H168" s="2" t="s">
        <v>1534</v>
      </c>
      <c r="I168" s="2" t="s">
        <v>5860</v>
      </c>
      <c r="J168" s="2" t="s">
        <v>5861</v>
      </c>
      <c r="K168" s="2" t="s">
        <v>5862</v>
      </c>
      <c r="L168" s="4" t="s">
        <v>539</v>
      </c>
      <c r="M168" s="7" t="s">
        <v>187</v>
      </c>
      <c r="N168" s="7" t="s">
        <v>5863</v>
      </c>
      <c r="O168" s="23" t="s">
        <v>5864</v>
      </c>
      <c r="P168" s="7"/>
      <c r="Q168" s="8">
        <v>93401</v>
      </c>
      <c r="R168" s="8" t="s">
        <v>7129</v>
      </c>
      <c r="S168" s="9">
        <v>43902</v>
      </c>
      <c r="T168" s="7">
        <v>7699</v>
      </c>
      <c r="U168" s="20"/>
      <c r="V168" s="21"/>
      <c r="W168" s="20"/>
      <c r="X168" s="20"/>
      <c r="Y168" s="20"/>
      <c r="Z168" s="12"/>
      <c r="AA168" s="1"/>
      <c r="AB168" s="1"/>
      <c r="AC168" s="1"/>
      <c r="AD168" s="1"/>
      <c r="AE168" s="1"/>
      <c r="AF168" s="1"/>
    </row>
    <row r="169" spans="1:32" ht="44.25" customHeight="1" x14ac:dyDescent="0.2">
      <c r="A169" s="86" t="s">
        <v>7130</v>
      </c>
      <c r="B169" s="2">
        <v>703620000</v>
      </c>
      <c r="C169" s="2" t="s">
        <v>72</v>
      </c>
      <c r="D169" s="2" t="s">
        <v>1196</v>
      </c>
      <c r="E169" s="6" t="s">
        <v>72</v>
      </c>
      <c r="F169" s="6" t="s">
        <v>1195</v>
      </c>
      <c r="G169" s="6" t="s">
        <v>1198</v>
      </c>
      <c r="H169" s="2" t="s">
        <v>1197</v>
      </c>
      <c r="I169" s="2" t="s">
        <v>1199</v>
      </c>
      <c r="J169" s="2" t="s">
        <v>1200</v>
      </c>
      <c r="K169" s="2" t="s">
        <v>1202</v>
      </c>
      <c r="L169" s="4" t="s">
        <v>47</v>
      </c>
      <c r="M169" s="7" t="s">
        <v>733</v>
      </c>
      <c r="N169" s="7" t="s">
        <v>1203</v>
      </c>
      <c r="O169" s="8" t="s">
        <v>1201</v>
      </c>
      <c r="P169" s="7"/>
      <c r="Q169" s="8">
        <v>93401</v>
      </c>
      <c r="R169" s="8" t="s">
        <v>1204</v>
      </c>
      <c r="S169" s="9">
        <v>37970</v>
      </c>
      <c r="T169" s="7">
        <v>3250</v>
      </c>
      <c r="U169" s="3"/>
      <c r="V169" s="4"/>
      <c r="W169" s="3"/>
      <c r="X169" s="3"/>
      <c r="Y169" s="3"/>
      <c r="Z169" s="2"/>
      <c r="AA169" s="1"/>
      <c r="AB169" s="1"/>
      <c r="AC169" s="1"/>
      <c r="AD169" s="1"/>
      <c r="AE169" s="1"/>
      <c r="AF169" s="1"/>
    </row>
    <row r="170" spans="1:32" ht="44.25" customHeight="1" x14ac:dyDescent="0.2">
      <c r="A170" s="86" t="s">
        <v>7131</v>
      </c>
      <c r="B170" s="2">
        <v>651800501</v>
      </c>
      <c r="C170" s="2" t="s">
        <v>72</v>
      </c>
      <c r="D170" s="2" t="s">
        <v>1205</v>
      </c>
      <c r="E170" s="6" t="s">
        <v>1206</v>
      </c>
      <c r="F170" s="6" t="s">
        <v>859</v>
      </c>
      <c r="G170" s="6" t="s">
        <v>1207</v>
      </c>
      <c r="H170" s="2" t="s">
        <v>1208</v>
      </c>
      <c r="I170" s="2" t="s">
        <v>1209</v>
      </c>
      <c r="J170" s="2" t="s">
        <v>1210</v>
      </c>
      <c r="K170" s="2" t="s">
        <v>1211</v>
      </c>
      <c r="L170" s="4" t="s">
        <v>47</v>
      </c>
      <c r="M170" s="7" t="s">
        <v>1036</v>
      </c>
      <c r="N170" s="7" t="s">
        <v>1212</v>
      </c>
      <c r="O170" s="8" t="s">
        <v>1213</v>
      </c>
      <c r="P170" s="7"/>
      <c r="Q170" s="8">
        <v>93401</v>
      </c>
      <c r="R170" s="8" t="s">
        <v>1214</v>
      </c>
      <c r="S170" s="9">
        <v>42158</v>
      </c>
      <c r="T170" s="7">
        <v>7568</v>
      </c>
      <c r="U170" s="3"/>
      <c r="V170" s="4"/>
      <c r="W170" s="3"/>
      <c r="X170" s="3"/>
      <c r="Y170" s="3"/>
      <c r="Z170" s="2"/>
      <c r="AA170" s="1"/>
      <c r="AB170" s="1"/>
      <c r="AC170" s="1"/>
      <c r="AD170" s="1"/>
      <c r="AE170" s="1"/>
      <c r="AF170" s="1"/>
    </row>
    <row r="171" spans="1:32" ht="44.25" customHeight="1" thickBot="1" x14ac:dyDescent="0.25">
      <c r="A171" s="86" t="s">
        <v>7132</v>
      </c>
      <c r="B171" s="2">
        <v>651712394</v>
      </c>
      <c r="C171" s="2"/>
      <c r="D171" s="2" t="s">
        <v>6619</v>
      </c>
      <c r="E171" s="29" t="s">
        <v>5917</v>
      </c>
      <c r="F171" s="6" t="s">
        <v>5918</v>
      </c>
      <c r="G171" s="6" t="s">
        <v>5919</v>
      </c>
      <c r="H171" s="2" t="s">
        <v>1534</v>
      </c>
      <c r="I171" s="2" t="s">
        <v>5921</v>
      </c>
      <c r="J171" s="2" t="s">
        <v>5920</v>
      </c>
      <c r="K171" s="2" t="s">
        <v>5922</v>
      </c>
      <c r="L171" s="4" t="s">
        <v>198</v>
      </c>
      <c r="M171" s="7" t="s">
        <v>587</v>
      </c>
      <c r="N171" s="7">
        <v>582431705</v>
      </c>
      <c r="O171" s="23" t="s">
        <v>5923</v>
      </c>
      <c r="P171" s="7"/>
      <c r="Q171" s="8">
        <v>93401</v>
      </c>
      <c r="R171" s="8" t="s">
        <v>5833</v>
      </c>
      <c r="S171" s="9">
        <v>43944</v>
      </c>
      <c r="T171" s="7">
        <v>7705</v>
      </c>
      <c r="U171" s="3"/>
      <c r="V171" s="4"/>
      <c r="W171" s="3"/>
      <c r="X171" s="3"/>
      <c r="Y171" s="3"/>
      <c r="Z171" s="2"/>
      <c r="AA171" s="1"/>
      <c r="AB171" s="1"/>
      <c r="AC171" s="1"/>
      <c r="AD171" s="1"/>
      <c r="AE171" s="1"/>
      <c r="AF171" s="1"/>
    </row>
    <row r="172" spans="1:32" ht="44.25" customHeight="1" thickBot="1" x14ac:dyDescent="0.25">
      <c r="A172" s="86" t="s">
        <v>7133</v>
      </c>
      <c r="B172" s="2">
        <v>709963007</v>
      </c>
      <c r="C172" s="2" t="s">
        <v>6750</v>
      </c>
      <c r="D172" s="2" t="s">
        <v>6620</v>
      </c>
      <c r="E172" s="30" t="s">
        <v>7134</v>
      </c>
      <c r="F172" s="6" t="s">
        <v>1215</v>
      </c>
      <c r="G172" s="6" t="s">
        <v>5603</v>
      </c>
      <c r="H172" s="2" t="s">
        <v>1216</v>
      </c>
      <c r="I172" s="2" t="s">
        <v>7135</v>
      </c>
      <c r="J172" s="2" t="s">
        <v>5412</v>
      </c>
      <c r="K172" s="2" t="s">
        <v>1218</v>
      </c>
      <c r="L172" s="4" t="s">
        <v>47</v>
      </c>
      <c r="M172" s="7" t="s">
        <v>1219</v>
      </c>
      <c r="N172" s="7"/>
      <c r="O172" s="8" t="s">
        <v>1217</v>
      </c>
      <c r="P172" s="7"/>
      <c r="Q172" s="8" t="s">
        <v>45</v>
      </c>
      <c r="R172" s="8" t="s">
        <v>7136</v>
      </c>
      <c r="S172" s="9">
        <v>37970</v>
      </c>
      <c r="T172" s="7">
        <v>3200</v>
      </c>
      <c r="U172" s="20"/>
      <c r="V172" s="21"/>
      <c r="W172" s="20"/>
      <c r="X172" s="20"/>
      <c r="Y172" s="20"/>
      <c r="Z172" s="12"/>
      <c r="AA172" s="1"/>
      <c r="AB172" s="1"/>
      <c r="AC172" s="1"/>
      <c r="AD172" s="1"/>
      <c r="AE172" s="1"/>
      <c r="AF172" s="1"/>
    </row>
    <row r="173" spans="1:32" ht="44.25" customHeight="1" x14ac:dyDescent="0.2">
      <c r="A173" s="86" t="s">
        <v>7137</v>
      </c>
      <c r="B173" s="2">
        <v>651775523</v>
      </c>
      <c r="C173" s="2"/>
      <c r="D173" s="2" t="s">
        <v>6621</v>
      </c>
      <c r="E173" s="29" t="s">
        <v>5601</v>
      </c>
      <c r="F173" s="6" t="s">
        <v>5602</v>
      </c>
      <c r="G173" s="6" t="s">
        <v>5604</v>
      </c>
      <c r="H173" s="2" t="s">
        <v>1281</v>
      </c>
      <c r="I173" s="2" t="s">
        <v>5605</v>
      </c>
      <c r="J173" s="2" t="s">
        <v>5606</v>
      </c>
      <c r="K173" s="2" t="s">
        <v>5607</v>
      </c>
      <c r="L173" s="4" t="s">
        <v>5312</v>
      </c>
      <c r="M173" s="7" t="s">
        <v>166</v>
      </c>
      <c r="N173" s="7" t="s">
        <v>5608</v>
      </c>
      <c r="O173" s="23" t="s">
        <v>5609</v>
      </c>
      <c r="P173" s="7"/>
      <c r="Q173" s="8">
        <v>93401</v>
      </c>
      <c r="R173" s="8" t="s">
        <v>5326</v>
      </c>
      <c r="S173" s="9">
        <v>43644</v>
      </c>
      <c r="T173" s="7">
        <v>7684</v>
      </c>
      <c r="U173" s="3"/>
      <c r="V173" s="4"/>
      <c r="W173" s="3"/>
      <c r="X173" s="3"/>
      <c r="Y173" s="3"/>
      <c r="Z173" s="2"/>
      <c r="AA173" s="1"/>
      <c r="AB173" s="1"/>
      <c r="AC173" s="1"/>
      <c r="AD173" s="1"/>
      <c r="AE173" s="1"/>
      <c r="AF173" s="1"/>
    </row>
    <row r="174" spans="1:32" ht="44.25" customHeight="1" x14ac:dyDescent="0.2">
      <c r="A174" s="86" t="s">
        <v>7138</v>
      </c>
      <c r="B174" s="2" t="s">
        <v>8522</v>
      </c>
      <c r="C174" s="2"/>
      <c r="D174" s="2" t="s">
        <v>6622</v>
      </c>
      <c r="E174" s="29" t="s">
        <v>6486</v>
      </c>
      <c r="F174" s="6" t="s">
        <v>6487</v>
      </c>
      <c r="G174" s="6" t="s">
        <v>6488</v>
      </c>
      <c r="H174" s="2" t="s">
        <v>1362</v>
      </c>
      <c r="I174" s="2" t="s">
        <v>6489</v>
      </c>
      <c r="J174" s="2" t="s">
        <v>6490</v>
      </c>
      <c r="K174" s="2" t="s">
        <v>6491</v>
      </c>
      <c r="L174" s="4" t="s">
        <v>767</v>
      </c>
      <c r="M174" s="7" t="s">
        <v>768</v>
      </c>
      <c r="N174" s="23">
        <v>994571291</v>
      </c>
      <c r="O174" s="23" t="s">
        <v>6492</v>
      </c>
      <c r="P174" s="7"/>
      <c r="Q174" s="8">
        <v>93401</v>
      </c>
      <c r="R174" s="8" t="s">
        <v>6493</v>
      </c>
      <c r="S174" s="9">
        <v>44167</v>
      </c>
      <c r="T174" s="7">
        <v>7720</v>
      </c>
      <c r="U174" s="3"/>
      <c r="V174" s="4"/>
      <c r="W174" s="3"/>
      <c r="X174" s="3"/>
      <c r="Y174" s="3"/>
      <c r="Z174" s="2"/>
      <c r="AA174" s="1"/>
      <c r="AB174" s="1"/>
      <c r="AC174" s="1"/>
      <c r="AD174" s="1"/>
      <c r="AE174" s="1"/>
      <c r="AF174" s="1"/>
    </row>
    <row r="175" spans="1:32" ht="44.25" customHeight="1" x14ac:dyDescent="0.2">
      <c r="A175" s="86" t="s">
        <v>7139</v>
      </c>
      <c r="B175" s="2">
        <v>717461002</v>
      </c>
      <c r="C175" s="2" t="s">
        <v>72</v>
      </c>
      <c r="D175" s="2" t="s">
        <v>1220</v>
      </c>
      <c r="E175" s="6" t="s">
        <v>1221</v>
      </c>
      <c r="F175" s="6" t="s">
        <v>1222</v>
      </c>
      <c r="G175" s="6" t="s">
        <v>1223</v>
      </c>
      <c r="H175" s="2" t="s">
        <v>1224</v>
      </c>
      <c r="I175" s="2" t="s">
        <v>1225</v>
      </c>
      <c r="J175" s="2" t="s">
        <v>1226</v>
      </c>
      <c r="K175" s="2" t="s">
        <v>1227</v>
      </c>
      <c r="L175" s="4" t="s">
        <v>539</v>
      </c>
      <c r="M175" s="7" t="s">
        <v>395</v>
      </c>
      <c r="N175" s="7" t="s">
        <v>1228</v>
      </c>
      <c r="O175" s="8"/>
      <c r="P175" s="7"/>
      <c r="Q175" s="8">
        <v>93401</v>
      </c>
      <c r="R175" s="8" t="s">
        <v>1229</v>
      </c>
      <c r="S175" s="9">
        <v>37970</v>
      </c>
      <c r="T175" s="7">
        <v>6870</v>
      </c>
      <c r="U175" s="3"/>
      <c r="V175" s="4"/>
      <c r="W175" s="3"/>
      <c r="X175" s="3"/>
      <c r="Y175" s="3"/>
      <c r="Z175" s="2"/>
      <c r="AA175" s="1"/>
      <c r="AB175" s="1"/>
      <c r="AC175" s="1"/>
      <c r="AD175" s="1"/>
      <c r="AE175" s="1"/>
      <c r="AF175" s="1"/>
    </row>
    <row r="176" spans="1:32" ht="44.25" customHeight="1" x14ac:dyDescent="0.2">
      <c r="A176" s="86" t="s">
        <v>7140</v>
      </c>
      <c r="B176" s="2">
        <v>713394009</v>
      </c>
      <c r="C176" s="2" t="s">
        <v>49</v>
      </c>
      <c r="D176" s="2" t="s">
        <v>1230</v>
      </c>
      <c r="E176" s="6" t="s">
        <v>7141</v>
      </c>
      <c r="F176" s="6" t="s">
        <v>1231</v>
      </c>
      <c r="G176" s="6" t="s">
        <v>7142</v>
      </c>
      <c r="H176" s="2" t="s">
        <v>1056</v>
      </c>
      <c r="I176" s="2" t="s">
        <v>5308</v>
      </c>
      <c r="J176" s="2" t="s">
        <v>1232</v>
      </c>
      <c r="K176" s="2" t="s">
        <v>7143</v>
      </c>
      <c r="L176" s="4" t="s">
        <v>48</v>
      </c>
      <c r="M176" s="7" t="s">
        <v>1233</v>
      </c>
      <c r="N176" s="7" t="s">
        <v>7144</v>
      </c>
      <c r="O176" s="23" t="s">
        <v>5600</v>
      </c>
      <c r="P176" s="7"/>
      <c r="Q176" s="8">
        <v>93401</v>
      </c>
      <c r="R176" s="8" t="s">
        <v>7145</v>
      </c>
      <c r="S176" s="9">
        <v>39476</v>
      </c>
      <c r="T176" s="7">
        <v>7388</v>
      </c>
      <c r="U176" s="3"/>
      <c r="V176" s="4"/>
      <c r="W176" s="3"/>
      <c r="X176" s="3"/>
      <c r="Y176" s="3"/>
      <c r="Z176" s="2"/>
      <c r="AA176" s="1"/>
      <c r="AB176" s="1"/>
      <c r="AC176" s="1"/>
      <c r="AD176" s="1"/>
      <c r="AE176" s="1"/>
      <c r="AF176" s="1" t="s">
        <v>8474</v>
      </c>
    </row>
    <row r="177" spans="1:32" ht="44.25" customHeight="1" x14ac:dyDescent="0.2">
      <c r="A177" s="86" t="s">
        <v>7146</v>
      </c>
      <c r="B177" s="2">
        <v>702006007</v>
      </c>
      <c r="C177" s="2" t="s">
        <v>72</v>
      </c>
      <c r="D177" s="2" t="s">
        <v>1234</v>
      </c>
      <c r="E177" s="6" t="s">
        <v>1235</v>
      </c>
      <c r="F177" s="6" t="s">
        <v>1236</v>
      </c>
      <c r="G177" s="6" t="s">
        <v>1237</v>
      </c>
      <c r="H177" s="2" t="s">
        <v>630</v>
      </c>
      <c r="I177" s="2" t="s">
        <v>127</v>
      </c>
      <c r="J177" s="2" t="s">
        <v>1238</v>
      </c>
      <c r="K177" s="2" t="s">
        <v>1240</v>
      </c>
      <c r="L177" s="4" t="s">
        <v>5314</v>
      </c>
      <c r="M177" s="7" t="s">
        <v>1241</v>
      </c>
      <c r="N177" s="7"/>
      <c r="O177" s="8" t="s">
        <v>1239</v>
      </c>
      <c r="P177" s="7"/>
      <c r="Q177" s="8" t="s">
        <v>368</v>
      </c>
      <c r="R177" s="8" t="s">
        <v>1242</v>
      </c>
      <c r="S177" s="9">
        <v>39122</v>
      </c>
      <c r="T177" s="7">
        <v>7345</v>
      </c>
      <c r="U177" s="3"/>
      <c r="V177" s="4"/>
      <c r="W177" s="3"/>
      <c r="X177" s="3"/>
      <c r="Y177" s="3"/>
      <c r="Z177" s="2"/>
      <c r="AA177" s="1"/>
      <c r="AB177" s="1"/>
      <c r="AC177" s="1"/>
      <c r="AD177" s="1"/>
      <c r="AE177" s="1"/>
      <c r="AF177" s="1"/>
    </row>
    <row r="178" spans="1:32" ht="44.25" customHeight="1" x14ac:dyDescent="0.2">
      <c r="A178" s="86" t="s">
        <v>7147</v>
      </c>
      <c r="B178" s="2">
        <v>656288108</v>
      </c>
      <c r="C178" s="2" t="s">
        <v>72</v>
      </c>
      <c r="D178" s="2" t="s">
        <v>1243</v>
      </c>
      <c r="E178" s="6" t="s">
        <v>7148</v>
      </c>
      <c r="F178" s="6" t="s">
        <v>1244</v>
      </c>
      <c r="G178" s="6" t="s">
        <v>7149</v>
      </c>
      <c r="H178" s="2" t="s">
        <v>1245</v>
      </c>
      <c r="I178" s="2" t="s">
        <v>7150</v>
      </c>
      <c r="J178" s="2" t="s">
        <v>1246</v>
      </c>
      <c r="K178" s="2" t="s">
        <v>1248</v>
      </c>
      <c r="L178" s="4" t="s">
        <v>539</v>
      </c>
      <c r="M178" s="7" t="s">
        <v>4832</v>
      </c>
      <c r="N178" s="7" t="s">
        <v>5563</v>
      </c>
      <c r="O178" s="8" t="s">
        <v>1247</v>
      </c>
      <c r="P178" s="7"/>
      <c r="Q178" s="8">
        <v>93401</v>
      </c>
      <c r="R178" s="8" t="s">
        <v>7151</v>
      </c>
      <c r="S178" s="9">
        <v>38848</v>
      </c>
      <c r="T178" s="7">
        <v>7320</v>
      </c>
      <c r="U178" s="20"/>
      <c r="V178" s="21"/>
      <c r="W178" s="20"/>
      <c r="X178" s="20"/>
      <c r="Y178" s="20"/>
      <c r="Z178" s="25" t="s">
        <v>6600</v>
      </c>
      <c r="AA178" s="1"/>
      <c r="AB178" s="1"/>
      <c r="AC178" s="1"/>
      <c r="AD178" s="1"/>
      <c r="AE178" s="1"/>
      <c r="AF178" s="1" t="s">
        <v>8487</v>
      </c>
    </row>
    <row r="179" spans="1:32" ht="44.25" customHeight="1" x14ac:dyDescent="0.2">
      <c r="A179" s="86" t="s">
        <v>7152</v>
      </c>
      <c r="B179" s="2">
        <v>732420002</v>
      </c>
      <c r="C179" s="2" t="s">
        <v>72</v>
      </c>
      <c r="D179" s="2" t="s">
        <v>1249</v>
      </c>
      <c r="E179" s="6" t="s">
        <v>5678</v>
      </c>
      <c r="F179" s="6" t="s">
        <v>1250</v>
      </c>
      <c r="G179" s="6" t="s">
        <v>1251</v>
      </c>
      <c r="H179" s="2" t="s">
        <v>1056</v>
      </c>
      <c r="I179" s="2" t="s">
        <v>5679</v>
      </c>
      <c r="J179" s="2" t="s">
        <v>6494</v>
      </c>
      <c r="K179" s="2" t="s">
        <v>5950</v>
      </c>
      <c r="L179" s="4" t="s">
        <v>47</v>
      </c>
      <c r="M179" s="7" t="s">
        <v>1254</v>
      </c>
      <c r="N179" s="7" t="s">
        <v>1253</v>
      </c>
      <c r="O179" s="8" t="s">
        <v>1252</v>
      </c>
      <c r="P179" s="7"/>
      <c r="Q179" s="8">
        <v>93401</v>
      </c>
      <c r="R179" s="8" t="s">
        <v>5951</v>
      </c>
      <c r="S179" s="9">
        <v>37970</v>
      </c>
      <c r="T179" s="7">
        <v>6972</v>
      </c>
      <c r="U179" s="3"/>
      <c r="V179" s="4"/>
      <c r="W179" s="3"/>
      <c r="X179" s="3"/>
      <c r="Y179" s="3"/>
      <c r="Z179" s="2"/>
      <c r="AA179" s="1"/>
      <c r="AB179" s="1"/>
      <c r="AC179" s="1"/>
      <c r="AD179" s="1"/>
      <c r="AE179" s="1"/>
      <c r="AF179" s="1"/>
    </row>
    <row r="180" spans="1:32" ht="44.25" customHeight="1" x14ac:dyDescent="0.2">
      <c r="A180" s="86" t="s">
        <v>7153</v>
      </c>
      <c r="B180" s="2">
        <v>720462001</v>
      </c>
      <c r="C180" s="2" t="s">
        <v>72</v>
      </c>
      <c r="D180" s="2" t="s">
        <v>1255</v>
      </c>
      <c r="E180" s="6" t="s">
        <v>1256</v>
      </c>
      <c r="F180" s="6" t="s">
        <v>1257</v>
      </c>
      <c r="G180" s="6" t="s">
        <v>1258</v>
      </c>
      <c r="H180" s="2" t="s">
        <v>963</v>
      </c>
      <c r="I180" s="2" t="s">
        <v>1259</v>
      </c>
      <c r="J180" s="2" t="s">
        <v>1260</v>
      </c>
      <c r="K180" s="2" t="s">
        <v>1262</v>
      </c>
      <c r="L180" s="4" t="s">
        <v>47</v>
      </c>
      <c r="M180" s="7" t="s">
        <v>733</v>
      </c>
      <c r="N180" s="7" t="s">
        <v>1263</v>
      </c>
      <c r="O180" s="8" t="s">
        <v>1261</v>
      </c>
      <c r="P180" s="7"/>
      <c r="Q180" s="8">
        <v>93401</v>
      </c>
      <c r="R180" s="8" t="s">
        <v>1264</v>
      </c>
      <c r="S180" s="9">
        <v>38905</v>
      </c>
      <c r="T180" s="7">
        <v>7328</v>
      </c>
      <c r="U180" s="3"/>
      <c r="V180" s="4"/>
      <c r="W180" s="3"/>
      <c r="X180" s="3"/>
      <c r="Y180" s="3"/>
      <c r="Z180" s="2"/>
      <c r="AA180" s="1"/>
      <c r="AB180" s="1"/>
      <c r="AC180" s="1"/>
      <c r="AD180" s="1"/>
      <c r="AE180" s="1"/>
      <c r="AF180" s="1"/>
    </row>
    <row r="181" spans="1:32" ht="44.25" customHeight="1" x14ac:dyDescent="0.2">
      <c r="A181" s="86" t="s">
        <v>7154</v>
      </c>
      <c r="B181" s="2">
        <v>724416004</v>
      </c>
      <c r="C181" s="2" t="s">
        <v>72</v>
      </c>
      <c r="D181" s="2" t="s">
        <v>1265</v>
      </c>
      <c r="E181" s="6" t="s">
        <v>1266</v>
      </c>
      <c r="F181" s="6" t="s">
        <v>1267</v>
      </c>
      <c r="G181" s="6" t="s">
        <v>1268</v>
      </c>
      <c r="H181" s="2" t="s">
        <v>1269</v>
      </c>
      <c r="I181" s="2" t="s">
        <v>1270</v>
      </c>
      <c r="J181" s="2" t="s">
        <v>1271</v>
      </c>
      <c r="K181" s="2" t="s">
        <v>1273</v>
      </c>
      <c r="L181" s="4" t="s">
        <v>47</v>
      </c>
      <c r="M181" s="7" t="s">
        <v>1275</v>
      </c>
      <c r="N181" s="7" t="s">
        <v>1274</v>
      </c>
      <c r="O181" s="8" t="s">
        <v>1272</v>
      </c>
      <c r="P181" s="7"/>
      <c r="Q181" s="8"/>
      <c r="R181" s="8" t="s">
        <v>1276</v>
      </c>
      <c r="S181" s="9">
        <v>37970</v>
      </c>
      <c r="T181" s="7">
        <v>7055</v>
      </c>
      <c r="U181" s="3"/>
      <c r="V181" s="4"/>
      <c r="W181" s="3"/>
      <c r="X181" s="3"/>
      <c r="Y181" s="3"/>
      <c r="Z181" s="2"/>
      <c r="AA181" s="1"/>
      <c r="AB181" s="1"/>
      <c r="AC181" s="1"/>
      <c r="AD181" s="1"/>
      <c r="AE181" s="1"/>
      <c r="AF181" s="1"/>
    </row>
    <row r="182" spans="1:32" ht="44.25" customHeight="1" x14ac:dyDescent="0.2">
      <c r="A182" s="93" t="s">
        <v>7155</v>
      </c>
      <c r="B182" s="93">
        <v>657495808</v>
      </c>
      <c r="C182" s="2" t="s">
        <v>72</v>
      </c>
      <c r="D182" s="2" t="s">
        <v>5322</v>
      </c>
      <c r="E182" s="6" t="s">
        <v>7156</v>
      </c>
      <c r="F182" s="6" t="s">
        <v>5323</v>
      </c>
      <c r="G182" s="6" t="s">
        <v>7157</v>
      </c>
      <c r="H182" s="2" t="s">
        <v>1269</v>
      </c>
      <c r="I182" s="2" t="s">
        <v>7158</v>
      </c>
      <c r="J182" s="2" t="s">
        <v>5324</v>
      </c>
      <c r="K182" s="2" t="s">
        <v>5273</v>
      </c>
      <c r="L182" s="4" t="s">
        <v>5311</v>
      </c>
      <c r="M182" s="7" t="s">
        <v>1493</v>
      </c>
      <c r="N182" s="7" t="s">
        <v>5325</v>
      </c>
      <c r="O182" s="23" t="s">
        <v>5274</v>
      </c>
      <c r="P182" s="7"/>
      <c r="Q182" s="8" t="s">
        <v>368</v>
      </c>
      <c r="R182" s="8" t="s">
        <v>7159</v>
      </c>
      <c r="S182" s="9">
        <v>43567</v>
      </c>
      <c r="T182" s="7">
        <v>7674</v>
      </c>
      <c r="U182" s="20"/>
      <c r="V182" s="21"/>
      <c r="W182" s="20"/>
      <c r="X182" s="20"/>
      <c r="Y182" s="20"/>
      <c r="Z182" s="12"/>
      <c r="AA182" s="1"/>
      <c r="AB182" s="1"/>
      <c r="AC182" s="1"/>
      <c r="AD182" s="1"/>
      <c r="AE182" s="1"/>
      <c r="AF182" s="1"/>
    </row>
    <row r="183" spans="1:32" ht="44.25" customHeight="1" x14ac:dyDescent="0.2">
      <c r="A183" s="94" t="s">
        <v>7160</v>
      </c>
      <c r="B183" s="103">
        <v>651773733</v>
      </c>
      <c r="C183" s="2"/>
      <c r="D183" s="2" t="s">
        <v>6623</v>
      </c>
      <c r="E183" s="6" t="s">
        <v>5588</v>
      </c>
      <c r="F183" s="6" t="s">
        <v>5589</v>
      </c>
      <c r="G183" s="6" t="s">
        <v>5590</v>
      </c>
      <c r="H183" s="2" t="s">
        <v>5591</v>
      </c>
      <c r="I183" s="2" t="s">
        <v>5592</v>
      </c>
      <c r="J183" s="2" t="s">
        <v>5593</v>
      </c>
      <c r="K183" s="2" t="s">
        <v>5594</v>
      </c>
      <c r="L183" s="4" t="s">
        <v>5315</v>
      </c>
      <c r="M183" s="7" t="s">
        <v>3139</v>
      </c>
      <c r="N183" s="7" t="s">
        <v>5595</v>
      </c>
      <c r="O183" s="23" t="s">
        <v>5596</v>
      </c>
      <c r="P183" s="7"/>
      <c r="Q183" s="8">
        <v>93401</v>
      </c>
      <c r="R183" s="8" t="s">
        <v>5597</v>
      </c>
      <c r="S183" s="9" t="s">
        <v>7161</v>
      </c>
      <c r="T183" s="7">
        <v>7681</v>
      </c>
      <c r="U183" s="3"/>
      <c r="V183" s="4"/>
      <c r="W183" s="3"/>
      <c r="X183" s="3"/>
      <c r="Y183" s="3"/>
      <c r="Z183" s="2"/>
      <c r="AA183" s="1"/>
      <c r="AB183" s="1"/>
      <c r="AC183" s="1"/>
      <c r="AD183" s="1"/>
      <c r="AE183" s="1"/>
      <c r="AF183" s="1"/>
    </row>
    <row r="184" spans="1:32" ht="44.25" customHeight="1" x14ac:dyDescent="0.2">
      <c r="A184" s="86" t="s">
        <v>7162</v>
      </c>
      <c r="B184" s="2" t="s">
        <v>6342</v>
      </c>
      <c r="C184" s="2" t="s">
        <v>72</v>
      </c>
      <c r="D184" s="2" t="s">
        <v>1277</v>
      </c>
      <c r="E184" s="6" t="s">
        <v>1278</v>
      </c>
      <c r="F184" s="6" t="s">
        <v>1279</v>
      </c>
      <c r="G184" s="6" t="s">
        <v>1280</v>
      </c>
      <c r="H184" s="2" t="s">
        <v>1281</v>
      </c>
      <c r="I184" s="2" t="s">
        <v>1282</v>
      </c>
      <c r="J184" s="2" t="s">
        <v>1283</v>
      </c>
      <c r="K184" s="2" t="s">
        <v>1285</v>
      </c>
      <c r="L184" s="4" t="s">
        <v>47</v>
      </c>
      <c r="M184" s="7" t="s">
        <v>1287</v>
      </c>
      <c r="N184" s="7" t="s">
        <v>1286</v>
      </c>
      <c r="O184" s="8" t="s">
        <v>1284</v>
      </c>
      <c r="P184" s="7"/>
      <c r="Q184" s="8" t="s">
        <v>368</v>
      </c>
      <c r="R184" s="8" t="s">
        <v>1288</v>
      </c>
      <c r="S184" s="9">
        <v>42417</v>
      </c>
      <c r="T184" s="7">
        <v>7600</v>
      </c>
      <c r="U184" s="3"/>
      <c r="V184" s="4"/>
      <c r="W184" s="3"/>
      <c r="X184" s="3"/>
      <c r="Y184" s="3"/>
      <c r="Z184" s="2"/>
      <c r="AA184" s="1"/>
      <c r="AB184" s="1"/>
      <c r="AC184" s="1"/>
      <c r="AD184" s="1"/>
      <c r="AE184" s="1"/>
      <c r="AF184" s="1"/>
    </row>
    <row r="185" spans="1:32" ht="44.25" customHeight="1" x14ac:dyDescent="0.2">
      <c r="A185" s="86" t="s">
        <v>7163</v>
      </c>
      <c r="B185" s="2">
        <v>650794826</v>
      </c>
      <c r="C185" s="2" t="s">
        <v>1289</v>
      </c>
      <c r="D185" s="2" t="s">
        <v>1290</v>
      </c>
      <c r="E185" s="6" t="s">
        <v>7164</v>
      </c>
      <c r="F185" s="6" t="s">
        <v>1291</v>
      </c>
      <c r="G185" s="6" t="s">
        <v>7165</v>
      </c>
      <c r="H185" s="2" t="s">
        <v>1292</v>
      </c>
      <c r="I185" s="2" t="s">
        <v>7166</v>
      </c>
      <c r="J185" s="2" t="s">
        <v>1293</v>
      </c>
      <c r="K185" s="2" t="s">
        <v>1294</v>
      </c>
      <c r="L185" s="4" t="s">
        <v>5312</v>
      </c>
      <c r="M185" s="7" t="s">
        <v>1295</v>
      </c>
      <c r="N185" s="7" t="s">
        <v>6272</v>
      </c>
      <c r="O185" s="8" t="s">
        <v>6273</v>
      </c>
      <c r="P185" s="7"/>
      <c r="Q185" s="8" t="s">
        <v>368</v>
      </c>
      <c r="R185" s="8" t="s">
        <v>8155</v>
      </c>
      <c r="S185" s="9">
        <v>41739</v>
      </c>
      <c r="T185" s="7">
        <v>7499</v>
      </c>
      <c r="U185" s="20"/>
      <c r="V185" s="21"/>
      <c r="W185" s="20"/>
      <c r="X185" s="20"/>
      <c r="Y185" s="20"/>
      <c r="Z185" s="12"/>
      <c r="AA185" s="1"/>
      <c r="AB185" s="1"/>
      <c r="AC185" s="1"/>
      <c r="AD185" s="1"/>
      <c r="AE185" s="1"/>
      <c r="AF185" s="1"/>
    </row>
    <row r="186" spans="1:32" ht="44.25" customHeight="1" x14ac:dyDescent="0.2">
      <c r="A186" s="86" t="s">
        <v>7167</v>
      </c>
      <c r="B186" s="2">
        <v>705568006</v>
      </c>
      <c r="C186" s="2" t="s">
        <v>72</v>
      </c>
      <c r="D186" s="2" t="s">
        <v>1296</v>
      </c>
      <c r="E186" s="6" t="s">
        <v>1297</v>
      </c>
      <c r="F186" s="6" t="s">
        <v>1298</v>
      </c>
      <c r="G186" s="6" t="s">
        <v>1299</v>
      </c>
      <c r="H186" s="2" t="s">
        <v>1300</v>
      </c>
      <c r="I186" s="2" t="s">
        <v>1301</v>
      </c>
      <c r="J186" s="2" t="s">
        <v>1302</v>
      </c>
      <c r="K186" s="2" t="s">
        <v>1304</v>
      </c>
      <c r="L186" s="4" t="s">
        <v>47</v>
      </c>
      <c r="M186" s="7" t="s">
        <v>624</v>
      </c>
      <c r="N186" s="7" t="s">
        <v>1305</v>
      </c>
      <c r="O186" s="8" t="s">
        <v>1303</v>
      </c>
      <c r="P186" s="7"/>
      <c r="Q186" s="8" t="s">
        <v>1095</v>
      </c>
      <c r="R186" s="8" t="s">
        <v>1306</v>
      </c>
      <c r="S186" s="9">
        <v>37970</v>
      </c>
      <c r="T186" s="7">
        <v>7062</v>
      </c>
      <c r="U186" s="3"/>
      <c r="V186" s="4"/>
      <c r="W186" s="3"/>
      <c r="X186" s="3"/>
      <c r="Y186" s="3"/>
      <c r="Z186" s="2"/>
      <c r="AA186" s="1"/>
      <c r="AB186" s="1"/>
      <c r="AC186" s="1"/>
      <c r="AD186" s="1"/>
      <c r="AE186" s="1"/>
      <c r="AF186" s="1"/>
    </row>
    <row r="187" spans="1:32" ht="44.25" customHeight="1" x14ac:dyDescent="0.2">
      <c r="A187" s="86" t="s">
        <v>7168</v>
      </c>
      <c r="B187" s="2">
        <v>721694003</v>
      </c>
      <c r="C187" s="2" t="s">
        <v>72</v>
      </c>
      <c r="D187" s="2" t="s">
        <v>1307</v>
      </c>
      <c r="E187" s="6" t="s">
        <v>7169</v>
      </c>
      <c r="F187" s="6" t="s">
        <v>1308</v>
      </c>
      <c r="G187" s="6" t="s">
        <v>6253</v>
      </c>
      <c r="H187" s="2" t="s">
        <v>1635</v>
      </c>
      <c r="I187" s="2" t="s">
        <v>6254</v>
      </c>
      <c r="J187" s="2" t="s">
        <v>1309</v>
      </c>
      <c r="K187" s="2" t="s">
        <v>1310</v>
      </c>
      <c r="L187" s="4" t="s">
        <v>539</v>
      </c>
      <c r="M187" s="7" t="s">
        <v>187</v>
      </c>
      <c r="N187" s="7" t="s">
        <v>6624</v>
      </c>
      <c r="O187" s="8" t="s">
        <v>1311</v>
      </c>
      <c r="P187" s="7"/>
      <c r="Q187" s="8">
        <v>93401</v>
      </c>
      <c r="R187" s="8" t="s">
        <v>7170</v>
      </c>
      <c r="S187" s="9">
        <v>37970</v>
      </c>
      <c r="T187" s="7">
        <v>6915</v>
      </c>
      <c r="U187" s="20"/>
      <c r="V187" s="21"/>
      <c r="W187" s="20"/>
      <c r="X187" s="20"/>
      <c r="Y187" s="20"/>
      <c r="Z187" s="25" t="s">
        <v>6625</v>
      </c>
      <c r="AA187" s="1"/>
      <c r="AB187" s="1"/>
      <c r="AC187" s="1"/>
      <c r="AD187" s="1"/>
      <c r="AE187" s="1"/>
      <c r="AF187" s="1" t="s">
        <v>8488</v>
      </c>
    </row>
    <row r="188" spans="1:32" ht="44.25" customHeight="1" x14ac:dyDescent="0.2">
      <c r="A188" s="86" t="s">
        <v>7171</v>
      </c>
      <c r="B188" s="2">
        <v>651559219</v>
      </c>
      <c r="C188" s="2" t="s">
        <v>547</v>
      </c>
      <c r="D188" s="2" t="s">
        <v>1312</v>
      </c>
      <c r="E188" s="6" t="s">
        <v>1313</v>
      </c>
      <c r="F188" s="6" t="s">
        <v>1314</v>
      </c>
      <c r="G188" s="6" t="s">
        <v>1315</v>
      </c>
      <c r="H188" s="2" t="s">
        <v>1316</v>
      </c>
      <c r="I188" s="2" t="s">
        <v>1317</v>
      </c>
      <c r="J188" s="2" t="s">
        <v>1318</v>
      </c>
      <c r="K188" s="2" t="s">
        <v>1319</v>
      </c>
      <c r="L188" s="4" t="s">
        <v>47</v>
      </c>
      <c r="M188" s="7" t="s">
        <v>992</v>
      </c>
      <c r="N188" s="7">
        <v>56930800728</v>
      </c>
      <c r="O188" s="8" t="s">
        <v>1320</v>
      </c>
      <c r="P188" s="7"/>
      <c r="Q188" s="8" t="s">
        <v>601</v>
      </c>
      <c r="R188" s="8" t="s">
        <v>1321</v>
      </c>
      <c r="S188" s="9">
        <v>43227</v>
      </c>
      <c r="T188" s="7">
        <v>7649</v>
      </c>
      <c r="U188" s="3"/>
      <c r="V188" s="4"/>
      <c r="W188" s="3"/>
      <c r="X188" s="3"/>
      <c r="Y188" s="3"/>
      <c r="Z188" s="2"/>
      <c r="AA188" s="1"/>
      <c r="AB188" s="1"/>
      <c r="AC188" s="1"/>
      <c r="AD188" s="1"/>
      <c r="AE188" s="1"/>
      <c r="AF188" s="1"/>
    </row>
    <row r="189" spans="1:32" ht="44.25" customHeight="1" x14ac:dyDescent="0.2">
      <c r="A189" s="86" t="s">
        <v>7172</v>
      </c>
      <c r="B189" s="2">
        <v>653872801</v>
      </c>
      <c r="C189" s="2" t="s">
        <v>72</v>
      </c>
      <c r="D189" s="2" t="s">
        <v>1322</v>
      </c>
      <c r="E189" s="6" t="s">
        <v>1323</v>
      </c>
      <c r="F189" s="6" t="s">
        <v>1324</v>
      </c>
      <c r="G189" s="6" t="s">
        <v>1325</v>
      </c>
      <c r="H189" s="2" t="s">
        <v>170</v>
      </c>
      <c r="I189" s="2" t="s">
        <v>1326</v>
      </c>
      <c r="J189" s="2" t="s">
        <v>1327</v>
      </c>
      <c r="K189" s="2" t="s">
        <v>1329</v>
      </c>
      <c r="L189" s="4" t="s">
        <v>47</v>
      </c>
      <c r="M189" s="7" t="s">
        <v>1008</v>
      </c>
      <c r="N189" s="7" t="s">
        <v>1330</v>
      </c>
      <c r="O189" s="8" t="s">
        <v>1328</v>
      </c>
      <c r="P189" s="7"/>
      <c r="Q189" s="8" t="s">
        <v>83</v>
      </c>
      <c r="R189" s="8" t="s">
        <v>1331</v>
      </c>
      <c r="S189" s="9">
        <v>39015</v>
      </c>
      <c r="T189" s="7">
        <v>7338</v>
      </c>
      <c r="U189" s="3"/>
      <c r="V189" s="4"/>
      <c r="W189" s="3"/>
      <c r="X189" s="3"/>
      <c r="Y189" s="3"/>
      <c r="Z189" s="2"/>
      <c r="AA189" s="1"/>
      <c r="AB189" s="1"/>
      <c r="AC189" s="1"/>
      <c r="AD189" s="1"/>
      <c r="AE189" s="1"/>
      <c r="AF189" s="1"/>
    </row>
    <row r="190" spans="1:32" ht="44.25" customHeight="1" x14ac:dyDescent="0.2">
      <c r="A190" s="86" t="s">
        <v>7173</v>
      </c>
      <c r="B190" s="2">
        <v>651384842</v>
      </c>
      <c r="C190" s="2" t="s">
        <v>72</v>
      </c>
      <c r="D190" s="2" t="s">
        <v>1332</v>
      </c>
      <c r="E190" s="6" t="s">
        <v>1333</v>
      </c>
      <c r="F190" s="6" t="s">
        <v>1334</v>
      </c>
      <c r="G190" s="6" t="s">
        <v>1335</v>
      </c>
      <c r="H190" s="2" t="s">
        <v>828</v>
      </c>
      <c r="I190" s="2" t="s">
        <v>1336</v>
      </c>
      <c r="J190" s="2" t="s">
        <v>1337</v>
      </c>
      <c r="K190" s="2" t="s">
        <v>1338</v>
      </c>
      <c r="L190" s="4" t="s">
        <v>5316</v>
      </c>
      <c r="M190" s="7" t="s">
        <v>1141</v>
      </c>
      <c r="N190" s="7" t="s">
        <v>1340</v>
      </c>
      <c r="O190" s="8" t="s">
        <v>1339</v>
      </c>
      <c r="P190" s="7"/>
      <c r="Q190" s="8" t="s">
        <v>601</v>
      </c>
      <c r="R190" s="8" t="s">
        <v>740</v>
      </c>
      <c r="S190" s="9">
        <v>43501</v>
      </c>
      <c r="T190" s="7">
        <v>7669</v>
      </c>
      <c r="U190" s="3"/>
      <c r="V190" s="4"/>
      <c r="W190" s="3"/>
      <c r="X190" s="3"/>
      <c r="Y190" s="3"/>
      <c r="Z190" s="2"/>
      <c r="AA190" s="1"/>
      <c r="AB190" s="1"/>
      <c r="AC190" s="1"/>
      <c r="AD190" s="1"/>
      <c r="AE190" s="1"/>
      <c r="AF190" s="1"/>
    </row>
    <row r="191" spans="1:32" ht="44.25" customHeight="1" x14ac:dyDescent="0.2">
      <c r="A191" s="86" t="s">
        <v>6195</v>
      </c>
      <c r="B191" s="2">
        <v>533344577</v>
      </c>
      <c r="C191" s="2"/>
      <c r="D191" s="2" t="s">
        <v>6626</v>
      </c>
      <c r="E191" s="6" t="s">
        <v>6197</v>
      </c>
      <c r="F191" s="6" t="s">
        <v>6196</v>
      </c>
      <c r="G191" s="6" t="s">
        <v>6198</v>
      </c>
      <c r="H191" s="2" t="s">
        <v>5504</v>
      </c>
      <c r="I191" s="2" t="s">
        <v>6199</v>
      </c>
      <c r="J191" s="2" t="s">
        <v>6200</v>
      </c>
      <c r="K191" s="2" t="s">
        <v>6201</v>
      </c>
      <c r="L191" s="4" t="s">
        <v>539</v>
      </c>
      <c r="M191" s="7" t="s">
        <v>187</v>
      </c>
      <c r="N191" s="7">
        <v>56977591646</v>
      </c>
      <c r="O191" s="23" t="s">
        <v>6202</v>
      </c>
      <c r="P191" s="7"/>
      <c r="Q191" s="8">
        <v>93401</v>
      </c>
      <c r="R191" s="8" t="s">
        <v>6203</v>
      </c>
      <c r="S191" s="9">
        <v>44050</v>
      </c>
      <c r="T191" s="7">
        <v>7717</v>
      </c>
      <c r="U191" s="3"/>
      <c r="V191" s="4"/>
      <c r="W191" s="3"/>
      <c r="X191" s="3"/>
      <c r="Y191" s="3"/>
      <c r="Z191" s="2"/>
      <c r="AA191" s="1"/>
      <c r="AB191" s="1"/>
      <c r="AC191" s="1"/>
      <c r="AD191" s="1"/>
      <c r="AE191" s="1"/>
      <c r="AF191" s="1"/>
    </row>
    <row r="192" spans="1:32" ht="44.25" customHeight="1" x14ac:dyDescent="0.2">
      <c r="A192" s="86" t="s">
        <v>1341</v>
      </c>
      <c r="B192" s="2">
        <v>721766004</v>
      </c>
      <c r="C192" s="2" t="s">
        <v>72</v>
      </c>
      <c r="D192" s="2" t="s">
        <v>1342</v>
      </c>
      <c r="E192" s="6" t="s">
        <v>1343</v>
      </c>
      <c r="F192" s="6" t="s">
        <v>1344</v>
      </c>
      <c r="G192" s="6" t="s">
        <v>1345</v>
      </c>
      <c r="H192" s="2" t="s">
        <v>1346</v>
      </c>
      <c r="I192" s="2" t="s">
        <v>1347</v>
      </c>
      <c r="J192" s="2" t="s">
        <v>1348</v>
      </c>
      <c r="K192" s="2" t="s">
        <v>1349</v>
      </c>
      <c r="L192" s="4" t="s">
        <v>539</v>
      </c>
      <c r="M192" s="7" t="s">
        <v>187</v>
      </c>
      <c r="N192" s="7"/>
      <c r="O192" s="8" t="s">
        <v>1350</v>
      </c>
      <c r="P192" s="7"/>
      <c r="Q192" s="8">
        <v>93401</v>
      </c>
      <c r="R192" s="8" t="s">
        <v>1351</v>
      </c>
      <c r="S192" s="9">
        <v>38327</v>
      </c>
      <c r="T192" s="7">
        <v>7152</v>
      </c>
      <c r="U192" s="3"/>
      <c r="V192" s="4"/>
      <c r="W192" s="3"/>
      <c r="X192" s="3"/>
      <c r="Y192" s="3"/>
      <c r="Z192" s="2"/>
      <c r="AA192" s="1"/>
      <c r="AB192" s="1"/>
      <c r="AC192" s="1"/>
      <c r="AD192" s="1"/>
      <c r="AE192" s="1"/>
      <c r="AF192" s="1"/>
    </row>
    <row r="193" spans="1:32" ht="44.25" customHeight="1" x14ac:dyDescent="0.2">
      <c r="A193" s="86" t="s">
        <v>1352</v>
      </c>
      <c r="B193" s="2">
        <v>705121001</v>
      </c>
      <c r="C193" s="2" t="s">
        <v>1353</v>
      </c>
      <c r="D193" s="2" t="s">
        <v>1354</v>
      </c>
      <c r="E193" s="6" t="s">
        <v>8156</v>
      </c>
      <c r="F193" s="6" t="s">
        <v>1355</v>
      </c>
      <c r="G193" s="6" t="s">
        <v>8157</v>
      </c>
      <c r="H193" s="2" t="s">
        <v>6325</v>
      </c>
      <c r="I193" s="2" t="s">
        <v>6323</v>
      </c>
      <c r="J193" s="2" t="s">
        <v>6324</v>
      </c>
      <c r="K193" s="2" t="s">
        <v>1356</v>
      </c>
      <c r="L193" s="4" t="s">
        <v>47</v>
      </c>
      <c r="M193" s="7" t="s">
        <v>733</v>
      </c>
      <c r="N193" s="7" t="s">
        <v>8158</v>
      </c>
      <c r="O193" s="8" t="s">
        <v>6322</v>
      </c>
      <c r="P193" s="7"/>
      <c r="Q193" s="8" t="s">
        <v>45</v>
      </c>
      <c r="R193" s="8" t="s">
        <v>8159</v>
      </c>
      <c r="S193" s="9">
        <v>37970</v>
      </c>
      <c r="T193" s="7">
        <v>3450</v>
      </c>
      <c r="U193" s="20"/>
      <c r="V193" s="21"/>
      <c r="W193" s="20"/>
      <c r="X193" s="20"/>
      <c r="Y193" s="20"/>
      <c r="Z193" s="12"/>
      <c r="AA193" s="1"/>
      <c r="AB193" s="1"/>
      <c r="AC193" s="1"/>
      <c r="AD193" s="1"/>
      <c r="AE193" s="1"/>
      <c r="AF193" s="1"/>
    </row>
    <row r="194" spans="1:32" ht="44.25" customHeight="1" x14ac:dyDescent="0.2">
      <c r="A194" s="86" t="s">
        <v>7174</v>
      </c>
      <c r="B194" s="2">
        <v>650719832</v>
      </c>
      <c r="C194" s="2" t="s">
        <v>1357</v>
      </c>
      <c r="D194" s="2" t="s">
        <v>1358</v>
      </c>
      <c r="E194" s="6" t="s">
        <v>1359</v>
      </c>
      <c r="F194" s="6" t="s">
        <v>1360</v>
      </c>
      <c r="G194" s="6" t="s">
        <v>1361</v>
      </c>
      <c r="H194" s="2" t="s">
        <v>1362</v>
      </c>
      <c r="I194" s="2" t="s">
        <v>1363</v>
      </c>
      <c r="J194" s="2" t="s">
        <v>1364</v>
      </c>
      <c r="K194" s="2" t="s">
        <v>1366</v>
      </c>
      <c r="L194" s="4" t="s">
        <v>47</v>
      </c>
      <c r="M194" s="7" t="s">
        <v>624</v>
      </c>
      <c r="N194" s="7" t="s">
        <v>1367</v>
      </c>
      <c r="O194" s="8" t="s">
        <v>1365</v>
      </c>
      <c r="P194" s="7"/>
      <c r="Q194" s="8">
        <v>93401</v>
      </c>
      <c r="R194" s="8" t="s">
        <v>1368</v>
      </c>
      <c r="S194" s="9">
        <v>42180</v>
      </c>
      <c r="T194" s="7">
        <v>7570</v>
      </c>
      <c r="U194" s="3"/>
      <c r="V194" s="4"/>
      <c r="W194" s="3"/>
      <c r="X194" s="3"/>
      <c r="Y194" s="3"/>
      <c r="Z194" s="2"/>
      <c r="AA194" s="1"/>
      <c r="AB194" s="1"/>
      <c r="AC194" s="1"/>
      <c r="AD194" s="1"/>
      <c r="AE194" s="1"/>
      <c r="AF194" s="1"/>
    </row>
    <row r="195" spans="1:32" ht="44.25" customHeight="1" x14ac:dyDescent="0.2">
      <c r="A195" s="86" t="s">
        <v>8489</v>
      </c>
      <c r="B195" s="2" t="s">
        <v>8523</v>
      </c>
      <c r="C195" s="2" t="s">
        <v>1369</v>
      </c>
      <c r="D195" s="2" t="s">
        <v>1370</v>
      </c>
      <c r="E195" s="6" t="s">
        <v>1371</v>
      </c>
      <c r="F195" s="6" t="s">
        <v>1372</v>
      </c>
      <c r="G195" s="6" t="s">
        <v>1373</v>
      </c>
      <c r="H195" s="2" t="s">
        <v>1374</v>
      </c>
      <c r="I195" s="2" t="s">
        <v>1375</v>
      </c>
      <c r="J195" s="2" t="s">
        <v>1376</v>
      </c>
      <c r="K195" s="2" t="s">
        <v>1377</v>
      </c>
      <c r="L195" s="4" t="s">
        <v>5314</v>
      </c>
      <c r="M195" s="7" t="s">
        <v>1378</v>
      </c>
      <c r="N195" s="7" t="s">
        <v>1379</v>
      </c>
      <c r="O195" s="8" t="s">
        <v>1380</v>
      </c>
      <c r="P195" s="7"/>
      <c r="Q195" s="8" t="s">
        <v>1381</v>
      </c>
      <c r="R195" s="8" t="s">
        <v>1382</v>
      </c>
      <c r="S195" s="9">
        <v>42982</v>
      </c>
      <c r="T195" s="7">
        <v>7635</v>
      </c>
      <c r="U195" s="3"/>
      <c r="V195" s="4"/>
      <c r="W195" s="3"/>
      <c r="X195" s="3"/>
      <c r="Y195" s="3"/>
      <c r="Z195" s="2"/>
      <c r="AA195" s="1"/>
      <c r="AB195" s="1"/>
      <c r="AC195" s="1"/>
      <c r="AD195" s="1"/>
      <c r="AE195" s="1"/>
      <c r="AF195" s="1"/>
    </row>
    <row r="196" spans="1:32" ht="44.25" customHeight="1" x14ac:dyDescent="0.2">
      <c r="A196" s="86" t="s">
        <v>7175</v>
      </c>
      <c r="B196" s="2">
        <v>651023297</v>
      </c>
      <c r="C196" s="2" t="s">
        <v>1369</v>
      </c>
      <c r="D196" s="2" t="s">
        <v>1383</v>
      </c>
      <c r="E196" s="6" t="s">
        <v>6627</v>
      </c>
      <c r="F196" s="6" t="s">
        <v>1384</v>
      </c>
      <c r="G196" s="6" t="s">
        <v>6628</v>
      </c>
      <c r="H196" s="2" t="s">
        <v>1385</v>
      </c>
      <c r="I196" s="2" t="s">
        <v>6629</v>
      </c>
      <c r="J196" s="2" t="s">
        <v>1386</v>
      </c>
      <c r="K196" s="2" t="s">
        <v>1387</v>
      </c>
      <c r="L196" s="4" t="s">
        <v>539</v>
      </c>
      <c r="M196" s="7" t="s">
        <v>1388</v>
      </c>
      <c r="N196" s="7">
        <v>998761252</v>
      </c>
      <c r="O196" s="8" t="s">
        <v>1389</v>
      </c>
      <c r="P196" s="7"/>
      <c r="Q196" s="8" t="s">
        <v>1381</v>
      </c>
      <c r="R196" s="8" t="s">
        <v>6751</v>
      </c>
      <c r="S196" s="9">
        <v>42818</v>
      </c>
      <c r="T196" s="7">
        <v>7630</v>
      </c>
      <c r="U196" s="20"/>
      <c r="V196" s="21"/>
      <c r="W196" s="20"/>
      <c r="X196" s="20"/>
      <c r="Y196" s="20"/>
      <c r="Z196" s="12"/>
      <c r="AA196" s="1"/>
      <c r="AB196" s="1"/>
      <c r="AC196" s="1"/>
      <c r="AD196" s="1"/>
      <c r="AE196" s="1"/>
      <c r="AF196" s="1"/>
    </row>
    <row r="197" spans="1:32" ht="44.25" customHeight="1" x14ac:dyDescent="0.2">
      <c r="A197" s="86" t="s">
        <v>7176</v>
      </c>
      <c r="B197" s="2">
        <v>650702913</v>
      </c>
      <c r="C197" s="2" t="s">
        <v>1357</v>
      </c>
      <c r="D197" s="2" t="s">
        <v>1390</v>
      </c>
      <c r="E197" s="6" t="s">
        <v>1391</v>
      </c>
      <c r="F197" s="6" t="s">
        <v>1392</v>
      </c>
      <c r="G197" s="6" t="s">
        <v>1393</v>
      </c>
      <c r="H197" s="2" t="s">
        <v>1394</v>
      </c>
      <c r="I197" s="2" t="s">
        <v>1395</v>
      </c>
      <c r="J197" s="2" t="s">
        <v>1396</v>
      </c>
      <c r="K197" s="2" t="s">
        <v>1398</v>
      </c>
      <c r="L197" s="7" t="s">
        <v>47</v>
      </c>
      <c r="M197" s="7" t="s">
        <v>1400</v>
      </c>
      <c r="N197" s="7" t="s">
        <v>1399</v>
      </c>
      <c r="O197" s="8" t="s">
        <v>1397</v>
      </c>
      <c r="P197" s="7"/>
      <c r="Q197" s="8">
        <v>93401</v>
      </c>
      <c r="R197" s="8" t="s">
        <v>1401</v>
      </c>
      <c r="S197" s="9">
        <v>41600</v>
      </c>
      <c r="T197" s="7">
        <v>7494</v>
      </c>
      <c r="U197" s="3"/>
      <c r="V197" s="4"/>
      <c r="W197" s="3"/>
      <c r="X197" s="3"/>
      <c r="Y197" s="3"/>
      <c r="Z197" s="2"/>
      <c r="AA197" s="1"/>
      <c r="AB197" s="1"/>
      <c r="AC197" s="1"/>
      <c r="AD197" s="1"/>
      <c r="AE197" s="1"/>
      <c r="AF197" s="1"/>
    </row>
    <row r="198" spans="1:32" ht="44.25" customHeight="1" x14ac:dyDescent="0.2">
      <c r="A198" s="86" t="s">
        <v>7177</v>
      </c>
      <c r="B198" s="2">
        <v>700043126</v>
      </c>
      <c r="C198" s="2" t="s">
        <v>1369</v>
      </c>
      <c r="D198" s="2" t="s">
        <v>1402</v>
      </c>
      <c r="E198" s="6" t="s">
        <v>1403</v>
      </c>
      <c r="F198" s="6" t="s">
        <v>45</v>
      </c>
      <c r="G198" s="6" t="s">
        <v>7178</v>
      </c>
      <c r="H198" s="2" t="s">
        <v>1404</v>
      </c>
      <c r="I198" s="2" t="s">
        <v>127</v>
      </c>
      <c r="J198" s="2" t="s">
        <v>7179</v>
      </c>
      <c r="K198" s="2" t="s">
        <v>1406</v>
      </c>
      <c r="L198" s="4" t="s">
        <v>5316</v>
      </c>
      <c r="M198" s="7" t="s">
        <v>1408</v>
      </c>
      <c r="N198" s="7" t="s">
        <v>1407</v>
      </c>
      <c r="O198" s="8" t="s">
        <v>1405</v>
      </c>
      <c r="P198" s="7"/>
      <c r="Q198" s="8" t="s">
        <v>45</v>
      </c>
      <c r="R198" s="8" t="s">
        <v>1409</v>
      </c>
      <c r="S198" s="9">
        <v>37970</v>
      </c>
      <c r="T198" s="7">
        <v>3700</v>
      </c>
      <c r="U198" s="3"/>
      <c r="V198" s="4"/>
      <c r="W198" s="3"/>
      <c r="X198" s="3"/>
      <c r="Y198" s="3"/>
      <c r="Z198" s="2"/>
      <c r="AA198" s="1"/>
      <c r="AB198" s="1"/>
      <c r="AC198" s="1"/>
      <c r="AD198" s="1"/>
      <c r="AE198" s="1"/>
      <c r="AF198" s="1"/>
    </row>
    <row r="199" spans="1:32" ht="44.25" customHeight="1" x14ac:dyDescent="0.2">
      <c r="A199" s="86" t="s">
        <v>7180</v>
      </c>
      <c r="B199" s="2" t="s">
        <v>6343</v>
      </c>
      <c r="C199" s="2" t="s">
        <v>1410</v>
      </c>
      <c r="D199" s="2" t="s">
        <v>1411</v>
      </c>
      <c r="E199" s="6" t="s">
        <v>1412</v>
      </c>
      <c r="F199" s="6" t="s">
        <v>1413</v>
      </c>
      <c r="G199" s="6" t="s">
        <v>1414</v>
      </c>
      <c r="H199" s="2" t="s">
        <v>1415</v>
      </c>
      <c r="I199" s="2" t="s">
        <v>127</v>
      </c>
      <c r="J199" s="2" t="s">
        <v>127</v>
      </c>
      <c r="K199" s="2" t="s">
        <v>1416</v>
      </c>
      <c r="L199" s="4" t="s">
        <v>48</v>
      </c>
      <c r="M199" s="7" t="s">
        <v>1417</v>
      </c>
      <c r="N199" s="7"/>
      <c r="O199" s="8"/>
      <c r="P199" s="7"/>
      <c r="Q199" s="8" t="s">
        <v>1095</v>
      </c>
      <c r="R199" s="8" t="s">
        <v>1418</v>
      </c>
      <c r="S199" s="9">
        <v>38867</v>
      </c>
      <c r="T199" s="7">
        <v>7322</v>
      </c>
      <c r="U199" s="3"/>
      <c r="V199" s="4"/>
      <c r="W199" s="3"/>
      <c r="X199" s="3"/>
      <c r="Y199" s="3"/>
      <c r="Z199" s="2"/>
      <c r="AA199" s="1"/>
      <c r="AB199" s="1"/>
      <c r="AC199" s="1"/>
      <c r="AD199" s="1"/>
      <c r="AE199" s="1"/>
      <c r="AF199" s="1"/>
    </row>
    <row r="200" spans="1:32" ht="44.25" customHeight="1" x14ac:dyDescent="0.2">
      <c r="A200" s="86" t="s">
        <v>7181</v>
      </c>
      <c r="B200" s="2">
        <v>719991009</v>
      </c>
      <c r="C200" s="2" t="s">
        <v>1419</v>
      </c>
      <c r="D200" s="2" t="s">
        <v>1420</v>
      </c>
      <c r="E200" s="6" t="s">
        <v>7182</v>
      </c>
      <c r="F200" s="6" t="s">
        <v>1421</v>
      </c>
      <c r="G200" s="6" t="s">
        <v>6074</v>
      </c>
      <c r="H200" s="2" t="s">
        <v>1422</v>
      </c>
      <c r="I200" s="2" t="s">
        <v>7183</v>
      </c>
      <c r="J200" s="2" t="s">
        <v>7184</v>
      </c>
      <c r="K200" s="2" t="s">
        <v>7185</v>
      </c>
      <c r="L200" s="4" t="s">
        <v>47</v>
      </c>
      <c r="M200" s="7" t="s">
        <v>624</v>
      </c>
      <c r="N200" s="7" t="s">
        <v>7186</v>
      </c>
      <c r="O200" s="23" t="s">
        <v>6269</v>
      </c>
      <c r="P200" s="7"/>
      <c r="Q200" s="8">
        <v>93401</v>
      </c>
      <c r="R200" s="8" t="s">
        <v>7187</v>
      </c>
      <c r="S200" s="9">
        <v>39352</v>
      </c>
      <c r="T200" s="7">
        <v>7376</v>
      </c>
      <c r="U200" s="20"/>
      <c r="V200" s="21"/>
      <c r="W200" s="20"/>
      <c r="X200" s="20"/>
      <c r="Y200" s="20"/>
      <c r="Z200" s="12"/>
      <c r="AA200" s="1"/>
      <c r="AB200" s="1"/>
      <c r="AC200" s="1"/>
      <c r="AD200" s="1"/>
      <c r="AE200" s="1"/>
      <c r="AF200" s="1"/>
    </row>
    <row r="201" spans="1:32" ht="44.25" customHeight="1" x14ac:dyDescent="0.2">
      <c r="A201" s="86" t="s">
        <v>7188</v>
      </c>
      <c r="B201" s="2">
        <v>658771205</v>
      </c>
      <c r="C201" s="2" t="s">
        <v>1357</v>
      </c>
      <c r="D201" s="2" t="s">
        <v>1423</v>
      </c>
      <c r="E201" s="6" t="s">
        <v>1424</v>
      </c>
      <c r="F201" s="6" t="s">
        <v>1425</v>
      </c>
      <c r="G201" s="6" t="s">
        <v>1426</v>
      </c>
      <c r="H201" s="2" t="s">
        <v>1427</v>
      </c>
      <c r="I201" s="2" t="s">
        <v>1428</v>
      </c>
      <c r="J201" s="2" t="s">
        <v>1429</v>
      </c>
      <c r="K201" s="2" t="s">
        <v>1430</v>
      </c>
      <c r="L201" s="4" t="s">
        <v>47</v>
      </c>
      <c r="M201" s="7" t="s">
        <v>624</v>
      </c>
      <c r="N201" s="7" t="s">
        <v>1431</v>
      </c>
      <c r="O201" s="8"/>
      <c r="P201" s="7"/>
      <c r="Q201" s="8" t="s">
        <v>83</v>
      </c>
      <c r="R201" s="8" t="s">
        <v>1432</v>
      </c>
      <c r="S201" s="9">
        <v>40374</v>
      </c>
      <c r="T201" s="7">
        <v>7431</v>
      </c>
      <c r="U201" s="3"/>
      <c r="V201" s="4"/>
      <c r="W201" s="3"/>
      <c r="X201" s="3"/>
      <c r="Y201" s="3"/>
      <c r="Z201" s="2"/>
      <c r="AA201" s="1"/>
      <c r="AB201" s="1"/>
      <c r="AC201" s="1"/>
      <c r="AD201" s="1"/>
      <c r="AE201" s="1"/>
      <c r="AF201" s="1"/>
    </row>
    <row r="202" spans="1:32" ht="44.25" customHeight="1" x14ac:dyDescent="0.2">
      <c r="A202" s="86" t="s">
        <v>7189</v>
      </c>
      <c r="B202" s="2" t="s">
        <v>6344</v>
      </c>
      <c r="C202" s="2" t="s">
        <v>1433</v>
      </c>
      <c r="D202" s="2" t="s">
        <v>1434</v>
      </c>
      <c r="E202" s="6" t="s">
        <v>26</v>
      </c>
      <c r="F202" s="6" t="s">
        <v>1435</v>
      </c>
      <c r="G202" s="6" t="s">
        <v>1436</v>
      </c>
      <c r="H202" s="2" t="s">
        <v>170</v>
      </c>
      <c r="I202" s="2" t="s">
        <v>1437</v>
      </c>
      <c r="J202" s="2" t="s">
        <v>1438</v>
      </c>
      <c r="K202" s="4" t="s">
        <v>1440</v>
      </c>
      <c r="L202" s="4" t="s">
        <v>5315</v>
      </c>
      <c r="M202" s="7" t="s">
        <v>1441</v>
      </c>
      <c r="N202" s="7"/>
      <c r="O202" s="8" t="s">
        <v>1439</v>
      </c>
      <c r="P202" s="7"/>
      <c r="Q202" s="8">
        <v>93401</v>
      </c>
      <c r="R202" s="8" t="s">
        <v>1442</v>
      </c>
      <c r="S202" s="9">
        <v>37970</v>
      </c>
      <c r="T202" s="7">
        <v>7060</v>
      </c>
      <c r="U202" s="3"/>
      <c r="V202" s="4"/>
      <c r="W202" s="3"/>
      <c r="X202" s="3"/>
      <c r="Y202" s="3"/>
      <c r="Z202" s="2"/>
      <c r="AA202" s="1"/>
      <c r="AB202" s="1"/>
      <c r="AC202" s="1"/>
      <c r="AD202" s="1"/>
      <c r="AE202" s="1"/>
      <c r="AF202" s="1"/>
    </row>
    <row r="203" spans="1:32" ht="44.25" customHeight="1" x14ac:dyDescent="0.2">
      <c r="A203" s="86" t="s">
        <v>7190</v>
      </c>
      <c r="B203" s="2">
        <v>650149939</v>
      </c>
      <c r="C203" s="2" t="s">
        <v>1357</v>
      </c>
      <c r="D203" s="2" t="s">
        <v>1443</v>
      </c>
      <c r="E203" s="6" t="s">
        <v>1444</v>
      </c>
      <c r="F203" s="6" t="s">
        <v>1445</v>
      </c>
      <c r="G203" s="6" t="s">
        <v>1446</v>
      </c>
      <c r="H203" s="2" t="s">
        <v>1447</v>
      </c>
      <c r="I203" s="2" t="s">
        <v>1448</v>
      </c>
      <c r="J203" s="2" t="s">
        <v>1449</v>
      </c>
      <c r="K203" s="2" t="s">
        <v>1450</v>
      </c>
      <c r="L203" s="4" t="s">
        <v>47</v>
      </c>
      <c r="M203" s="7" t="s">
        <v>1452</v>
      </c>
      <c r="N203" s="7" t="s">
        <v>1451</v>
      </c>
      <c r="O203" s="8"/>
      <c r="P203" s="7"/>
      <c r="Q203" s="8">
        <v>93401</v>
      </c>
      <c r="R203" s="8" t="s">
        <v>1453</v>
      </c>
      <c r="S203" s="9">
        <v>40494</v>
      </c>
      <c r="T203" s="7">
        <v>7435</v>
      </c>
      <c r="U203" s="3"/>
      <c r="V203" s="4"/>
      <c r="W203" s="3"/>
      <c r="X203" s="3"/>
      <c r="Y203" s="3"/>
      <c r="Z203" s="2"/>
      <c r="AA203" s="1"/>
      <c r="AB203" s="1"/>
      <c r="AC203" s="1"/>
      <c r="AD203" s="1"/>
      <c r="AE203" s="1"/>
      <c r="AF203" s="1"/>
    </row>
    <row r="204" spans="1:32" ht="44.25" customHeight="1" x14ac:dyDescent="0.2">
      <c r="A204" s="86" t="s">
        <v>7191</v>
      </c>
      <c r="B204" s="2">
        <v>651940532</v>
      </c>
      <c r="C204" s="2"/>
      <c r="D204" s="2" t="s">
        <v>6630</v>
      </c>
      <c r="E204" s="6" t="s">
        <v>7192</v>
      </c>
      <c r="F204" s="6" t="s">
        <v>6206</v>
      </c>
      <c r="G204" s="6" t="s">
        <v>7193</v>
      </c>
      <c r="H204" s="2" t="s">
        <v>5591</v>
      </c>
      <c r="I204" s="2" t="s">
        <v>6207</v>
      </c>
      <c r="J204" s="2" t="s">
        <v>6208</v>
      </c>
      <c r="K204" s="2" t="s">
        <v>6209</v>
      </c>
      <c r="L204" s="4" t="s">
        <v>774</v>
      </c>
      <c r="M204" s="7" t="s">
        <v>1589</v>
      </c>
      <c r="N204" s="7" t="s">
        <v>6210</v>
      </c>
      <c r="O204" s="8" t="s">
        <v>6211</v>
      </c>
      <c r="P204" s="7"/>
      <c r="Q204" s="8">
        <v>93401</v>
      </c>
      <c r="R204" s="8" t="s">
        <v>7194</v>
      </c>
      <c r="S204" s="9">
        <v>44111</v>
      </c>
      <c r="T204" s="7">
        <v>7716</v>
      </c>
      <c r="U204" s="3"/>
      <c r="V204" s="4"/>
      <c r="W204" s="3"/>
      <c r="X204" s="3"/>
      <c r="Y204" s="3"/>
      <c r="Z204" s="2"/>
      <c r="AA204" s="1"/>
      <c r="AB204" s="1"/>
      <c r="AC204" s="1"/>
      <c r="AD204" s="1"/>
      <c r="AE204" s="1"/>
      <c r="AF204" s="1"/>
    </row>
    <row r="205" spans="1:32" ht="44.25" customHeight="1" x14ac:dyDescent="0.2">
      <c r="A205" s="86" t="s">
        <v>7195</v>
      </c>
      <c r="B205" s="2">
        <v>753958002</v>
      </c>
      <c r="C205" s="2" t="s">
        <v>1454</v>
      </c>
      <c r="D205" s="2" t="s">
        <v>1455</v>
      </c>
      <c r="E205" s="6" t="s">
        <v>1456</v>
      </c>
      <c r="F205" s="6" t="s">
        <v>1457</v>
      </c>
      <c r="G205" s="6" t="s">
        <v>1458</v>
      </c>
      <c r="H205" s="2" t="s">
        <v>1459</v>
      </c>
      <c r="I205" s="2" t="s">
        <v>1460</v>
      </c>
      <c r="J205" s="2" t="s">
        <v>1461</v>
      </c>
      <c r="K205" s="2" t="s">
        <v>1462</v>
      </c>
      <c r="L205" s="4" t="s">
        <v>48</v>
      </c>
      <c r="M205" s="7" t="s">
        <v>1463</v>
      </c>
      <c r="N205" s="7"/>
      <c r="O205" s="8"/>
      <c r="P205" s="7"/>
      <c r="Q205" s="8" t="s">
        <v>45</v>
      </c>
      <c r="R205" s="8" t="s">
        <v>1464</v>
      </c>
      <c r="S205" s="9">
        <v>38804</v>
      </c>
      <c r="T205" s="7">
        <v>7316</v>
      </c>
      <c r="U205" s="3"/>
      <c r="V205" s="4"/>
      <c r="W205" s="3"/>
      <c r="X205" s="3"/>
      <c r="Y205" s="3"/>
      <c r="Z205" s="2"/>
      <c r="AA205" s="1"/>
      <c r="AB205" s="1"/>
      <c r="AC205" s="1"/>
      <c r="AD205" s="1"/>
      <c r="AE205" s="1"/>
      <c r="AF205" s="1"/>
    </row>
    <row r="206" spans="1:32" ht="44.25" customHeight="1" x14ac:dyDescent="0.2">
      <c r="A206" s="86" t="s">
        <v>7196</v>
      </c>
      <c r="B206" s="2">
        <v>754634006</v>
      </c>
      <c r="C206" s="2" t="s">
        <v>1433</v>
      </c>
      <c r="D206" s="2" t="s">
        <v>1465</v>
      </c>
      <c r="E206" s="6" t="s">
        <v>6297</v>
      </c>
      <c r="F206" s="6" t="s">
        <v>1466</v>
      </c>
      <c r="G206" s="6" t="s">
        <v>7197</v>
      </c>
      <c r="H206" s="2" t="s">
        <v>1467</v>
      </c>
      <c r="I206" s="2" t="s">
        <v>7198</v>
      </c>
      <c r="J206" s="2" t="s">
        <v>7199</v>
      </c>
      <c r="K206" s="2" t="s">
        <v>5924</v>
      </c>
      <c r="L206" s="4" t="s">
        <v>5316</v>
      </c>
      <c r="M206" s="7" t="s">
        <v>1468</v>
      </c>
      <c r="N206" s="7" t="s">
        <v>5925</v>
      </c>
      <c r="O206" s="8" t="s">
        <v>5926</v>
      </c>
      <c r="P206" s="7"/>
      <c r="Q206" s="8">
        <v>93401</v>
      </c>
      <c r="R206" s="8" t="s">
        <v>7200</v>
      </c>
      <c r="S206" s="9">
        <v>38600</v>
      </c>
      <c r="T206" s="7">
        <v>7189</v>
      </c>
      <c r="U206" s="20"/>
      <c r="V206" s="21"/>
      <c r="W206" s="20"/>
      <c r="X206" s="20"/>
      <c r="Y206" s="20"/>
      <c r="Z206" s="12"/>
      <c r="AA206" s="1"/>
      <c r="AB206" s="1"/>
      <c r="AC206" s="1"/>
      <c r="AD206" s="1"/>
      <c r="AE206" s="1"/>
      <c r="AF206" s="1"/>
    </row>
    <row r="207" spans="1:32" ht="44.25" customHeight="1" x14ac:dyDescent="0.2">
      <c r="A207" s="86" t="s">
        <v>7201</v>
      </c>
      <c r="B207" s="2">
        <v>725761007</v>
      </c>
      <c r="C207" s="2" t="s">
        <v>1433</v>
      </c>
      <c r="D207" s="2" t="s">
        <v>1469</v>
      </c>
      <c r="E207" s="6" t="s">
        <v>1470</v>
      </c>
      <c r="F207" s="6" t="s">
        <v>1471</v>
      </c>
      <c r="G207" s="6" t="s">
        <v>1472</v>
      </c>
      <c r="H207" s="2" t="s">
        <v>1473</v>
      </c>
      <c r="I207" s="2" t="s">
        <v>1474</v>
      </c>
      <c r="J207" s="2" t="s">
        <v>1475</v>
      </c>
      <c r="K207" s="2" t="s">
        <v>1476</v>
      </c>
      <c r="L207" s="4" t="s">
        <v>48</v>
      </c>
      <c r="M207" s="7" t="s">
        <v>1233</v>
      </c>
      <c r="N207" s="7" t="s">
        <v>1477</v>
      </c>
      <c r="O207" s="8"/>
      <c r="P207" s="7"/>
      <c r="Q207" s="8" t="s">
        <v>1095</v>
      </c>
      <c r="R207" s="8" t="s">
        <v>1478</v>
      </c>
      <c r="S207" s="9">
        <v>37970</v>
      </c>
      <c r="T207" s="7">
        <v>6957</v>
      </c>
      <c r="U207" s="3"/>
      <c r="V207" s="4"/>
      <c r="W207" s="3"/>
      <c r="X207" s="3"/>
      <c r="Y207" s="3"/>
      <c r="Z207" s="2"/>
      <c r="AA207" s="1"/>
      <c r="AB207" s="1"/>
      <c r="AC207" s="1"/>
      <c r="AD207" s="1"/>
      <c r="AE207" s="1"/>
      <c r="AF207" s="1"/>
    </row>
    <row r="208" spans="1:32" ht="44.25" customHeight="1" x14ac:dyDescent="0.2">
      <c r="A208" s="86" t="s">
        <v>7202</v>
      </c>
      <c r="B208" s="2">
        <v>651239339</v>
      </c>
      <c r="C208" s="2"/>
      <c r="D208" s="2" t="s">
        <v>6631</v>
      </c>
      <c r="E208" s="6" t="s">
        <v>5821</v>
      </c>
      <c r="F208" s="6" t="s">
        <v>5822</v>
      </c>
      <c r="G208" s="6" t="s">
        <v>5823</v>
      </c>
      <c r="H208" s="2" t="s">
        <v>1473</v>
      </c>
      <c r="I208" s="2" t="s">
        <v>5824</v>
      </c>
      <c r="J208" s="2" t="s">
        <v>5825</v>
      </c>
      <c r="K208" s="2" t="s">
        <v>5826</v>
      </c>
      <c r="L208" s="4" t="s">
        <v>47</v>
      </c>
      <c r="M208" s="7" t="s">
        <v>2511</v>
      </c>
      <c r="N208" s="7" t="s">
        <v>5827</v>
      </c>
      <c r="O208" s="8" t="s">
        <v>5828</v>
      </c>
      <c r="P208" s="7"/>
      <c r="Q208" s="8">
        <v>93401</v>
      </c>
      <c r="R208" s="8" t="s">
        <v>5709</v>
      </c>
      <c r="S208" s="9">
        <v>43745</v>
      </c>
      <c r="T208" s="7">
        <v>7689</v>
      </c>
      <c r="U208" s="3"/>
      <c r="V208" s="4"/>
      <c r="W208" s="3"/>
      <c r="X208" s="3"/>
      <c r="Y208" s="3"/>
      <c r="Z208" s="2"/>
      <c r="AA208" s="2"/>
      <c r="AB208" s="1"/>
      <c r="AC208" s="1"/>
      <c r="AD208" s="1"/>
      <c r="AE208" s="1"/>
      <c r="AF208" s="1"/>
    </row>
    <row r="209" spans="1:32" ht="44.25" customHeight="1" x14ac:dyDescent="0.2">
      <c r="A209" s="86" t="s">
        <v>7203</v>
      </c>
      <c r="B209" s="2" t="s">
        <v>6565</v>
      </c>
      <c r="C209" s="2"/>
      <c r="D209" s="2" t="s">
        <v>6632</v>
      </c>
      <c r="E209" s="6" t="s">
        <v>6495</v>
      </c>
      <c r="F209" s="6" t="s">
        <v>6496</v>
      </c>
      <c r="G209" s="6" t="s">
        <v>6497</v>
      </c>
      <c r="H209" s="2" t="s">
        <v>5591</v>
      </c>
      <c r="I209" s="2" t="s">
        <v>6498</v>
      </c>
      <c r="J209" s="2" t="s">
        <v>6499</v>
      </c>
      <c r="K209" s="2" t="s">
        <v>6500</v>
      </c>
      <c r="L209" s="4" t="s">
        <v>47</v>
      </c>
      <c r="M209" s="7" t="s">
        <v>6501</v>
      </c>
      <c r="N209" s="7" t="s">
        <v>6502</v>
      </c>
      <c r="O209" s="23" t="s">
        <v>6503</v>
      </c>
      <c r="P209" s="7"/>
      <c r="Q209" s="8">
        <v>93401</v>
      </c>
      <c r="R209" s="8" t="s">
        <v>6482</v>
      </c>
      <c r="S209" s="9">
        <v>44186</v>
      </c>
      <c r="T209" s="7">
        <v>7721</v>
      </c>
      <c r="U209" s="3"/>
      <c r="V209" s="4"/>
      <c r="W209" s="3"/>
      <c r="X209" s="3"/>
      <c r="Y209" s="3"/>
      <c r="Z209" s="2"/>
      <c r="AA209" s="2"/>
      <c r="AB209" s="1"/>
      <c r="AC209" s="1"/>
      <c r="AD209" s="1"/>
      <c r="AE209" s="1"/>
      <c r="AF209" s="1"/>
    </row>
    <row r="210" spans="1:32" ht="44.25" customHeight="1" x14ac:dyDescent="0.2">
      <c r="A210" s="86" t="s">
        <v>7204</v>
      </c>
      <c r="B210" s="2">
        <v>652041302</v>
      </c>
      <c r="C210" s="2" t="s">
        <v>1357</v>
      </c>
      <c r="D210" s="2" t="s">
        <v>1479</v>
      </c>
      <c r="E210" s="6" t="s">
        <v>7205</v>
      </c>
      <c r="F210" s="6" t="s">
        <v>1480</v>
      </c>
      <c r="G210" s="6" t="s">
        <v>28</v>
      </c>
      <c r="H210" s="2" t="s">
        <v>2989</v>
      </c>
      <c r="I210" s="2" t="s">
        <v>28</v>
      </c>
      <c r="J210" s="2" t="s">
        <v>1481</v>
      </c>
      <c r="K210" s="4" t="s">
        <v>8433</v>
      </c>
      <c r="L210" s="2" t="s">
        <v>5317</v>
      </c>
      <c r="M210" s="7" t="s">
        <v>960</v>
      </c>
      <c r="N210" s="7" t="s">
        <v>5568</v>
      </c>
      <c r="O210" s="8" t="s">
        <v>1482</v>
      </c>
      <c r="P210" s="7"/>
      <c r="Q210" s="8">
        <v>93401</v>
      </c>
      <c r="R210" s="8" t="s">
        <v>7206</v>
      </c>
      <c r="S210" s="9">
        <v>38412</v>
      </c>
      <c r="T210" s="7">
        <v>7158</v>
      </c>
      <c r="U210" s="3"/>
      <c r="V210" s="4"/>
      <c r="W210" s="3"/>
      <c r="X210" s="3"/>
      <c r="Y210" s="3"/>
      <c r="Z210" s="2"/>
      <c r="AA210" s="1"/>
      <c r="AB210" s="1"/>
      <c r="AC210" s="1"/>
      <c r="AD210" s="1"/>
      <c r="AE210" s="1"/>
      <c r="AF210" s="1"/>
    </row>
    <row r="211" spans="1:32" ht="44.25" customHeight="1" x14ac:dyDescent="0.2">
      <c r="A211" s="86" t="s">
        <v>7207</v>
      </c>
      <c r="B211" s="2">
        <v>655461604</v>
      </c>
      <c r="C211" s="2" t="s">
        <v>1357</v>
      </c>
      <c r="D211" s="2" t="s">
        <v>1483</v>
      </c>
      <c r="E211" s="6" t="s">
        <v>1484</v>
      </c>
      <c r="F211" s="6" t="s">
        <v>1485</v>
      </c>
      <c r="G211" s="6" t="s">
        <v>1486</v>
      </c>
      <c r="H211" s="2" t="s">
        <v>1487</v>
      </c>
      <c r="I211" s="2" t="s">
        <v>1488</v>
      </c>
      <c r="J211" s="2" t="s">
        <v>1489</v>
      </c>
      <c r="K211" s="2" t="s">
        <v>1491</v>
      </c>
      <c r="L211" s="4" t="s">
        <v>5311</v>
      </c>
      <c r="M211" s="7" t="s">
        <v>1493</v>
      </c>
      <c r="N211" s="7" t="s">
        <v>1492</v>
      </c>
      <c r="O211" s="8" t="s">
        <v>1490</v>
      </c>
      <c r="P211" s="7"/>
      <c r="Q211" s="8" t="s">
        <v>1095</v>
      </c>
      <c r="R211" s="8" t="s">
        <v>1494</v>
      </c>
      <c r="S211" s="9">
        <v>39013</v>
      </c>
      <c r="T211" s="7">
        <v>7337</v>
      </c>
      <c r="U211" s="3"/>
      <c r="V211" s="4"/>
      <c r="W211" s="3"/>
      <c r="X211" s="3"/>
      <c r="Y211" s="3"/>
      <c r="Z211" s="2"/>
      <c r="AA211" s="1"/>
      <c r="AB211" s="1"/>
      <c r="AC211" s="1"/>
      <c r="AD211" s="1"/>
      <c r="AE211" s="1"/>
      <c r="AF211" s="1"/>
    </row>
    <row r="212" spans="1:32" ht="44.25" customHeight="1" x14ac:dyDescent="0.2">
      <c r="A212" s="86" t="s">
        <v>7208</v>
      </c>
      <c r="B212" s="2">
        <v>752181004</v>
      </c>
      <c r="C212" s="2" t="s">
        <v>1369</v>
      </c>
      <c r="D212" s="2" t="s">
        <v>1495</v>
      </c>
      <c r="E212" s="6" t="s">
        <v>1496</v>
      </c>
      <c r="F212" s="6" t="s">
        <v>1497</v>
      </c>
      <c r="G212" s="6" t="s">
        <v>1498</v>
      </c>
      <c r="H212" s="2" t="s">
        <v>1499</v>
      </c>
      <c r="I212" s="2" t="s">
        <v>1500</v>
      </c>
      <c r="J212" s="2" t="s">
        <v>1501</v>
      </c>
      <c r="K212" s="2" t="s">
        <v>1502</v>
      </c>
      <c r="L212" s="4" t="s">
        <v>309</v>
      </c>
      <c r="M212" s="7" t="s">
        <v>1503</v>
      </c>
      <c r="N212" s="7" t="s">
        <v>1504</v>
      </c>
      <c r="O212" s="8" t="s">
        <v>1505</v>
      </c>
      <c r="P212" s="7"/>
      <c r="Q212" s="8" t="s">
        <v>45</v>
      </c>
      <c r="R212" s="8" t="s">
        <v>683</v>
      </c>
      <c r="S212" s="9">
        <v>41234</v>
      </c>
      <c r="T212" s="7">
        <v>7467</v>
      </c>
      <c r="U212" s="3"/>
      <c r="V212" s="4"/>
      <c r="W212" s="3"/>
      <c r="X212" s="3"/>
      <c r="Y212" s="3"/>
      <c r="Z212" s="2"/>
      <c r="AA212" s="1"/>
      <c r="AB212" s="1"/>
      <c r="AC212" s="1"/>
      <c r="AD212" s="1"/>
      <c r="AE212" s="1"/>
      <c r="AF212" s="1"/>
    </row>
    <row r="213" spans="1:32" ht="44.25" customHeight="1" x14ac:dyDescent="0.2">
      <c r="A213" s="86" t="s">
        <v>7209</v>
      </c>
      <c r="B213" s="2">
        <v>655466509</v>
      </c>
      <c r="C213" s="2" t="s">
        <v>1357</v>
      </c>
      <c r="D213" s="2" t="s">
        <v>1506</v>
      </c>
      <c r="E213" s="6" t="s">
        <v>1507</v>
      </c>
      <c r="F213" s="6" t="s">
        <v>1508</v>
      </c>
      <c r="G213" s="6" t="s">
        <v>1509</v>
      </c>
      <c r="H213" s="2" t="s">
        <v>1510</v>
      </c>
      <c r="I213" s="2" t="s">
        <v>1511</v>
      </c>
      <c r="J213" s="2" t="s">
        <v>1512</v>
      </c>
      <c r="K213" s="2" t="s">
        <v>1513</v>
      </c>
      <c r="L213" s="4" t="s">
        <v>47</v>
      </c>
      <c r="M213" s="7" t="s">
        <v>992</v>
      </c>
      <c r="N213" s="7"/>
      <c r="O213" s="8" t="s">
        <v>1514</v>
      </c>
      <c r="P213" s="7"/>
      <c r="Q213" s="8" t="s">
        <v>83</v>
      </c>
      <c r="R213" s="8" t="s">
        <v>1515</v>
      </c>
      <c r="S213" s="9">
        <v>38742</v>
      </c>
      <c r="T213" s="7">
        <v>7287</v>
      </c>
      <c r="U213" s="3"/>
      <c r="V213" s="4"/>
      <c r="W213" s="3"/>
      <c r="X213" s="3"/>
      <c r="Y213" s="3"/>
      <c r="Z213" s="2"/>
      <c r="AA213" s="1"/>
      <c r="AB213" s="1"/>
      <c r="AC213" s="1"/>
      <c r="AD213" s="1"/>
      <c r="AE213" s="1"/>
      <c r="AF213" s="1"/>
    </row>
    <row r="214" spans="1:32" ht="44.25" customHeight="1" x14ac:dyDescent="0.2">
      <c r="A214" s="86" t="s">
        <v>7210</v>
      </c>
      <c r="B214" s="2">
        <v>706427007</v>
      </c>
      <c r="C214" s="2" t="s">
        <v>1516</v>
      </c>
      <c r="D214" s="2" t="s">
        <v>1517</v>
      </c>
      <c r="E214" s="6" t="s">
        <v>7211</v>
      </c>
      <c r="F214" s="6" t="s">
        <v>1518</v>
      </c>
      <c r="G214" s="6" t="s">
        <v>7212</v>
      </c>
      <c r="H214" s="2" t="s">
        <v>6121</v>
      </c>
      <c r="I214" s="2" t="s">
        <v>6122</v>
      </c>
      <c r="J214" s="2" t="s">
        <v>6123</v>
      </c>
      <c r="K214" s="2" t="s">
        <v>1519</v>
      </c>
      <c r="L214" s="4" t="s">
        <v>47</v>
      </c>
      <c r="M214" s="7" t="s">
        <v>1521</v>
      </c>
      <c r="N214" s="7" t="s">
        <v>1520</v>
      </c>
      <c r="O214" s="8"/>
      <c r="P214" s="7"/>
      <c r="Q214" s="8">
        <v>93401</v>
      </c>
      <c r="R214" s="5" t="s">
        <v>7213</v>
      </c>
      <c r="S214" s="9">
        <v>41113</v>
      </c>
      <c r="T214" s="7">
        <v>7465</v>
      </c>
      <c r="U214" s="3"/>
      <c r="V214" s="4"/>
      <c r="W214" s="3"/>
      <c r="X214" s="3"/>
      <c r="Y214" s="3"/>
      <c r="Z214" s="2"/>
      <c r="AA214" s="1"/>
      <c r="AB214" s="1"/>
      <c r="AC214" s="1"/>
      <c r="AD214" s="1"/>
      <c r="AE214" s="1"/>
      <c r="AF214" s="1"/>
    </row>
    <row r="215" spans="1:32" ht="44.25" customHeight="1" x14ac:dyDescent="0.2">
      <c r="A215" s="86" t="s">
        <v>7214</v>
      </c>
      <c r="B215" s="2">
        <v>705528004</v>
      </c>
      <c r="C215" s="2" t="s">
        <v>1357</v>
      </c>
      <c r="D215" s="2" t="s">
        <v>1522</v>
      </c>
      <c r="E215" s="6" t="s">
        <v>7215</v>
      </c>
      <c r="F215" s="6" t="s">
        <v>1523</v>
      </c>
      <c r="G215" s="6" t="s">
        <v>6316</v>
      </c>
      <c r="H215" s="2" t="s">
        <v>6317</v>
      </c>
      <c r="I215" s="2" t="s">
        <v>6318</v>
      </c>
      <c r="J215" s="2" t="s">
        <v>1524</v>
      </c>
      <c r="K215" s="2" t="s">
        <v>1526</v>
      </c>
      <c r="L215" s="4" t="s">
        <v>5316</v>
      </c>
      <c r="M215" s="7" t="s">
        <v>873</v>
      </c>
      <c r="N215" s="7" t="s">
        <v>6315</v>
      </c>
      <c r="O215" s="8" t="s">
        <v>1525</v>
      </c>
      <c r="P215" s="7"/>
      <c r="Q215" s="8">
        <v>93401</v>
      </c>
      <c r="R215" s="8" t="s">
        <v>7216</v>
      </c>
      <c r="S215" s="9">
        <v>37970</v>
      </c>
      <c r="T215" s="7">
        <v>6880</v>
      </c>
      <c r="U215" s="20"/>
      <c r="V215" s="21"/>
      <c r="W215" s="20"/>
      <c r="X215" s="20"/>
      <c r="Y215" s="20"/>
      <c r="Z215" s="12"/>
      <c r="AA215" s="1"/>
      <c r="AB215" s="1"/>
      <c r="AC215" s="1"/>
      <c r="AD215" s="1"/>
      <c r="AE215" s="1"/>
      <c r="AF215" s="1"/>
    </row>
    <row r="216" spans="1:32" ht="44.25" customHeight="1" x14ac:dyDescent="0.2">
      <c r="A216" s="86" t="s">
        <v>7217</v>
      </c>
      <c r="B216" s="2">
        <v>725172001</v>
      </c>
      <c r="C216" s="2" t="s">
        <v>1433</v>
      </c>
      <c r="D216" s="2" t="s">
        <v>1527</v>
      </c>
      <c r="E216" s="6" t="s">
        <v>1470</v>
      </c>
      <c r="F216" s="6" t="s">
        <v>1528</v>
      </c>
      <c r="G216" s="6" t="s">
        <v>6034</v>
      </c>
      <c r="H216" s="2" t="s">
        <v>1529</v>
      </c>
      <c r="I216" s="2" t="s">
        <v>6035</v>
      </c>
      <c r="J216" s="2" t="s">
        <v>6036</v>
      </c>
      <c r="K216" s="2" t="s">
        <v>1530</v>
      </c>
      <c r="L216" s="4" t="s">
        <v>47</v>
      </c>
      <c r="M216" s="7" t="s">
        <v>1016</v>
      </c>
      <c r="N216" s="7" t="s">
        <v>1531</v>
      </c>
      <c r="O216" s="23" t="s">
        <v>6033</v>
      </c>
      <c r="P216" s="7"/>
      <c r="Q216" s="8" t="s">
        <v>1095</v>
      </c>
      <c r="R216" s="8" t="s">
        <v>6088</v>
      </c>
      <c r="S216" s="9">
        <v>37970</v>
      </c>
      <c r="T216" s="7">
        <v>7069</v>
      </c>
      <c r="U216" s="3"/>
      <c r="V216" s="4"/>
      <c r="W216" s="3"/>
      <c r="X216" s="3"/>
      <c r="Y216" s="3"/>
      <c r="Z216" s="2"/>
      <c r="AA216" s="1"/>
      <c r="AB216" s="1"/>
      <c r="AC216" s="1"/>
      <c r="AD216" s="1"/>
      <c r="AE216" s="1"/>
      <c r="AF216" s="1"/>
    </row>
    <row r="217" spans="1:32" ht="44.25" customHeight="1" x14ac:dyDescent="0.2">
      <c r="A217" s="86" t="s">
        <v>7218</v>
      </c>
      <c r="B217" s="2">
        <v>712800003</v>
      </c>
      <c r="C217" s="2" t="s">
        <v>1369</v>
      </c>
      <c r="D217" s="2" t="s">
        <v>1532</v>
      </c>
      <c r="E217" s="6" t="s">
        <v>7219</v>
      </c>
      <c r="F217" s="6" t="s">
        <v>1533</v>
      </c>
      <c r="G217" s="6" t="s">
        <v>7220</v>
      </c>
      <c r="H217" s="2" t="s">
        <v>1534</v>
      </c>
      <c r="I217" s="2" t="s">
        <v>7221</v>
      </c>
      <c r="J217" s="2" t="s">
        <v>1535</v>
      </c>
      <c r="K217" s="2" t="s">
        <v>1537</v>
      </c>
      <c r="L217" s="4" t="s">
        <v>47</v>
      </c>
      <c r="M217" s="7" t="s">
        <v>733</v>
      </c>
      <c r="N217" s="7" t="s">
        <v>7222</v>
      </c>
      <c r="O217" s="8" t="s">
        <v>1536</v>
      </c>
      <c r="P217" s="7"/>
      <c r="Q217" s="8" t="s">
        <v>45</v>
      </c>
      <c r="R217" s="8" t="s">
        <v>7223</v>
      </c>
      <c r="S217" s="9">
        <v>37970</v>
      </c>
      <c r="T217" s="7">
        <v>6938</v>
      </c>
      <c r="U217" s="3"/>
      <c r="V217" s="4"/>
      <c r="W217" s="3"/>
      <c r="X217" s="3"/>
      <c r="Y217" s="3"/>
      <c r="Z217" s="2"/>
      <c r="AA217" s="1"/>
      <c r="AB217" s="1"/>
      <c r="AC217" s="1"/>
      <c r="AD217" s="1"/>
      <c r="AE217" s="1"/>
      <c r="AF217" s="1"/>
    </row>
    <row r="218" spans="1:32" ht="44.25" customHeight="1" x14ac:dyDescent="0.2">
      <c r="A218" s="86" t="s">
        <v>7224</v>
      </c>
      <c r="B218" s="2">
        <v>700177300</v>
      </c>
      <c r="C218" s="2" t="s">
        <v>1454</v>
      </c>
      <c r="D218" s="2" t="s">
        <v>1538</v>
      </c>
      <c r="E218" s="6" t="s">
        <v>1470</v>
      </c>
      <c r="F218" s="6" t="s">
        <v>1539</v>
      </c>
      <c r="G218" s="6" t="s">
        <v>7225</v>
      </c>
      <c r="H218" s="2" t="s">
        <v>6284</v>
      </c>
      <c r="I218" s="2" t="s">
        <v>6285</v>
      </c>
      <c r="J218" s="2" t="s">
        <v>1540</v>
      </c>
      <c r="K218" s="2" t="s">
        <v>5949</v>
      </c>
      <c r="L218" s="4" t="s">
        <v>309</v>
      </c>
      <c r="M218" s="7" t="s">
        <v>1542</v>
      </c>
      <c r="N218" s="7"/>
      <c r="O218" s="8" t="s">
        <v>1541</v>
      </c>
      <c r="P218" s="7"/>
      <c r="Q218" s="8" t="s">
        <v>45</v>
      </c>
      <c r="R218" s="8" t="s">
        <v>7226</v>
      </c>
      <c r="S218" s="9">
        <v>37970</v>
      </c>
      <c r="T218" s="7">
        <v>3800</v>
      </c>
      <c r="U218" s="20"/>
      <c r="V218" s="21"/>
      <c r="W218" s="20"/>
      <c r="X218" s="20"/>
      <c r="Y218" s="20"/>
      <c r="Z218" s="12"/>
      <c r="AA218" s="1"/>
      <c r="AB218" s="1"/>
      <c r="AC218" s="1"/>
      <c r="AD218" s="1"/>
      <c r="AE218" s="1"/>
      <c r="AF218" s="1" t="s">
        <v>8490</v>
      </c>
    </row>
    <row r="219" spans="1:32" ht="44.25" customHeight="1" x14ac:dyDescent="0.2">
      <c r="A219" s="86" t="s">
        <v>7227</v>
      </c>
      <c r="B219" s="2">
        <v>700376001</v>
      </c>
      <c r="C219" s="2" t="s">
        <v>1369</v>
      </c>
      <c r="D219" s="2" t="s">
        <v>1543</v>
      </c>
      <c r="E219" s="6" t="s">
        <v>7228</v>
      </c>
      <c r="F219" s="6" t="s">
        <v>1544</v>
      </c>
      <c r="G219" s="6" t="s">
        <v>7229</v>
      </c>
      <c r="H219" s="2" t="s">
        <v>1545</v>
      </c>
      <c r="I219" s="2" t="s">
        <v>7230</v>
      </c>
      <c r="J219" s="2" t="s">
        <v>7231</v>
      </c>
      <c r="K219" s="2" t="s">
        <v>1546</v>
      </c>
      <c r="L219" s="4" t="s">
        <v>47</v>
      </c>
      <c r="M219" s="7" t="s">
        <v>733</v>
      </c>
      <c r="N219" s="7" t="s">
        <v>1547</v>
      </c>
      <c r="O219" s="8" t="s">
        <v>1548</v>
      </c>
      <c r="P219" s="7"/>
      <c r="Q219" s="8" t="s">
        <v>45</v>
      </c>
      <c r="R219" s="8" t="s">
        <v>7232</v>
      </c>
      <c r="S219" s="9">
        <v>37970</v>
      </c>
      <c r="T219" s="7">
        <v>1800</v>
      </c>
      <c r="U219" s="20"/>
      <c r="V219" s="21"/>
      <c r="W219" s="20"/>
      <c r="X219" s="20"/>
      <c r="Y219" s="20"/>
      <c r="Z219" s="12" t="s">
        <v>6633</v>
      </c>
      <c r="AA219" s="1"/>
      <c r="AB219" s="1"/>
      <c r="AC219" s="1"/>
      <c r="AD219" s="1"/>
      <c r="AE219" s="1"/>
      <c r="AF219" s="1" t="s">
        <v>8491</v>
      </c>
    </row>
    <row r="220" spans="1:32" ht="44.25" customHeight="1" x14ac:dyDescent="0.2">
      <c r="A220" s="86" t="s">
        <v>7233</v>
      </c>
      <c r="B220" s="2" t="s">
        <v>6345</v>
      </c>
      <c r="C220" s="2" t="s">
        <v>1357</v>
      </c>
      <c r="D220" s="2" t="s">
        <v>648</v>
      </c>
      <c r="E220" s="6" t="s">
        <v>6243</v>
      </c>
      <c r="F220" s="6" t="s">
        <v>1549</v>
      </c>
      <c r="G220" s="6" t="s">
        <v>7234</v>
      </c>
      <c r="H220" s="2" t="s">
        <v>1176</v>
      </c>
      <c r="I220" s="2" t="s">
        <v>5567</v>
      </c>
      <c r="J220" s="2" t="s">
        <v>1550</v>
      </c>
      <c r="K220" s="2" t="s">
        <v>1551</v>
      </c>
      <c r="L220" s="86" t="s">
        <v>47</v>
      </c>
      <c r="M220" s="7" t="s">
        <v>624</v>
      </c>
      <c r="N220" s="7" t="s">
        <v>5565</v>
      </c>
      <c r="O220" s="8" t="s">
        <v>5566</v>
      </c>
      <c r="P220" s="7"/>
      <c r="Q220" s="8" t="s">
        <v>83</v>
      </c>
      <c r="R220" s="8" t="s">
        <v>6863</v>
      </c>
      <c r="S220" s="9">
        <v>41908</v>
      </c>
      <c r="T220" s="7">
        <v>7510</v>
      </c>
      <c r="U220" s="3"/>
      <c r="V220" s="4"/>
      <c r="W220" s="3"/>
      <c r="X220" s="3"/>
      <c r="Y220" s="3"/>
      <c r="Z220" s="2"/>
      <c r="AA220" s="1"/>
      <c r="AB220" s="1"/>
      <c r="AC220" s="1"/>
      <c r="AD220" s="1"/>
      <c r="AE220" s="1"/>
      <c r="AF220" s="1"/>
    </row>
    <row r="221" spans="1:32" ht="44.25" customHeight="1" x14ac:dyDescent="0.2">
      <c r="A221" s="86" t="s">
        <v>7235</v>
      </c>
      <c r="B221" s="2">
        <v>651512808</v>
      </c>
      <c r="C221" s="2" t="s">
        <v>1357</v>
      </c>
      <c r="D221" s="2" t="s">
        <v>1552</v>
      </c>
      <c r="E221" s="6" t="s">
        <v>1553</v>
      </c>
      <c r="F221" s="6" t="s">
        <v>1554</v>
      </c>
      <c r="G221" s="6" t="s">
        <v>1555</v>
      </c>
      <c r="H221" s="2" t="s">
        <v>1556</v>
      </c>
      <c r="I221" s="2" t="s">
        <v>1557</v>
      </c>
      <c r="J221" s="2" t="s">
        <v>1558</v>
      </c>
      <c r="K221" s="2" t="s">
        <v>1560</v>
      </c>
      <c r="L221" s="4" t="s">
        <v>47</v>
      </c>
      <c r="M221" s="7" t="s">
        <v>624</v>
      </c>
      <c r="N221" s="7" t="s">
        <v>1561</v>
      </c>
      <c r="O221" s="8" t="s">
        <v>1559</v>
      </c>
      <c r="P221" s="7"/>
      <c r="Q221" s="8">
        <v>93401</v>
      </c>
      <c r="R221" s="8" t="s">
        <v>1562</v>
      </c>
      <c r="S221" s="9">
        <v>42146</v>
      </c>
      <c r="T221" s="7">
        <v>7567</v>
      </c>
      <c r="U221" s="3"/>
      <c r="V221" s="4"/>
      <c r="W221" s="3"/>
      <c r="X221" s="3"/>
      <c r="Y221" s="3"/>
      <c r="Z221" s="2"/>
      <c r="AA221" s="1"/>
      <c r="AB221" s="1"/>
      <c r="AC221" s="1"/>
      <c r="AD221" s="1"/>
      <c r="AE221" s="1"/>
      <c r="AF221" s="1"/>
    </row>
    <row r="222" spans="1:32" ht="44.25" customHeight="1" x14ac:dyDescent="0.2">
      <c r="A222" s="86" t="s">
        <v>6154</v>
      </c>
      <c r="B222" s="2">
        <v>651868661</v>
      </c>
      <c r="C222" s="2"/>
      <c r="D222" s="2" t="s">
        <v>6634</v>
      </c>
      <c r="E222" s="6" t="s">
        <v>7236</v>
      </c>
      <c r="F222" s="6" t="s">
        <v>6155</v>
      </c>
      <c r="G222" s="6" t="s">
        <v>6156</v>
      </c>
      <c r="H222" s="2" t="s">
        <v>6157</v>
      </c>
      <c r="I222" s="2" t="s">
        <v>6158</v>
      </c>
      <c r="J222" s="2" t="s">
        <v>6159</v>
      </c>
      <c r="K222" s="2" t="s">
        <v>6160</v>
      </c>
      <c r="L222" s="4" t="s">
        <v>5315</v>
      </c>
      <c r="M222" s="7" t="s">
        <v>3292</v>
      </c>
      <c r="N222" s="7" t="s">
        <v>6161</v>
      </c>
      <c r="O222" s="23" t="s">
        <v>6162</v>
      </c>
      <c r="P222" s="7"/>
      <c r="Q222" s="8">
        <v>94301</v>
      </c>
      <c r="R222" s="8" t="s">
        <v>7237</v>
      </c>
      <c r="S222" s="9">
        <v>44102</v>
      </c>
      <c r="T222" s="7">
        <v>7713</v>
      </c>
      <c r="U222" s="3"/>
      <c r="V222" s="4"/>
      <c r="W222" s="3"/>
      <c r="X222" s="3"/>
      <c r="Y222" s="3"/>
      <c r="Z222" s="2"/>
      <c r="AA222" s="1"/>
      <c r="AB222" s="1"/>
      <c r="AC222" s="1"/>
      <c r="AD222" s="1"/>
      <c r="AE222" s="1"/>
      <c r="AF222" s="1"/>
    </row>
    <row r="223" spans="1:32" ht="44.25" customHeight="1" x14ac:dyDescent="0.2">
      <c r="A223" s="86" t="s">
        <v>7238</v>
      </c>
      <c r="B223" s="2">
        <v>650587340</v>
      </c>
      <c r="C223" s="2" t="s">
        <v>1357</v>
      </c>
      <c r="D223" s="2" t="s">
        <v>1563</v>
      </c>
      <c r="E223" s="6" t="s">
        <v>7239</v>
      </c>
      <c r="F223" s="6" t="s">
        <v>1564</v>
      </c>
      <c r="G223" s="6" t="s">
        <v>7240</v>
      </c>
      <c r="H223" s="2" t="s">
        <v>1565</v>
      </c>
      <c r="I223" s="2" t="s">
        <v>6298</v>
      </c>
      <c r="J223" s="2" t="s">
        <v>1566</v>
      </c>
      <c r="K223" s="2" t="s">
        <v>7241</v>
      </c>
      <c r="L223" s="4" t="s">
        <v>48</v>
      </c>
      <c r="M223" s="7" t="s">
        <v>1233</v>
      </c>
      <c r="N223" s="7"/>
      <c r="O223" s="8" t="s">
        <v>1567</v>
      </c>
      <c r="P223" s="7"/>
      <c r="Q223" s="8">
        <v>93401</v>
      </c>
      <c r="R223" s="8" t="s">
        <v>7242</v>
      </c>
      <c r="S223" s="9">
        <v>41340</v>
      </c>
      <c r="T223" s="7">
        <v>7473</v>
      </c>
      <c r="U223" s="20"/>
      <c r="V223" s="21"/>
      <c r="W223" s="20"/>
      <c r="X223" s="20"/>
      <c r="Y223" s="20"/>
      <c r="Z223" s="12"/>
      <c r="AA223" s="1"/>
      <c r="AB223" s="1"/>
      <c r="AC223" s="1"/>
      <c r="AD223" s="1"/>
      <c r="AE223" s="1"/>
      <c r="AF223" s="1"/>
    </row>
    <row r="224" spans="1:32" ht="44.25" customHeight="1" x14ac:dyDescent="0.2">
      <c r="A224" s="86" t="s">
        <v>7243</v>
      </c>
      <c r="B224" s="2" t="s">
        <v>6346</v>
      </c>
      <c r="C224" s="2"/>
      <c r="D224" s="2" t="s">
        <v>6635</v>
      </c>
      <c r="E224" s="6" t="s">
        <v>5834</v>
      </c>
      <c r="F224" s="6" t="s">
        <v>5787</v>
      </c>
      <c r="G224" s="6" t="s">
        <v>5835</v>
      </c>
      <c r="H224" s="2" t="s">
        <v>4088</v>
      </c>
      <c r="I224" s="2" t="s">
        <v>5836</v>
      </c>
      <c r="J224" s="2" t="s">
        <v>5789</v>
      </c>
      <c r="K224" s="2" t="s">
        <v>5791</v>
      </c>
      <c r="L224" s="4" t="s">
        <v>5316</v>
      </c>
      <c r="M224" s="7" t="s">
        <v>3314</v>
      </c>
      <c r="N224" s="7" t="s">
        <v>5790</v>
      </c>
      <c r="O224" s="8" t="s">
        <v>5792</v>
      </c>
      <c r="P224" s="7"/>
      <c r="Q224" s="8">
        <v>93401</v>
      </c>
      <c r="R224" s="8" t="s">
        <v>5788</v>
      </c>
      <c r="S224" s="9">
        <v>43805</v>
      </c>
      <c r="T224" s="7">
        <v>7963</v>
      </c>
      <c r="U224" s="3"/>
      <c r="V224" s="4"/>
      <c r="W224" s="3"/>
      <c r="X224" s="3"/>
      <c r="Y224" s="3"/>
      <c r="Z224" s="2"/>
      <c r="AA224" s="1"/>
      <c r="AB224" s="1"/>
      <c r="AC224" s="1"/>
      <c r="AD224" s="1"/>
      <c r="AE224" s="1"/>
      <c r="AF224" s="1"/>
    </row>
    <row r="225" spans="1:32" ht="44.25" customHeight="1" x14ac:dyDescent="0.2">
      <c r="A225" s="86" t="s">
        <v>7244</v>
      </c>
      <c r="B225" s="2">
        <v>707764007</v>
      </c>
      <c r="C225" s="2" t="s">
        <v>1357</v>
      </c>
      <c r="D225" s="2" t="s">
        <v>1568</v>
      </c>
      <c r="E225" s="6" t="s">
        <v>1569</v>
      </c>
      <c r="F225" s="6" t="s">
        <v>1570</v>
      </c>
      <c r="G225" s="6" t="s">
        <v>1571</v>
      </c>
      <c r="H225" s="2" t="s">
        <v>1572</v>
      </c>
      <c r="I225" s="2" t="s">
        <v>1573</v>
      </c>
      <c r="J225" s="2" t="s">
        <v>1574</v>
      </c>
      <c r="K225" s="2" t="s">
        <v>1575</v>
      </c>
      <c r="L225" s="4" t="s">
        <v>47</v>
      </c>
      <c r="M225" s="7" t="s">
        <v>947</v>
      </c>
      <c r="N225" s="7"/>
      <c r="O225" s="8"/>
      <c r="P225" s="7"/>
      <c r="Q225" s="8">
        <v>93401</v>
      </c>
      <c r="R225" s="8" t="s">
        <v>1576</v>
      </c>
      <c r="S225" s="9">
        <v>37970</v>
      </c>
      <c r="T225" s="7">
        <v>6937</v>
      </c>
      <c r="U225" s="3"/>
      <c r="V225" s="4"/>
      <c r="W225" s="3"/>
      <c r="X225" s="3"/>
      <c r="Y225" s="3"/>
      <c r="Z225" s="2"/>
      <c r="AA225" s="1"/>
      <c r="AB225" s="1"/>
      <c r="AC225" s="1"/>
      <c r="AD225" s="1"/>
      <c r="AE225" s="1"/>
      <c r="AF225" s="1"/>
    </row>
    <row r="226" spans="1:32" ht="44.25" customHeight="1" x14ac:dyDescent="0.2">
      <c r="A226" s="86" t="s">
        <v>7245</v>
      </c>
      <c r="B226" s="2">
        <v>650847326</v>
      </c>
      <c r="C226" s="2" t="s">
        <v>1357</v>
      </c>
      <c r="D226" s="2" t="s">
        <v>6053</v>
      </c>
      <c r="E226" s="6" t="s">
        <v>6054</v>
      </c>
      <c r="F226" s="6" t="s">
        <v>1577</v>
      </c>
      <c r="G226" s="6" t="s">
        <v>6055</v>
      </c>
      <c r="H226" s="2" t="s">
        <v>735</v>
      </c>
      <c r="I226" s="2" t="s">
        <v>6056</v>
      </c>
      <c r="J226" s="2" t="s">
        <v>6057</v>
      </c>
      <c r="K226" s="2" t="s">
        <v>6058</v>
      </c>
      <c r="L226" s="4" t="s">
        <v>47</v>
      </c>
      <c r="M226" s="7" t="s">
        <v>1578</v>
      </c>
      <c r="N226" s="7" t="s">
        <v>6059</v>
      </c>
      <c r="O226" s="8" t="s">
        <v>6060</v>
      </c>
      <c r="P226" s="7"/>
      <c r="Q226" s="8" t="s">
        <v>601</v>
      </c>
      <c r="R226" s="8" t="s">
        <v>6145</v>
      </c>
      <c r="S226" s="9">
        <v>43063</v>
      </c>
      <c r="T226" s="7">
        <v>7642</v>
      </c>
      <c r="U226" s="3"/>
      <c r="V226" s="4"/>
      <c r="W226" s="3"/>
      <c r="X226" s="3"/>
      <c r="Y226" s="3"/>
      <c r="Z226" s="2"/>
      <c r="AA226" s="1"/>
      <c r="AB226" s="1"/>
      <c r="AC226" s="1"/>
      <c r="AD226" s="1"/>
      <c r="AE226" s="1"/>
      <c r="AF226" s="1"/>
    </row>
    <row r="227" spans="1:32" ht="44.25" customHeight="1" x14ac:dyDescent="0.2">
      <c r="A227" s="86" t="s">
        <v>7246</v>
      </c>
      <c r="B227" s="2">
        <v>650975340</v>
      </c>
      <c r="C227" s="2" t="s">
        <v>356</v>
      </c>
      <c r="D227" s="2" t="s">
        <v>1580</v>
      </c>
      <c r="E227" s="6" t="s">
        <v>1581</v>
      </c>
      <c r="F227" s="6" t="s">
        <v>1582</v>
      </c>
      <c r="G227" s="6" t="s">
        <v>1583</v>
      </c>
      <c r="H227" s="2" t="s">
        <v>409</v>
      </c>
      <c r="I227" s="2" t="s">
        <v>1584</v>
      </c>
      <c r="J227" s="2" t="s">
        <v>1585</v>
      </c>
      <c r="K227" s="2" t="s">
        <v>1587</v>
      </c>
      <c r="L227" s="4" t="s">
        <v>5312</v>
      </c>
      <c r="M227" s="7"/>
      <c r="N227" s="7" t="s">
        <v>1588</v>
      </c>
      <c r="O227" s="8" t="s">
        <v>1586</v>
      </c>
      <c r="P227" s="7"/>
      <c r="Q227" s="8" t="s">
        <v>368</v>
      </c>
      <c r="R227" s="8" t="s">
        <v>1590</v>
      </c>
      <c r="S227" s="9">
        <v>42187</v>
      </c>
      <c r="T227" s="7">
        <v>7571</v>
      </c>
      <c r="U227" s="3"/>
      <c r="V227" s="4"/>
      <c r="W227" s="3"/>
      <c r="X227" s="3"/>
      <c r="Y227" s="3"/>
      <c r="Z227" s="2"/>
      <c r="AA227" s="1"/>
      <c r="AB227" s="1"/>
      <c r="AC227" s="1"/>
      <c r="AD227" s="1"/>
      <c r="AE227" s="1"/>
      <c r="AF227" s="1"/>
    </row>
    <row r="228" spans="1:32" ht="44.25" customHeight="1" x14ac:dyDescent="0.2">
      <c r="A228" s="86" t="s">
        <v>7247</v>
      </c>
      <c r="B228" s="2">
        <v>702670004</v>
      </c>
      <c r="C228" s="2" t="s">
        <v>1357</v>
      </c>
      <c r="D228" s="2" t="s">
        <v>1591</v>
      </c>
      <c r="E228" s="6" t="s">
        <v>7248</v>
      </c>
      <c r="F228" s="6" t="s">
        <v>1592</v>
      </c>
      <c r="G228" s="6" t="s">
        <v>7249</v>
      </c>
      <c r="H228" s="2" t="s">
        <v>1593</v>
      </c>
      <c r="I228" s="2" t="s">
        <v>6252</v>
      </c>
      <c r="J228" s="2" t="s">
        <v>7250</v>
      </c>
      <c r="K228" s="2" t="s">
        <v>1594</v>
      </c>
      <c r="L228" s="4" t="s">
        <v>47</v>
      </c>
      <c r="M228" s="7" t="s">
        <v>1595</v>
      </c>
      <c r="N228" s="7" t="s">
        <v>1596</v>
      </c>
      <c r="O228" s="8" t="s">
        <v>1597</v>
      </c>
      <c r="P228" s="7"/>
      <c r="Q228" s="8">
        <v>93401</v>
      </c>
      <c r="R228" s="8" t="s">
        <v>7251</v>
      </c>
      <c r="S228" s="9">
        <v>37970</v>
      </c>
      <c r="T228" s="7">
        <v>2150</v>
      </c>
      <c r="U228" s="20"/>
      <c r="V228" s="21"/>
      <c r="W228" s="20"/>
      <c r="X228" s="20"/>
      <c r="Y228" s="20"/>
      <c r="Z228" s="12"/>
      <c r="AA228" s="1"/>
      <c r="AB228" s="1"/>
      <c r="AC228" s="1"/>
      <c r="AD228" s="1"/>
      <c r="AE228" s="1"/>
      <c r="AF228" s="1"/>
    </row>
    <row r="229" spans="1:32" ht="44.25" customHeight="1" x14ac:dyDescent="0.2">
      <c r="A229" s="86" t="s">
        <v>7252</v>
      </c>
      <c r="B229" s="2">
        <v>651933943</v>
      </c>
      <c r="C229" s="2"/>
      <c r="D229" s="2" t="s">
        <v>6636</v>
      </c>
      <c r="E229" s="6" t="s">
        <v>5849</v>
      </c>
      <c r="F229" s="6" t="s">
        <v>5850</v>
      </c>
      <c r="G229" s="6" t="s">
        <v>5851</v>
      </c>
      <c r="H229" s="2" t="s">
        <v>1362</v>
      </c>
      <c r="I229" s="2" t="s">
        <v>5852</v>
      </c>
      <c r="J229" s="2" t="s">
        <v>5853</v>
      </c>
      <c r="K229" s="2" t="s">
        <v>5854</v>
      </c>
      <c r="L229" s="4" t="s">
        <v>198</v>
      </c>
      <c r="M229" s="7" t="s">
        <v>587</v>
      </c>
      <c r="N229" s="7" t="s">
        <v>5855</v>
      </c>
      <c r="O229" s="23" t="s">
        <v>5856</v>
      </c>
      <c r="P229" s="7"/>
      <c r="Q229" s="8">
        <v>93401</v>
      </c>
      <c r="R229" s="8" t="s">
        <v>5857</v>
      </c>
      <c r="S229" s="9">
        <v>43903</v>
      </c>
      <c r="T229" s="7">
        <v>7700</v>
      </c>
      <c r="U229" s="3"/>
      <c r="V229" s="4"/>
      <c r="W229" s="3"/>
      <c r="X229" s="3"/>
      <c r="Y229" s="3"/>
      <c r="Z229" s="2"/>
      <c r="AA229" s="1"/>
      <c r="AB229" s="1"/>
      <c r="AC229" s="1"/>
      <c r="AD229" s="1"/>
      <c r="AE229" s="1"/>
      <c r="AF229" s="1"/>
    </row>
    <row r="230" spans="1:32" ht="44.25" customHeight="1" x14ac:dyDescent="0.2">
      <c r="A230" s="86" t="s">
        <v>7253</v>
      </c>
      <c r="B230" s="2" t="s">
        <v>6347</v>
      </c>
      <c r="C230" s="2" t="s">
        <v>1357</v>
      </c>
      <c r="D230" s="2" t="s">
        <v>1598</v>
      </c>
      <c r="E230" s="6" t="s">
        <v>1599</v>
      </c>
      <c r="F230" s="6" t="s">
        <v>1600</v>
      </c>
      <c r="G230" s="6" t="s">
        <v>1601</v>
      </c>
      <c r="H230" s="2" t="s">
        <v>1602</v>
      </c>
      <c r="I230" s="2" t="s">
        <v>1603</v>
      </c>
      <c r="J230" s="2" t="s">
        <v>1604</v>
      </c>
      <c r="K230" s="2" t="s">
        <v>1606</v>
      </c>
      <c r="L230" s="4" t="s">
        <v>47</v>
      </c>
      <c r="M230" s="7" t="s">
        <v>1287</v>
      </c>
      <c r="N230" s="7" t="s">
        <v>1607</v>
      </c>
      <c r="O230" s="8" t="s">
        <v>1605</v>
      </c>
      <c r="P230" s="7"/>
      <c r="Q230" s="8" t="s">
        <v>1095</v>
      </c>
      <c r="R230" s="8" t="s">
        <v>1608</v>
      </c>
      <c r="S230" s="9">
        <v>41668</v>
      </c>
      <c r="T230" s="7">
        <v>7496</v>
      </c>
      <c r="U230" s="3"/>
      <c r="V230" s="4"/>
      <c r="W230" s="3"/>
      <c r="X230" s="3"/>
      <c r="Y230" s="3"/>
      <c r="Z230" s="2"/>
      <c r="AA230" s="1"/>
      <c r="AB230" s="1"/>
      <c r="AC230" s="1"/>
      <c r="AD230" s="1"/>
      <c r="AE230" s="1"/>
      <c r="AF230" s="1"/>
    </row>
    <row r="231" spans="1:32" ht="44.25" customHeight="1" x14ac:dyDescent="0.2">
      <c r="A231" s="86" t="s">
        <v>7254</v>
      </c>
      <c r="B231" s="2">
        <v>714041002</v>
      </c>
      <c r="C231" s="2" t="s">
        <v>1433</v>
      </c>
      <c r="D231" s="2" t="s">
        <v>1610</v>
      </c>
      <c r="E231" s="6" t="s">
        <v>7255</v>
      </c>
      <c r="F231" s="6" t="s">
        <v>1609</v>
      </c>
      <c r="G231" s="6" t="s">
        <v>5775</v>
      </c>
      <c r="H231" s="2" t="s">
        <v>246</v>
      </c>
      <c r="I231" s="2" t="s">
        <v>6114</v>
      </c>
      <c r="J231" s="2" t="s">
        <v>6117</v>
      </c>
      <c r="K231" s="2" t="s">
        <v>5872</v>
      </c>
      <c r="L231" s="4" t="s">
        <v>539</v>
      </c>
      <c r="M231" s="7" t="s">
        <v>3744</v>
      </c>
      <c r="N231" s="7">
        <v>352471664</v>
      </c>
      <c r="O231" s="23" t="s">
        <v>5873</v>
      </c>
      <c r="P231" s="7"/>
      <c r="Q231" s="8" t="s">
        <v>1095</v>
      </c>
      <c r="R231" s="8" t="s">
        <v>7256</v>
      </c>
      <c r="S231" s="9">
        <v>37970</v>
      </c>
      <c r="T231" s="7">
        <v>3650</v>
      </c>
      <c r="U231" s="3"/>
      <c r="V231" s="4"/>
      <c r="W231" s="3"/>
      <c r="X231" s="3"/>
      <c r="Y231" s="3"/>
      <c r="Z231" s="2"/>
      <c r="AA231" s="1"/>
      <c r="AB231" s="1"/>
      <c r="AC231" s="1"/>
      <c r="AD231" s="1"/>
      <c r="AE231" s="1"/>
      <c r="AF231" s="1"/>
    </row>
    <row r="232" spans="1:32" ht="44.25" customHeight="1" x14ac:dyDescent="0.2">
      <c r="A232" s="86" t="s">
        <v>7257</v>
      </c>
      <c r="B232" s="2">
        <v>717354001</v>
      </c>
      <c r="C232" s="2" t="s">
        <v>1357</v>
      </c>
      <c r="D232" s="2" t="s">
        <v>1611</v>
      </c>
      <c r="E232" s="6" t="s">
        <v>1612</v>
      </c>
      <c r="F232" s="6" t="s">
        <v>1613</v>
      </c>
      <c r="G232" s="6" t="s">
        <v>1614</v>
      </c>
      <c r="H232" s="2" t="s">
        <v>1615</v>
      </c>
      <c r="I232" s="2" t="s">
        <v>1616</v>
      </c>
      <c r="J232" s="2" t="s">
        <v>1617</v>
      </c>
      <c r="K232" s="2" t="s">
        <v>1619</v>
      </c>
      <c r="L232" s="4" t="s">
        <v>47</v>
      </c>
      <c r="M232" s="7" t="s">
        <v>1621</v>
      </c>
      <c r="N232" s="7" t="s">
        <v>1620</v>
      </c>
      <c r="O232" s="8" t="s">
        <v>1618</v>
      </c>
      <c r="P232" s="7"/>
      <c r="Q232" s="8">
        <v>93401</v>
      </c>
      <c r="R232" s="8" t="s">
        <v>1622</v>
      </c>
      <c r="S232" s="9">
        <v>38568</v>
      </c>
      <c r="T232" s="7">
        <v>7185</v>
      </c>
      <c r="U232" s="3"/>
      <c r="V232" s="4"/>
      <c r="W232" s="3"/>
      <c r="X232" s="3"/>
      <c r="Y232" s="3"/>
      <c r="Z232" s="2"/>
      <c r="AA232" s="1"/>
      <c r="AB232" s="1"/>
      <c r="AC232" s="1"/>
      <c r="AD232" s="1"/>
      <c r="AE232" s="1"/>
      <c r="AF232" s="1"/>
    </row>
    <row r="233" spans="1:32" ht="44.25" customHeight="1" x14ac:dyDescent="0.2">
      <c r="A233" s="4" t="s">
        <v>6089</v>
      </c>
      <c r="B233" s="2">
        <v>711524002</v>
      </c>
      <c r="C233" s="2" t="s">
        <v>1357</v>
      </c>
      <c r="D233" s="2" t="s">
        <v>1633</v>
      </c>
      <c r="E233" s="6" t="s">
        <v>7258</v>
      </c>
      <c r="F233" s="6" t="s">
        <v>1634</v>
      </c>
      <c r="G233" s="6" t="s">
        <v>7259</v>
      </c>
      <c r="H233" s="2" t="s">
        <v>1635</v>
      </c>
      <c r="I233" s="2" t="s">
        <v>6090</v>
      </c>
      <c r="J233" s="2" t="s">
        <v>7260</v>
      </c>
      <c r="K233" s="2" t="s">
        <v>1636</v>
      </c>
      <c r="L233" s="4" t="s">
        <v>47</v>
      </c>
      <c r="M233" s="7" t="s">
        <v>1638</v>
      </c>
      <c r="N233" s="7" t="s">
        <v>1637</v>
      </c>
      <c r="O233" s="8"/>
      <c r="P233" s="7"/>
      <c r="Q233" s="8">
        <v>93401</v>
      </c>
      <c r="R233" s="8" t="s">
        <v>7261</v>
      </c>
      <c r="S233" s="9">
        <v>37970</v>
      </c>
      <c r="T233" s="7">
        <v>1700</v>
      </c>
      <c r="U233" s="20"/>
      <c r="V233" s="21"/>
      <c r="W233" s="20"/>
      <c r="X233" s="20"/>
      <c r="Y233" s="20"/>
      <c r="Z233" s="12"/>
      <c r="AA233" s="1"/>
      <c r="AB233" s="1"/>
      <c r="AC233" s="1"/>
      <c r="AD233" s="1"/>
      <c r="AE233" s="1"/>
      <c r="AF233" s="1"/>
    </row>
    <row r="234" spans="1:32" ht="44.25" customHeight="1" x14ac:dyDescent="0.2">
      <c r="A234" s="85" t="s">
        <v>7262</v>
      </c>
      <c r="B234" s="2">
        <v>710474001</v>
      </c>
      <c r="C234" s="2" t="s">
        <v>1369</v>
      </c>
      <c r="D234" s="2" t="s">
        <v>1623</v>
      </c>
      <c r="E234" s="6" t="s">
        <v>1624</v>
      </c>
      <c r="F234" s="6" t="s">
        <v>1625</v>
      </c>
      <c r="G234" s="6" t="s">
        <v>1626</v>
      </c>
      <c r="H234" s="2" t="s">
        <v>1470</v>
      </c>
      <c r="I234" s="2" t="s">
        <v>1627</v>
      </c>
      <c r="J234" s="2" t="s">
        <v>1628</v>
      </c>
      <c r="K234" s="31" t="s">
        <v>1630</v>
      </c>
      <c r="L234" s="4" t="s">
        <v>47</v>
      </c>
      <c r="M234" s="7" t="s">
        <v>1631</v>
      </c>
      <c r="N234" s="7" t="s">
        <v>1629</v>
      </c>
      <c r="O234" s="8"/>
      <c r="P234" s="7"/>
      <c r="Q234" s="8" t="s">
        <v>45</v>
      </c>
      <c r="R234" s="8" t="s">
        <v>1632</v>
      </c>
      <c r="S234" s="9">
        <v>37970</v>
      </c>
      <c r="T234" s="7">
        <v>3900</v>
      </c>
      <c r="U234" s="3"/>
      <c r="V234" s="4"/>
      <c r="W234" s="3"/>
      <c r="X234" s="3"/>
      <c r="Y234" s="3"/>
      <c r="Z234" s="2"/>
      <c r="AA234" s="1"/>
      <c r="AB234" s="1"/>
      <c r="AC234" s="1"/>
      <c r="AD234" s="1"/>
      <c r="AE234" s="1"/>
      <c r="AF234" s="1"/>
    </row>
    <row r="235" spans="1:32" ht="44.25" customHeight="1" x14ac:dyDescent="0.2">
      <c r="A235" s="86" t="s">
        <v>7263</v>
      </c>
      <c r="B235" s="2">
        <v>814968006</v>
      </c>
      <c r="C235" s="2" t="s">
        <v>1357</v>
      </c>
      <c r="D235" s="2" t="s">
        <v>1639</v>
      </c>
      <c r="E235" s="6" t="s">
        <v>7264</v>
      </c>
      <c r="F235" s="6" t="s">
        <v>1640</v>
      </c>
      <c r="G235" s="6" t="s">
        <v>7265</v>
      </c>
      <c r="H235" s="2" t="s">
        <v>6205</v>
      </c>
      <c r="I235" s="2" t="s">
        <v>7266</v>
      </c>
      <c r="J235" s="2" t="s">
        <v>7267</v>
      </c>
      <c r="K235" s="2" t="s">
        <v>5871</v>
      </c>
      <c r="L235" s="4" t="s">
        <v>47</v>
      </c>
      <c r="M235" s="7" t="s">
        <v>1641</v>
      </c>
      <c r="N235" s="7">
        <v>225409300</v>
      </c>
      <c r="O235" s="8" t="s">
        <v>6204</v>
      </c>
      <c r="P235" s="7"/>
      <c r="Q235" s="8" t="s">
        <v>1095</v>
      </c>
      <c r="R235" s="8" t="s">
        <v>7268</v>
      </c>
      <c r="S235" s="9">
        <v>37970</v>
      </c>
      <c r="T235" s="7">
        <v>3950</v>
      </c>
      <c r="U235" s="3"/>
      <c r="V235" s="4"/>
      <c r="W235" s="3"/>
      <c r="X235" s="3"/>
      <c r="Y235" s="3"/>
      <c r="Z235" s="2"/>
      <c r="AA235" s="1"/>
      <c r="AB235" s="1"/>
      <c r="AC235" s="1"/>
      <c r="AD235" s="1"/>
      <c r="AE235" s="1"/>
      <c r="AF235" s="1" t="s">
        <v>8481</v>
      </c>
    </row>
    <row r="236" spans="1:32" ht="44.25" customHeight="1" x14ac:dyDescent="0.2">
      <c r="A236" s="86" t="s">
        <v>7269</v>
      </c>
      <c r="B236" s="2">
        <v>700249204</v>
      </c>
      <c r="C236" s="2" t="s">
        <v>1357</v>
      </c>
      <c r="D236" s="2" t="s">
        <v>1642</v>
      </c>
      <c r="E236" s="6" t="s">
        <v>7270</v>
      </c>
      <c r="F236" s="6" t="s">
        <v>1643</v>
      </c>
      <c r="G236" s="6" t="s">
        <v>7271</v>
      </c>
      <c r="H236" s="2" t="s">
        <v>1644</v>
      </c>
      <c r="I236" s="2" t="s">
        <v>7272</v>
      </c>
      <c r="J236" s="2" t="s">
        <v>7273</v>
      </c>
      <c r="K236" s="2" t="s">
        <v>1645</v>
      </c>
      <c r="L236" s="4" t="s">
        <v>47</v>
      </c>
      <c r="M236" s="7" t="s">
        <v>1646</v>
      </c>
      <c r="N236" s="7" t="s">
        <v>7274</v>
      </c>
      <c r="O236" s="8" t="s">
        <v>7275</v>
      </c>
      <c r="P236" s="7"/>
      <c r="Q236" s="8" t="s">
        <v>1095</v>
      </c>
      <c r="R236" s="8" t="s">
        <v>7276</v>
      </c>
      <c r="S236" s="9">
        <v>37970</v>
      </c>
      <c r="T236" s="7">
        <v>7039</v>
      </c>
      <c r="U236" s="3"/>
      <c r="V236" s="4"/>
      <c r="W236" s="3"/>
      <c r="X236" s="3"/>
      <c r="Y236" s="3"/>
      <c r="Z236" s="2"/>
      <c r="AA236" s="1"/>
      <c r="AB236" s="1"/>
      <c r="AC236" s="1"/>
      <c r="AD236" s="1"/>
      <c r="AE236" s="1"/>
      <c r="AF236" s="1"/>
    </row>
    <row r="237" spans="1:32" ht="44.25" customHeight="1" x14ac:dyDescent="0.2">
      <c r="A237" s="86" t="s">
        <v>7277</v>
      </c>
      <c r="B237" s="2">
        <v>651765404</v>
      </c>
      <c r="C237" s="2" t="s">
        <v>1357</v>
      </c>
      <c r="D237" s="2" t="s">
        <v>1647</v>
      </c>
      <c r="E237" s="6" t="s">
        <v>1648</v>
      </c>
      <c r="F237" s="6" t="s">
        <v>1649</v>
      </c>
      <c r="G237" s="6" t="s">
        <v>1650</v>
      </c>
      <c r="H237" s="2" t="s">
        <v>1651</v>
      </c>
      <c r="I237" s="2" t="s">
        <v>1652</v>
      </c>
      <c r="J237" s="2" t="s">
        <v>1653</v>
      </c>
      <c r="K237" s="2" t="s">
        <v>1655</v>
      </c>
      <c r="L237" s="4" t="s">
        <v>47</v>
      </c>
      <c r="M237" s="7" t="s">
        <v>1657</v>
      </c>
      <c r="N237" s="7" t="s">
        <v>1656</v>
      </c>
      <c r="O237" s="8" t="s">
        <v>1654</v>
      </c>
      <c r="P237" s="7"/>
      <c r="Q237" s="8">
        <v>93401</v>
      </c>
      <c r="R237" s="8" t="s">
        <v>1658</v>
      </c>
      <c r="S237" s="9">
        <v>38019</v>
      </c>
      <c r="T237" s="7">
        <v>7127</v>
      </c>
      <c r="U237" s="3"/>
      <c r="V237" s="4"/>
      <c r="W237" s="3"/>
      <c r="X237" s="3"/>
      <c r="Y237" s="3"/>
      <c r="Z237" s="2"/>
      <c r="AA237" s="1"/>
      <c r="AB237" s="1"/>
      <c r="AC237" s="1"/>
      <c r="AD237" s="1"/>
      <c r="AE237" s="1"/>
      <c r="AF237" s="1"/>
    </row>
    <row r="238" spans="1:32" ht="44.25" customHeight="1" x14ac:dyDescent="0.2">
      <c r="A238" s="86" t="s">
        <v>7278</v>
      </c>
      <c r="B238" s="2">
        <v>717618009</v>
      </c>
      <c r="C238" s="2" t="s">
        <v>1369</v>
      </c>
      <c r="D238" s="2" t="s">
        <v>1659</v>
      </c>
      <c r="E238" s="6" t="s">
        <v>1660</v>
      </c>
      <c r="F238" s="6" t="s">
        <v>1661</v>
      </c>
      <c r="G238" s="6" t="s">
        <v>1662</v>
      </c>
      <c r="H238" s="2" t="s">
        <v>1651</v>
      </c>
      <c r="I238" s="2" t="s">
        <v>1663</v>
      </c>
      <c r="J238" s="2" t="s">
        <v>1664</v>
      </c>
      <c r="K238" s="2" t="s">
        <v>1666</v>
      </c>
      <c r="L238" s="4" t="s">
        <v>5314</v>
      </c>
      <c r="M238" s="7" t="s">
        <v>1378</v>
      </c>
      <c r="N238" s="7"/>
      <c r="O238" s="8" t="s">
        <v>1665</v>
      </c>
      <c r="P238" s="7"/>
      <c r="Q238" s="8" t="s">
        <v>45</v>
      </c>
      <c r="R238" s="8" t="s">
        <v>1667</v>
      </c>
      <c r="S238" s="9">
        <v>37970</v>
      </c>
      <c r="T238" s="7">
        <v>6680</v>
      </c>
      <c r="U238" s="3"/>
      <c r="V238" s="4"/>
      <c r="W238" s="3"/>
      <c r="X238" s="3"/>
      <c r="Y238" s="3"/>
      <c r="Z238" s="2"/>
      <c r="AA238" s="1"/>
      <c r="AB238" s="1"/>
      <c r="AC238" s="1"/>
      <c r="AD238" s="1"/>
      <c r="AE238" s="1"/>
      <c r="AF238" s="1"/>
    </row>
    <row r="239" spans="1:32" ht="44.25" customHeight="1" x14ac:dyDescent="0.2">
      <c r="A239" s="86" t="s">
        <v>7279</v>
      </c>
      <c r="B239" s="2" t="s">
        <v>8541</v>
      </c>
      <c r="C239" s="2" t="s">
        <v>1357</v>
      </c>
      <c r="D239" s="2" t="s">
        <v>1668</v>
      </c>
      <c r="E239" s="6" t="s">
        <v>7280</v>
      </c>
      <c r="F239" s="6" t="s">
        <v>5262</v>
      </c>
      <c r="G239" s="6" t="s">
        <v>7281</v>
      </c>
      <c r="H239" s="2" t="s">
        <v>1669</v>
      </c>
      <c r="I239" s="2" t="s">
        <v>6304</v>
      </c>
      <c r="J239" s="2" t="s">
        <v>1670</v>
      </c>
      <c r="K239" s="2" t="s">
        <v>5371</v>
      </c>
      <c r="L239" s="4" t="s">
        <v>47</v>
      </c>
      <c r="M239" s="7" t="s">
        <v>1641</v>
      </c>
      <c r="N239" s="7" t="s">
        <v>5369</v>
      </c>
      <c r="O239" s="8" t="s">
        <v>5370</v>
      </c>
      <c r="P239" s="7"/>
      <c r="Q239" s="8" t="s">
        <v>1095</v>
      </c>
      <c r="R239" s="8" t="s">
        <v>7282</v>
      </c>
      <c r="S239" s="9">
        <v>41950</v>
      </c>
      <c r="T239" s="7">
        <v>7517</v>
      </c>
      <c r="U239" s="3"/>
      <c r="V239" s="4"/>
      <c r="W239" s="3"/>
      <c r="X239" s="3"/>
      <c r="Y239" s="3"/>
      <c r="Z239" s="2"/>
      <c r="AA239" s="1"/>
      <c r="AB239" s="1"/>
      <c r="AC239" s="1"/>
      <c r="AD239" s="1"/>
      <c r="AE239" s="1"/>
      <c r="AF239" s="1"/>
    </row>
    <row r="240" spans="1:32" ht="44.25" customHeight="1" x14ac:dyDescent="0.2">
      <c r="A240" s="86" t="s">
        <v>7283</v>
      </c>
      <c r="B240" s="2">
        <v>734382000</v>
      </c>
      <c r="C240" s="2" t="s">
        <v>1433</v>
      </c>
      <c r="D240" s="2" t="s">
        <v>1671</v>
      </c>
      <c r="E240" s="6" t="s">
        <v>1470</v>
      </c>
      <c r="F240" s="6" t="s">
        <v>1672</v>
      </c>
      <c r="G240" s="6" t="s">
        <v>1673</v>
      </c>
      <c r="H240" s="2" t="s">
        <v>1674</v>
      </c>
      <c r="I240" s="2" t="s">
        <v>1675</v>
      </c>
      <c r="J240" s="2" t="s">
        <v>1676</v>
      </c>
      <c r="K240" s="2" t="s">
        <v>1677</v>
      </c>
      <c r="L240" s="4" t="s">
        <v>5312</v>
      </c>
      <c r="M240" s="7" t="s">
        <v>1678</v>
      </c>
      <c r="N240" s="7"/>
      <c r="O240" s="7" t="s">
        <v>1679</v>
      </c>
      <c r="P240" s="7"/>
      <c r="Q240" s="8">
        <v>93401</v>
      </c>
      <c r="R240" s="8" t="s">
        <v>1680</v>
      </c>
      <c r="S240" s="9">
        <v>37970</v>
      </c>
      <c r="T240" s="7">
        <v>6966</v>
      </c>
      <c r="U240" s="3"/>
      <c r="V240" s="4"/>
      <c r="W240" s="3"/>
      <c r="X240" s="3"/>
      <c r="Y240" s="3"/>
      <c r="Z240" s="2"/>
      <c r="AA240" s="1"/>
      <c r="AB240" s="1"/>
      <c r="AC240" s="1"/>
      <c r="AD240" s="1"/>
      <c r="AE240" s="1"/>
      <c r="AF240" s="1"/>
    </row>
    <row r="241" spans="1:32" ht="44.25" customHeight="1" x14ac:dyDescent="0.2">
      <c r="A241" s="86" t="s">
        <v>7284</v>
      </c>
      <c r="B241" s="2">
        <v>733377003</v>
      </c>
      <c r="C241" s="2" t="s">
        <v>1357</v>
      </c>
      <c r="D241" s="2" t="s">
        <v>1681</v>
      </c>
      <c r="E241" s="6" t="s">
        <v>1682</v>
      </c>
      <c r="F241" s="6" t="s">
        <v>1683</v>
      </c>
      <c r="G241" s="6" t="s">
        <v>1684</v>
      </c>
      <c r="H241" s="2" t="s">
        <v>1685</v>
      </c>
      <c r="I241" s="2" t="s">
        <v>1686</v>
      </c>
      <c r="J241" s="2" t="s">
        <v>1687</v>
      </c>
      <c r="K241" s="2" t="s">
        <v>1689</v>
      </c>
      <c r="L241" s="4" t="s">
        <v>47</v>
      </c>
      <c r="M241" s="7" t="s">
        <v>624</v>
      </c>
      <c r="N241" s="7" t="s">
        <v>1690</v>
      </c>
      <c r="O241" s="8" t="s">
        <v>1688</v>
      </c>
      <c r="P241" s="7"/>
      <c r="Q241" s="8">
        <v>93401</v>
      </c>
      <c r="R241" s="8" t="s">
        <v>1691</v>
      </c>
      <c r="S241" s="9">
        <v>37970</v>
      </c>
      <c r="T241" s="7">
        <v>7045</v>
      </c>
      <c r="U241" s="3"/>
      <c r="V241" s="4"/>
      <c r="W241" s="3"/>
      <c r="X241" s="3"/>
      <c r="Y241" s="3"/>
      <c r="Z241" s="2"/>
      <c r="AA241" s="1"/>
      <c r="AB241" s="1"/>
      <c r="AC241" s="1"/>
      <c r="AD241" s="1"/>
      <c r="AE241" s="1"/>
      <c r="AF241" s="1"/>
    </row>
    <row r="242" spans="1:32" ht="44.25" customHeight="1" x14ac:dyDescent="0.2">
      <c r="A242" s="86" t="s">
        <v>1692</v>
      </c>
      <c r="B242" s="2" t="s">
        <v>8539</v>
      </c>
      <c r="C242" s="2" t="s">
        <v>1357</v>
      </c>
      <c r="D242" s="2" t="s">
        <v>1693</v>
      </c>
      <c r="E242" s="6" t="s">
        <v>1694</v>
      </c>
      <c r="F242" s="6" t="s">
        <v>1695</v>
      </c>
      <c r="G242" s="6" t="s">
        <v>1696</v>
      </c>
      <c r="H242" s="2" t="s">
        <v>1697</v>
      </c>
      <c r="I242" s="2" t="s">
        <v>1698</v>
      </c>
      <c r="J242" s="2" t="s">
        <v>1699</v>
      </c>
      <c r="K242" s="2" t="s">
        <v>1700</v>
      </c>
      <c r="L242" s="4" t="s">
        <v>47</v>
      </c>
      <c r="M242" s="7" t="s">
        <v>733</v>
      </c>
      <c r="N242" s="7" t="s">
        <v>1701</v>
      </c>
      <c r="O242" s="8"/>
      <c r="P242" s="7"/>
      <c r="Q242" s="8" t="s">
        <v>368</v>
      </c>
      <c r="R242" s="8" t="s">
        <v>1702</v>
      </c>
      <c r="S242" s="9">
        <v>39322</v>
      </c>
      <c r="T242" s="7">
        <v>7370</v>
      </c>
      <c r="U242" s="3"/>
      <c r="V242" s="4"/>
      <c r="W242" s="3"/>
      <c r="X242" s="3"/>
      <c r="Y242" s="3"/>
      <c r="Z242" s="2"/>
      <c r="AA242" s="1"/>
      <c r="AB242" s="1"/>
      <c r="AC242" s="1"/>
      <c r="AD242" s="1"/>
      <c r="AE242" s="1"/>
      <c r="AF242" s="1"/>
    </row>
    <row r="243" spans="1:32" ht="44.25" customHeight="1" x14ac:dyDescent="0.2">
      <c r="A243" s="86" t="s">
        <v>7285</v>
      </c>
      <c r="B243" s="2">
        <v>651619912</v>
      </c>
      <c r="C243" s="2" t="s">
        <v>1703</v>
      </c>
      <c r="D243" s="2" t="s">
        <v>1704</v>
      </c>
      <c r="E243" s="6" t="s">
        <v>8160</v>
      </c>
      <c r="F243" s="6" t="s">
        <v>1705</v>
      </c>
      <c r="G243" s="6" t="s">
        <v>1706</v>
      </c>
      <c r="H243" s="2" t="s">
        <v>8161</v>
      </c>
      <c r="I243" s="2" t="s">
        <v>8162</v>
      </c>
      <c r="J243" s="2" t="s">
        <v>1707</v>
      </c>
      <c r="K243" s="2" t="s">
        <v>8163</v>
      </c>
      <c r="L243" s="4" t="s">
        <v>539</v>
      </c>
      <c r="M243" s="7" t="s">
        <v>8164</v>
      </c>
      <c r="N243" s="7" t="s">
        <v>1709</v>
      </c>
      <c r="O243" s="8" t="s">
        <v>1708</v>
      </c>
      <c r="P243" s="7"/>
      <c r="Q243" s="8">
        <v>93401</v>
      </c>
      <c r="R243" s="8" t="s">
        <v>8165</v>
      </c>
      <c r="S243" s="9">
        <v>43395</v>
      </c>
      <c r="T243" s="7">
        <v>7660</v>
      </c>
      <c r="U243" s="3"/>
      <c r="V243" s="4"/>
      <c r="W243" s="3"/>
      <c r="X243" s="3"/>
      <c r="Y243" s="3"/>
      <c r="Z243" s="2"/>
      <c r="AA243" s="1"/>
      <c r="AB243" s="1"/>
      <c r="AC243" s="1"/>
      <c r="AD243" s="1"/>
      <c r="AE243" s="1"/>
      <c r="AF243" s="1"/>
    </row>
    <row r="244" spans="1:32" ht="44.25" customHeight="1" x14ac:dyDescent="0.2">
      <c r="A244" s="86" t="s">
        <v>7286</v>
      </c>
      <c r="B244" s="2">
        <v>730767005</v>
      </c>
      <c r="C244" s="6" t="s">
        <v>1711</v>
      </c>
      <c r="D244" s="2" t="s">
        <v>1712</v>
      </c>
      <c r="E244" s="6" t="s">
        <v>1713</v>
      </c>
      <c r="F244" s="6" t="s">
        <v>1710</v>
      </c>
      <c r="G244" s="6" t="s">
        <v>1714</v>
      </c>
      <c r="H244" s="2" t="s">
        <v>1715</v>
      </c>
      <c r="I244" s="2" t="s">
        <v>1716</v>
      </c>
      <c r="J244" s="2" t="s">
        <v>1717</v>
      </c>
      <c r="K244" s="2" t="s">
        <v>1719</v>
      </c>
      <c r="L244" s="4" t="s">
        <v>47</v>
      </c>
      <c r="M244" s="7" t="s">
        <v>1287</v>
      </c>
      <c r="N244" s="7" t="s">
        <v>1720</v>
      </c>
      <c r="O244" s="8" t="s">
        <v>1718</v>
      </c>
      <c r="P244" s="7"/>
      <c r="Q244" s="8">
        <v>93401</v>
      </c>
      <c r="R244" s="8" t="s">
        <v>1721</v>
      </c>
      <c r="S244" s="9">
        <v>37970</v>
      </c>
      <c r="T244" s="7">
        <v>6993</v>
      </c>
      <c r="U244" s="3"/>
      <c r="V244" s="4"/>
      <c r="W244" s="3"/>
      <c r="X244" s="3"/>
      <c r="Y244" s="3"/>
      <c r="Z244" s="2"/>
      <c r="AA244" s="1"/>
      <c r="AB244" s="1"/>
      <c r="AC244" s="1"/>
      <c r="AD244" s="1"/>
      <c r="AE244" s="1"/>
      <c r="AF244" s="1"/>
    </row>
    <row r="245" spans="1:32" ht="44.25" customHeight="1" x14ac:dyDescent="0.2">
      <c r="A245" s="86" t="s">
        <v>6188</v>
      </c>
      <c r="B245" s="2">
        <v>651935253</v>
      </c>
      <c r="C245" s="6"/>
      <c r="D245" s="2" t="s">
        <v>6637</v>
      </c>
      <c r="E245" s="6" t="s">
        <v>7287</v>
      </c>
      <c r="F245" s="6" t="s">
        <v>6189</v>
      </c>
      <c r="G245" s="6" t="s">
        <v>7288</v>
      </c>
      <c r="H245" s="2" t="s">
        <v>6190</v>
      </c>
      <c r="I245" s="2" t="s">
        <v>7289</v>
      </c>
      <c r="J245" s="2" t="s">
        <v>7290</v>
      </c>
      <c r="K245" s="2" t="s">
        <v>6638</v>
      </c>
      <c r="L245" s="4" t="s">
        <v>47</v>
      </c>
      <c r="M245" s="7" t="s">
        <v>1595</v>
      </c>
      <c r="N245" s="7" t="s">
        <v>6191</v>
      </c>
      <c r="O245" s="23" t="s">
        <v>6639</v>
      </c>
      <c r="P245" s="7"/>
      <c r="Q245" s="8">
        <v>93401</v>
      </c>
      <c r="R245" s="8" t="s">
        <v>7194</v>
      </c>
      <c r="S245" s="9">
        <v>44104</v>
      </c>
      <c r="T245" s="7">
        <v>7714</v>
      </c>
      <c r="U245" s="20"/>
      <c r="V245" s="21"/>
      <c r="W245" s="20"/>
      <c r="X245" s="20"/>
      <c r="Y245" s="20"/>
      <c r="Z245" s="12"/>
      <c r="AA245" s="1"/>
      <c r="AB245" s="1"/>
      <c r="AC245" s="1"/>
      <c r="AD245" s="1"/>
      <c r="AE245" s="1"/>
      <c r="AF245" s="1"/>
    </row>
    <row r="246" spans="1:32" ht="44.25" customHeight="1" x14ac:dyDescent="0.2">
      <c r="A246" s="86" t="s">
        <v>7291</v>
      </c>
      <c r="B246" s="2">
        <v>730752008</v>
      </c>
      <c r="C246" s="2" t="s">
        <v>1357</v>
      </c>
      <c r="D246" s="2" t="s">
        <v>1722</v>
      </c>
      <c r="E246" s="6" t="s">
        <v>1723</v>
      </c>
      <c r="F246" s="6" t="s">
        <v>1724</v>
      </c>
      <c r="G246" s="6" t="s">
        <v>1725</v>
      </c>
      <c r="H246" s="2" t="s">
        <v>1726</v>
      </c>
      <c r="I246" s="2" t="s">
        <v>1727</v>
      </c>
      <c r="J246" s="2" t="s">
        <v>1728</v>
      </c>
      <c r="K246" s="2" t="s">
        <v>1729</v>
      </c>
      <c r="L246" s="4" t="s">
        <v>47</v>
      </c>
      <c r="M246" s="7" t="s">
        <v>1400</v>
      </c>
      <c r="N246" s="7" t="s">
        <v>1730</v>
      </c>
      <c r="O246" s="8"/>
      <c r="P246" s="7"/>
      <c r="Q246" s="8" t="s">
        <v>368</v>
      </c>
      <c r="R246" s="8" t="s">
        <v>1731</v>
      </c>
      <c r="S246" s="9">
        <v>39720</v>
      </c>
      <c r="T246" s="7">
        <v>7405</v>
      </c>
      <c r="U246" s="3"/>
      <c r="V246" s="4"/>
      <c r="W246" s="3"/>
      <c r="X246" s="3"/>
      <c r="Y246" s="3"/>
      <c r="Z246" s="2"/>
      <c r="AA246" s="1"/>
      <c r="AB246" s="1"/>
      <c r="AC246" s="1"/>
      <c r="AD246" s="1"/>
      <c r="AE246" s="1"/>
      <c r="AF246" s="1"/>
    </row>
    <row r="247" spans="1:32" ht="44.25" customHeight="1" x14ac:dyDescent="0.2">
      <c r="A247" s="86" t="s">
        <v>7292</v>
      </c>
      <c r="B247" s="2">
        <v>715814005</v>
      </c>
      <c r="C247" s="2" t="s">
        <v>1357</v>
      </c>
      <c r="D247" s="2" t="s">
        <v>1732</v>
      </c>
      <c r="E247" s="6" t="s">
        <v>1733</v>
      </c>
      <c r="F247" s="6" t="s">
        <v>1734</v>
      </c>
      <c r="G247" s="6" t="s">
        <v>1735</v>
      </c>
      <c r="H247" s="2" t="s">
        <v>622</v>
      </c>
      <c r="I247" s="2" t="s">
        <v>1736</v>
      </c>
      <c r="J247" s="2" t="s">
        <v>1737</v>
      </c>
      <c r="K247" s="2" t="s">
        <v>1739</v>
      </c>
      <c r="L247" s="7" t="s">
        <v>47</v>
      </c>
      <c r="M247" s="7" t="s">
        <v>624</v>
      </c>
      <c r="N247" s="7" t="s">
        <v>1740</v>
      </c>
      <c r="O247" s="8" t="s">
        <v>1738</v>
      </c>
      <c r="P247" s="7"/>
      <c r="Q247" s="8">
        <v>93401</v>
      </c>
      <c r="R247" s="8" t="s">
        <v>1741</v>
      </c>
      <c r="S247" s="9">
        <v>37970</v>
      </c>
      <c r="T247" s="7">
        <v>6885</v>
      </c>
      <c r="U247" s="3"/>
      <c r="V247" s="4"/>
      <c r="W247" s="3"/>
      <c r="X247" s="3"/>
      <c r="Y247" s="3"/>
      <c r="Z247" s="2"/>
      <c r="AA247" s="1"/>
      <c r="AB247" s="1"/>
      <c r="AC247" s="1"/>
      <c r="AD247" s="1"/>
      <c r="AE247" s="1"/>
      <c r="AF247" s="1"/>
    </row>
    <row r="248" spans="1:32" ht="44.25" customHeight="1" x14ac:dyDescent="0.2">
      <c r="A248" s="86" t="s">
        <v>7293</v>
      </c>
      <c r="B248" s="2" t="s">
        <v>8524</v>
      </c>
      <c r="C248" s="2" t="s">
        <v>1369</v>
      </c>
      <c r="D248" s="2" t="s">
        <v>1742</v>
      </c>
      <c r="E248" s="6" t="s">
        <v>6504</v>
      </c>
      <c r="F248" s="6" t="s">
        <v>1743</v>
      </c>
      <c r="G248" s="6" t="s">
        <v>1744</v>
      </c>
      <c r="H248" s="2" t="s">
        <v>1362</v>
      </c>
      <c r="I248" s="2" t="s">
        <v>6505</v>
      </c>
      <c r="J248" s="2" t="s">
        <v>6506</v>
      </c>
      <c r="K248" s="2" t="s">
        <v>6507</v>
      </c>
      <c r="L248" s="4" t="s">
        <v>539</v>
      </c>
      <c r="M248" s="7" t="s">
        <v>187</v>
      </c>
      <c r="N248" s="7" t="s">
        <v>6508</v>
      </c>
      <c r="O248" s="8" t="s">
        <v>1745</v>
      </c>
      <c r="P248" s="7"/>
      <c r="Q248" s="8" t="s">
        <v>1381</v>
      </c>
      <c r="R248" s="8" t="s">
        <v>6509</v>
      </c>
      <c r="S248" s="9">
        <v>42902</v>
      </c>
      <c r="T248" s="7">
        <v>7632</v>
      </c>
      <c r="U248" s="3"/>
      <c r="V248" s="4"/>
      <c r="W248" s="3"/>
      <c r="X248" s="3"/>
      <c r="Y248" s="3"/>
      <c r="Z248" s="2"/>
      <c r="AA248" s="1"/>
      <c r="AB248" s="1"/>
      <c r="AC248" s="1"/>
      <c r="AD248" s="1"/>
      <c r="AE248" s="1"/>
      <c r="AF248" s="1"/>
    </row>
    <row r="249" spans="1:32" ht="44.25" customHeight="1" x14ac:dyDescent="0.2">
      <c r="A249" s="85" t="s">
        <v>7294</v>
      </c>
      <c r="B249" s="2">
        <v>651705223</v>
      </c>
      <c r="C249" s="2"/>
      <c r="D249" s="2" t="s">
        <v>6640</v>
      </c>
      <c r="E249" s="6" t="s">
        <v>5996</v>
      </c>
      <c r="F249" s="6" t="s">
        <v>5363</v>
      </c>
      <c r="G249" s="6" t="s">
        <v>5372</v>
      </c>
      <c r="H249" s="2" t="s">
        <v>5364</v>
      </c>
      <c r="I249" s="2" t="s">
        <v>5365</v>
      </c>
      <c r="J249" s="2" t="s">
        <v>5366</v>
      </c>
      <c r="K249" s="2" t="s">
        <v>5997</v>
      </c>
      <c r="L249" s="2" t="s">
        <v>5316</v>
      </c>
      <c r="M249" s="8" t="s">
        <v>873</v>
      </c>
      <c r="N249" s="8" t="s">
        <v>5367</v>
      </c>
      <c r="O249" s="32" t="s">
        <v>5368</v>
      </c>
      <c r="P249" s="8"/>
      <c r="Q249" s="8" t="s">
        <v>45</v>
      </c>
      <c r="R249" s="8" t="s">
        <v>6118</v>
      </c>
      <c r="S249" s="13">
        <v>43595</v>
      </c>
      <c r="T249" s="8">
        <v>7676</v>
      </c>
      <c r="U249" s="33"/>
      <c r="V249" s="2"/>
      <c r="W249" s="33"/>
      <c r="X249" s="33"/>
      <c r="Y249" s="33"/>
      <c r="Z249" s="2"/>
      <c r="AA249" s="1"/>
      <c r="AB249" s="1"/>
      <c r="AC249" s="1"/>
      <c r="AD249" s="1"/>
      <c r="AE249" s="1"/>
      <c r="AF249" s="1"/>
    </row>
    <row r="250" spans="1:32" ht="44.25" customHeight="1" x14ac:dyDescent="0.2">
      <c r="A250" s="86" t="s">
        <v>7295</v>
      </c>
      <c r="B250" s="2">
        <v>655044205</v>
      </c>
      <c r="C250" s="2" t="s">
        <v>1369</v>
      </c>
      <c r="D250" s="2" t="s">
        <v>1746</v>
      </c>
      <c r="E250" s="6" t="s">
        <v>1747</v>
      </c>
      <c r="F250" s="6" t="s">
        <v>1748</v>
      </c>
      <c r="G250" s="6" t="s">
        <v>1749</v>
      </c>
      <c r="H250" s="2" t="s">
        <v>1750</v>
      </c>
      <c r="I250" s="2" t="s">
        <v>1751</v>
      </c>
      <c r="J250" s="2" t="s">
        <v>1752</v>
      </c>
      <c r="K250" s="2" t="s">
        <v>1754</v>
      </c>
      <c r="L250" s="4" t="s">
        <v>47</v>
      </c>
      <c r="M250" s="7" t="s">
        <v>1756</v>
      </c>
      <c r="N250" s="7" t="s">
        <v>1755</v>
      </c>
      <c r="O250" s="8" t="s">
        <v>1753</v>
      </c>
      <c r="P250" s="7"/>
      <c r="Q250" s="8" t="s">
        <v>45</v>
      </c>
      <c r="R250" s="8" t="s">
        <v>1757</v>
      </c>
      <c r="S250" s="9">
        <v>38898</v>
      </c>
      <c r="T250" s="7">
        <v>7323</v>
      </c>
      <c r="U250" s="3"/>
      <c r="V250" s="4"/>
      <c r="W250" s="3"/>
      <c r="X250" s="3"/>
      <c r="Y250" s="3"/>
      <c r="Z250" s="2"/>
      <c r="AA250" s="1"/>
      <c r="AB250" s="1"/>
      <c r="AC250" s="1"/>
      <c r="AD250" s="1"/>
      <c r="AE250" s="1"/>
      <c r="AF250" s="1"/>
    </row>
    <row r="251" spans="1:32" ht="44.25" customHeight="1" x14ac:dyDescent="0.2">
      <c r="A251" s="86" t="s">
        <v>7296</v>
      </c>
      <c r="B251" s="2">
        <v>721476006</v>
      </c>
      <c r="C251" s="2" t="s">
        <v>1433</v>
      </c>
      <c r="D251" s="2" t="s">
        <v>1758</v>
      </c>
      <c r="E251" s="6" t="s">
        <v>7297</v>
      </c>
      <c r="F251" s="6" t="s">
        <v>1759</v>
      </c>
      <c r="G251" s="6" t="s">
        <v>1760</v>
      </c>
      <c r="H251" s="2" t="s">
        <v>959</v>
      </c>
      <c r="I251" s="2" t="s">
        <v>7298</v>
      </c>
      <c r="J251" s="2" t="s">
        <v>1761</v>
      </c>
      <c r="K251" s="2" t="s">
        <v>1763</v>
      </c>
      <c r="L251" s="4" t="s">
        <v>5351</v>
      </c>
      <c r="M251" s="7" t="s">
        <v>759</v>
      </c>
      <c r="N251" s="7" t="s">
        <v>1764</v>
      </c>
      <c r="O251" s="8" t="s">
        <v>1762</v>
      </c>
      <c r="P251" s="7"/>
      <c r="Q251" s="8">
        <v>93910</v>
      </c>
      <c r="R251" s="8" t="s">
        <v>7299</v>
      </c>
      <c r="S251" s="9">
        <v>37970</v>
      </c>
      <c r="T251" s="7">
        <v>6864</v>
      </c>
      <c r="U251" s="3"/>
      <c r="V251" s="4"/>
      <c r="W251" s="3"/>
      <c r="X251" s="3"/>
      <c r="Y251" s="3"/>
      <c r="Z251" s="2"/>
      <c r="AA251" s="1"/>
      <c r="AB251" s="1"/>
      <c r="AC251" s="1"/>
      <c r="AD251" s="1"/>
      <c r="AE251" s="1"/>
      <c r="AF251" s="1"/>
    </row>
    <row r="252" spans="1:32" ht="44.25" customHeight="1" x14ac:dyDescent="0.2">
      <c r="A252" s="86" t="s">
        <v>7300</v>
      </c>
      <c r="B252" s="2">
        <v>740165003</v>
      </c>
      <c r="C252" s="2" t="s">
        <v>1357</v>
      </c>
      <c r="D252" s="2" t="s">
        <v>1765</v>
      </c>
      <c r="E252" s="6" t="s">
        <v>1766</v>
      </c>
      <c r="F252" s="6" t="s">
        <v>1767</v>
      </c>
      <c r="G252" s="6" t="s">
        <v>1768</v>
      </c>
      <c r="H252" s="2" t="s">
        <v>1769</v>
      </c>
      <c r="I252" s="2" t="s">
        <v>1770</v>
      </c>
      <c r="J252" s="2" t="s">
        <v>1771</v>
      </c>
      <c r="K252" s="2" t="s">
        <v>1772</v>
      </c>
      <c r="L252" s="4" t="s">
        <v>47</v>
      </c>
      <c r="M252" s="7" t="s">
        <v>947</v>
      </c>
      <c r="N252" s="7"/>
      <c r="O252" s="8" t="s">
        <v>1773</v>
      </c>
      <c r="P252" s="7"/>
      <c r="Q252" s="8" t="s">
        <v>83</v>
      </c>
      <c r="R252" s="8" t="s">
        <v>1774</v>
      </c>
      <c r="S252" s="9">
        <v>39332</v>
      </c>
      <c r="T252" s="7">
        <v>7373</v>
      </c>
      <c r="U252" s="3"/>
      <c r="V252" s="4"/>
      <c r="W252" s="3"/>
      <c r="X252" s="3"/>
      <c r="Y252" s="3"/>
      <c r="Z252" s="2"/>
      <c r="AA252" s="1"/>
      <c r="AB252" s="1"/>
      <c r="AC252" s="1"/>
      <c r="AD252" s="1"/>
      <c r="AE252" s="1"/>
      <c r="AF252" s="1"/>
    </row>
    <row r="253" spans="1:32" ht="44.25" customHeight="1" x14ac:dyDescent="0.2">
      <c r="A253" s="86" t="s">
        <v>7301</v>
      </c>
      <c r="B253" s="2">
        <v>722884000</v>
      </c>
      <c r="C253" s="2" t="s">
        <v>1357</v>
      </c>
      <c r="D253" s="2" t="s">
        <v>1775</v>
      </c>
      <c r="E253" s="6" t="s">
        <v>6015</v>
      </c>
      <c r="F253" s="6" t="s">
        <v>1776</v>
      </c>
      <c r="G253" s="6" t="s">
        <v>6019</v>
      </c>
      <c r="H253" s="2" t="s">
        <v>1777</v>
      </c>
      <c r="I253" s="2" t="s">
        <v>6020</v>
      </c>
      <c r="J253" s="2" t="s">
        <v>6021</v>
      </c>
      <c r="K253" s="2" t="s">
        <v>6016</v>
      </c>
      <c r="L253" s="4" t="s">
        <v>5316</v>
      </c>
      <c r="M253" s="7" t="s">
        <v>1141</v>
      </c>
      <c r="N253" s="7" t="s">
        <v>6017</v>
      </c>
      <c r="O253" s="23" t="s">
        <v>6018</v>
      </c>
      <c r="P253" s="7"/>
      <c r="Q253" s="8" t="s">
        <v>1095</v>
      </c>
      <c r="R253" s="8" t="s">
        <v>6120</v>
      </c>
      <c r="S253" s="9">
        <v>37970</v>
      </c>
      <c r="T253" s="7">
        <v>6914</v>
      </c>
      <c r="U253" s="3"/>
      <c r="V253" s="4"/>
      <c r="W253" s="3"/>
      <c r="X253" s="3"/>
      <c r="Y253" s="3"/>
      <c r="Z253" s="2"/>
      <c r="AA253" s="1"/>
      <c r="AB253" s="1"/>
      <c r="AC253" s="1"/>
      <c r="AD253" s="1"/>
      <c r="AE253" s="1"/>
      <c r="AF253" s="1"/>
    </row>
    <row r="254" spans="1:32" ht="44.25" customHeight="1" x14ac:dyDescent="0.2">
      <c r="A254" s="86" t="s">
        <v>7302</v>
      </c>
      <c r="B254" s="2">
        <v>722517008</v>
      </c>
      <c r="C254" s="2" t="s">
        <v>1357</v>
      </c>
      <c r="D254" s="2" t="s">
        <v>1778</v>
      </c>
      <c r="E254" s="6" t="s">
        <v>1779</v>
      </c>
      <c r="F254" s="6" t="s">
        <v>1780</v>
      </c>
      <c r="G254" s="6" t="s">
        <v>1781</v>
      </c>
      <c r="H254" s="2" t="s">
        <v>1782</v>
      </c>
      <c r="I254" s="2" t="s">
        <v>1783</v>
      </c>
      <c r="J254" s="2" t="s">
        <v>1784</v>
      </c>
      <c r="K254" s="2" t="s">
        <v>1786</v>
      </c>
      <c r="L254" s="4" t="s">
        <v>47</v>
      </c>
      <c r="M254" s="7" t="s">
        <v>1287</v>
      </c>
      <c r="N254" s="7" t="s">
        <v>1787</v>
      </c>
      <c r="O254" s="8" t="s">
        <v>1785</v>
      </c>
      <c r="P254" s="7"/>
      <c r="Q254" s="8" t="s">
        <v>83</v>
      </c>
      <c r="R254" s="8" t="s">
        <v>1788</v>
      </c>
      <c r="S254" s="9">
        <v>39349</v>
      </c>
      <c r="T254" s="7">
        <v>7374</v>
      </c>
      <c r="U254" s="3"/>
      <c r="V254" s="4"/>
      <c r="W254" s="3"/>
      <c r="X254" s="3"/>
      <c r="Y254" s="3"/>
      <c r="Z254" s="2"/>
      <c r="AA254" s="1"/>
      <c r="AB254" s="1"/>
      <c r="AC254" s="1"/>
      <c r="AD254" s="1"/>
      <c r="AE254" s="1"/>
      <c r="AF254" s="1"/>
    </row>
    <row r="255" spans="1:32" ht="44.25" customHeight="1" x14ac:dyDescent="0.2">
      <c r="A255" s="86" t="s">
        <v>7303</v>
      </c>
      <c r="B255" s="2">
        <v>651515092</v>
      </c>
      <c r="C255" s="2" t="s">
        <v>1357</v>
      </c>
      <c r="D255" s="2" t="s">
        <v>1789</v>
      </c>
      <c r="E255" s="6" t="s">
        <v>6102</v>
      </c>
      <c r="F255" s="6" t="s">
        <v>1790</v>
      </c>
      <c r="G255" s="6" t="s">
        <v>1791</v>
      </c>
      <c r="H255" s="2" t="s">
        <v>1792</v>
      </c>
      <c r="I255" s="2" t="s">
        <v>6146</v>
      </c>
      <c r="J255" s="2" t="s">
        <v>1793</v>
      </c>
      <c r="K255" s="2" t="s">
        <v>6029</v>
      </c>
      <c r="L255" s="4" t="s">
        <v>539</v>
      </c>
      <c r="M255" s="7" t="s">
        <v>1794</v>
      </c>
      <c r="N255" s="7" t="s">
        <v>6030</v>
      </c>
      <c r="O255" s="8" t="s">
        <v>6031</v>
      </c>
      <c r="P255" s="7"/>
      <c r="Q255" s="8" t="s">
        <v>601</v>
      </c>
      <c r="R255" s="8" t="s">
        <v>6103</v>
      </c>
      <c r="S255" s="9">
        <v>43482</v>
      </c>
      <c r="T255" s="7">
        <v>7668</v>
      </c>
      <c r="U255" s="3"/>
      <c r="V255" s="4"/>
      <c r="W255" s="3"/>
      <c r="X255" s="3"/>
      <c r="Y255" s="3"/>
      <c r="Z255" s="2"/>
      <c r="AA255" s="1"/>
      <c r="AB255" s="1"/>
      <c r="AC255" s="1"/>
      <c r="AD255" s="1"/>
      <c r="AE255" s="1"/>
      <c r="AF255" s="1"/>
    </row>
    <row r="256" spans="1:32" ht="44.25" customHeight="1" x14ac:dyDescent="0.2">
      <c r="A256" s="86" t="s">
        <v>7304</v>
      </c>
      <c r="B256" s="2">
        <v>740097008</v>
      </c>
      <c r="C256" s="2" t="s">
        <v>1369</v>
      </c>
      <c r="D256" s="2" t="s">
        <v>1795</v>
      </c>
      <c r="E256" s="6" t="s">
        <v>1796</v>
      </c>
      <c r="F256" s="6" t="s">
        <v>1797</v>
      </c>
      <c r="G256" s="6" t="s">
        <v>1798</v>
      </c>
      <c r="H256" s="2" t="s">
        <v>1799</v>
      </c>
      <c r="I256" s="2" t="s">
        <v>1800</v>
      </c>
      <c r="J256" s="2" t="s">
        <v>1801</v>
      </c>
      <c r="K256" s="2" t="s">
        <v>1803</v>
      </c>
      <c r="L256" s="4" t="s">
        <v>47</v>
      </c>
      <c r="M256" s="7" t="s">
        <v>624</v>
      </c>
      <c r="N256" s="7"/>
      <c r="O256" s="8" t="s">
        <v>1802</v>
      </c>
      <c r="P256" s="7"/>
      <c r="Q256" s="8" t="s">
        <v>368</v>
      </c>
      <c r="R256" s="8" t="s">
        <v>1804</v>
      </c>
      <c r="S256" s="9">
        <v>40366</v>
      </c>
      <c r="T256" s="7">
        <v>7429</v>
      </c>
      <c r="U256" s="3"/>
      <c r="V256" s="4"/>
      <c r="W256" s="3"/>
      <c r="X256" s="3"/>
      <c r="Y256" s="3"/>
      <c r="Z256" s="2"/>
      <c r="AA256" s="1"/>
      <c r="AB256" s="1"/>
      <c r="AC256" s="1"/>
      <c r="AD256" s="1"/>
      <c r="AE256" s="1"/>
      <c r="AF256" s="1"/>
    </row>
    <row r="257" spans="1:32" ht="44.25" customHeight="1" x14ac:dyDescent="0.2">
      <c r="A257" s="86" t="s">
        <v>7305</v>
      </c>
      <c r="B257" s="2">
        <v>656852305</v>
      </c>
      <c r="C257" s="2" t="s">
        <v>1357</v>
      </c>
      <c r="D257" s="2" t="s">
        <v>1805</v>
      </c>
      <c r="E257" s="6" t="s">
        <v>1806</v>
      </c>
      <c r="F257" s="6" t="s">
        <v>1807</v>
      </c>
      <c r="G257" s="6" t="s">
        <v>1808</v>
      </c>
      <c r="H257" s="2" t="s">
        <v>1809</v>
      </c>
      <c r="I257" s="2" t="s">
        <v>1810</v>
      </c>
      <c r="J257" s="2" t="s">
        <v>1811</v>
      </c>
      <c r="K257" s="2" t="s">
        <v>1812</v>
      </c>
      <c r="L257" s="4" t="s">
        <v>47</v>
      </c>
      <c r="M257" s="7" t="s">
        <v>1813</v>
      </c>
      <c r="N257" s="7"/>
      <c r="O257" s="8"/>
      <c r="P257" s="7"/>
      <c r="Q257" s="8" t="s">
        <v>1095</v>
      </c>
      <c r="R257" s="8" t="s">
        <v>1814</v>
      </c>
      <c r="S257" s="9">
        <v>39128</v>
      </c>
      <c r="T257" s="7">
        <v>7346</v>
      </c>
      <c r="U257" s="3"/>
      <c r="V257" s="4"/>
      <c r="W257" s="3"/>
      <c r="X257" s="3"/>
      <c r="Y257" s="3"/>
      <c r="Z257" s="2"/>
      <c r="AA257" s="1"/>
      <c r="AB257" s="1"/>
      <c r="AC257" s="1"/>
      <c r="AD257" s="1"/>
      <c r="AE257" s="1"/>
      <c r="AF257" s="1"/>
    </row>
    <row r="258" spans="1:32" ht="44.25" customHeight="1" x14ac:dyDescent="0.2">
      <c r="A258" s="86" t="s">
        <v>7306</v>
      </c>
      <c r="B258" s="2">
        <v>650359615</v>
      </c>
      <c r="C258" s="2" t="s">
        <v>1357</v>
      </c>
      <c r="D258" s="2" t="s">
        <v>1815</v>
      </c>
      <c r="E258" s="6" t="s">
        <v>1816</v>
      </c>
      <c r="F258" s="6" t="s">
        <v>1817</v>
      </c>
      <c r="G258" s="6" t="s">
        <v>1818</v>
      </c>
      <c r="H258" s="2" t="s">
        <v>1819</v>
      </c>
      <c r="I258" s="2" t="s">
        <v>1820</v>
      </c>
      <c r="J258" s="2" t="s">
        <v>1821</v>
      </c>
      <c r="K258" s="2" t="s">
        <v>1822</v>
      </c>
      <c r="L258" s="4" t="s">
        <v>47</v>
      </c>
      <c r="M258" s="7" t="s">
        <v>733</v>
      </c>
      <c r="N258" s="7"/>
      <c r="O258" s="8"/>
      <c r="P258" s="7"/>
      <c r="Q258" s="8">
        <v>93401</v>
      </c>
      <c r="R258" s="8" t="s">
        <v>1823</v>
      </c>
      <c r="S258" s="9">
        <v>40753</v>
      </c>
      <c r="T258" s="7">
        <v>7447</v>
      </c>
      <c r="U258" s="3"/>
      <c r="V258" s="4"/>
      <c r="W258" s="3"/>
      <c r="X258" s="3"/>
      <c r="Y258" s="3"/>
      <c r="Z258" s="2"/>
      <c r="AA258" s="1"/>
      <c r="AB258" s="1"/>
      <c r="AC258" s="1"/>
      <c r="AD258" s="1"/>
      <c r="AE258" s="1"/>
      <c r="AF258" s="1"/>
    </row>
    <row r="259" spans="1:32" ht="44.25" customHeight="1" x14ac:dyDescent="0.2">
      <c r="A259" s="86" t="s">
        <v>7307</v>
      </c>
      <c r="B259" s="2">
        <v>651747023</v>
      </c>
      <c r="C259" s="2" t="s">
        <v>72</v>
      </c>
      <c r="D259" s="2" t="s">
        <v>5772</v>
      </c>
      <c r="E259" s="6" t="s">
        <v>7308</v>
      </c>
      <c r="F259" s="6" t="s">
        <v>1824</v>
      </c>
      <c r="G259" s="6" t="s">
        <v>7309</v>
      </c>
      <c r="H259" s="2" t="s">
        <v>1792</v>
      </c>
      <c r="I259" s="2" t="s">
        <v>1825</v>
      </c>
      <c r="J259" s="2" t="s">
        <v>1826</v>
      </c>
      <c r="K259" s="2" t="s">
        <v>6125</v>
      </c>
      <c r="L259" s="4" t="s">
        <v>47</v>
      </c>
      <c r="M259" s="7" t="s">
        <v>1287</v>
      </c>
      <c r="N259" s="7">
        <v>226698697</v>
      </c>
      <c r="O259" s="8" t="s">
        <v>1827</v>
      </c>
      <c r="P259" s="7"/>
      <c r="Q259" s="8" t="s">
        <v>601</v>
      </c>
      <c r="R259" s="8" t="s">
        <v>7310</v>
      </c>
      <c r="S259" s="9">
        <v>43503</v>
      </c>
      <c r="T259" s="7">
        <v>7670</v>
      </c>
      <c r="U259" s="20"/>
      <c r="V259" s="21"/>
      <c r="W259" s="20"/>
      <c r="X259" s="20"/>
      <c r="Y259" s="20"/>
      <c r="Z259" s="12"/>
      <c r="AA259" s="1"/>
      <c r="AB259" s="1"/>
      <c r="AC259" s="1"/>
      <c r="AD259" s="1"/>
      <c r="AE259" s="1"/>
      <c r="AF259" s="1"/>
    </row>
    <row r="260" spans="1:32" ht="44.25" customHeight="1" x14ac:dyDescent="0.2">
      <c r="A260" s="86" t="s">
        <v>7311</v>
      </c>
      <c r="B260" s="2" t="s">
        <v>6348</v>
      </c>
      <c r="C260" s="2"/>
      <c r="D260" s="2" t="s">
        <v>6641</v>
      </c>
      <c r="E260" s="6" t="s">
        <v>6510</v>
      </c>
      <c r="F260" s="6" t="s">
        <v>5519</v>
      </c>
      <c r="G260" s="6" t="s">
        <v>5520</v>
      </c>
      <c r="H260" s="2" t="s">
        <v>1281</v>
      </c>
      <c r="I260" s="2" t="s">
        <v>6511</v>
      </c>
      <c r="J260" s="2" t="s">
        <v>5521</v>
      </c>
      <c r="K260" s="2" t="s">
        <v>5522</v>
      </c>
      <c r="L260" s="4" t="s">
        <v>47</v>
      </c>
      <c r="M260" s="7" t="s">
        <v>5523</v>
      </c>
      <c r="N260" s="7">
        <v>56226261423</v>
      </c>
      <c r="O260" s="34" t="s">
        <v>5524</v>
      </c>
      <c r="P260" s="7"/>
      <c r="Q260" s="8">
        <v>93401</v>
      </c>
      <c r="R260" s="8" t="s">
        <v>6512</v>
      </c>
      <c r="S260" s="9">
        <v>43635</v>
      </c>
      <c r="T260" s="7">
        <v>7679</v>
      </c>
      <c r="U260" s="3"/>
      <c r="V260" s="4"/>
      <c r="W260" s="3"/>
      <c r="X260" s="3"/>
      <c r="Y260" s="3"/>
      <c r="Z260" s="2"/>
      <c r="AA260" s="1"/>
      <c r="AB260" s="1"/>
      <c r="AC260" s="1"/>
      <c r="AD260" s="1"/>
      <c r="AE260" s="1"/>
      <c r="AF260" s="1"/>
    </row>
    <row r="261" spans="1:32" ht="44.25" customHeight="1" x14ac:dyDescent="0.2">
      <c r="A261" s="86" t="s">
        <v>7312</v>
      </c>
      <c r="B261" s="2">
        <v>718429005</v>
      </c>
      <c r="C261" s="2" t="s">
        <v>1357</v>
      </c>
      <c r="D261" s="2" t="s">
        <v>1828</v>
      </c>
      <c r="E261" s="6" t="s">
        <v>1829</v>
      </c>
      <c r="F261" s="6" t="s">
        <v>1830</v>
      </c>
      <c r="G261" s="6" t="s">
        <v>1831</v>
      </c>
      <c r="H261" s="2" t="s">
        <v>26</v>
      </c>
      <c r="I261" s="2" t="s">
        <v>1832</v>
      </c>
      <c r="J261" s="2" t="s">
        <v>1833</v>
      </c>
      <c r="K261" s="2" t="s">
        <v>1834</v>
      </c>
      <c r="L261" s="4" t="s">
        <v>47</v>
      </c>
      <c r="M261" s="7" t="s">
        <v>1836</v>
      </c>
      <c r="N261" s="7"/>
      <c r="O261" s="8" t="s">
        <v>1835</v>
      </c>
      <c r="P261" s="7"/>
      <c r="Q261" s="8">
        <v>93401</v>
      </c>
      <c r="R261" s="8" t="s">
        <v>1837</v>
      </c>
      <c r="S261" s="9">
        <v>37970</v>
      </c>
      <c r="T261" s="7">
        <v>6850</v>
      </c>
      <c r="U261" s="3"/>
      <c r="V261" s="4"/>
      <c r="W261" s="3"/>
      <c r="X261" s="3"/>
      <c r="Y261" s="3"/>
      <c r="Z261" s="2"/>
      <c r="AA261" s="1"/>
      <c r="AB261" s="1"/>
      <c r="AC261" s="1"/>
      <c r="AD261" s="1"/>
      <c r="AE261" s="1"/>
      <c r="AF261" s="1"/>
    </row>
    <row r="262" spans="1:32" ht="44.25" customHeight="1" x14ac:dyDescent="0.2">
      <c r="A262" s="86" t="s">
        <v>7313</v>
      </c>
      <c r="B262" s="2">
        <v>714364007</v>
      </c>
      <c r="C262" s="2" t="s">
        <v>1357</v>
      </c>
      <c r="D262" s="2" t="s">
        <v>1838</v>
      </c>
      <c r="E262" s="6" t="s">
        <v>1839</v>
      </c>
      <c r="F262" s="2" t="s">
        <v>1840</v>
      </c>
      <c r="G262" s="6" t="s">
        <v>1841</v>
      </c>
      <c r="H262" s="2" t="s">
        <v>1842</v>
      </c>
      <c r="I262" s="2" t="s">
        <v>1843</v>
      </c>
      <c r="J262" s="2" t="s">
        <v>1844</v>
      </c>
      <c r="K262" s="2" t="s">
        <v>1847</v>
      </c>
      <c r="L262" s="4" t="s">
        <v>47</v>
      </c>
      <c r="M262" s="7" t="s">
        <v>1848</v>
      </c>
      <c r="N262" s="7" t="s">
        <v>1846</v>
      </c>
      <c r="O262" s="8" t="s">
        <v>1845</v>
      </c>
      <c r="P262" s="7"/>
      <c r="Q262" s="8">
        <v>93401</v>
      </c>
      <c r="R262" s="8" t="s">
        <v>1849</v>
      </c>
      <c r="S262" s="9">
        <v>39030</v>
      </c>
      <c r="T262" s="7">
        <v>7339</v>
      </c>
      <c r="U262" s="3"/>
      <c r="V262" s="4"/>
      <c r="W262" s="3"/>
      <c r="X262" s="3"/>
      <c r="Y262" s="3"/>
      <c r="Z262" s="2"/>
      <c r="AA262" s="1"/>
      <c r="AB262" s="1"/>
      <c r="AC262" s="1"/>
      <c r="AD262" s="1"/>
      <c r="AE262" s="1"/>
      <c r="AF262" s="1"/>
    </row>
    <row r="263" spans="1:32" ht="44.25" customHeight="1" x14ac:dyDescent="0.2">
      <c r="A263" s="86" t="s">
        <v>7314</v>
      </c>
      <c r="B263" s="2" t="s">
        <v>6349</v>
      </c>
      <c r="C263" s="2" t="s">
        <v>1369</v>
      </c>
      <c r="D263" s="2" t="s">
        <v>1850</v>
      </c>
      <c r="E263" s="6" t="s">
        <v>1851</v>
      </c>
      <c r="F263" s="6" t="s">
        <v>1852</v>
      </c>
      <c r="G263" s="6" t="s">
        <v>1853</v>
      </c>
      <c r="H263" s="2" t="s">
        <v>1470</v>
      </c>
      <c r="I263" s="2" t="s">
        <v>1854</v>
      </c>
      <c r="J263" s="2" t="s">
        <v>1855</v>
      </c>
      <c r="K263" s="2" t="s">
        <v>1856</v>
      </c>
      <c r="L263" s="4" t="s">
        <v>5317</v>
      </c>
      <c r="M263" s="7" t="s">
        <v>960</v>
      </c>
      <c r="N263" s="7" t="s">
        <v>1857</v>
      </c>
      <c r="O263" s="8"/>
      <c r="P263" s="7"/>
      <c r="Q263" s="8" t="s">
        <v>45</v>
      </c>
      <c r="R263" s="8" t="s">
        <v>1858</v>
      </c>
      <c r="S263" s="9">
        <v>40674</v>
      </c>
      <c r="T263" s="7">
        <v>7441</v>
      </c>
      <c r="U263" s="3"/>
      <c r="V263" s="4"/>
      <c r="W263" s="3"/>
      <c r="X263" s="3"/>
      <c r="Y263" s="3"/>
      <c r="Z263" s="2"/>
      <c r="AA263" s="1"/>
      <c r="AB263" s="1"/>
      <c r="AC263" s="1"/>
      <c r="AD263" s="1"/>
      <c r="AE263" s="1"/>
      <c r="AF263" s="1"/>
    </row>
    <row r="264" spans="1:32" ht="44.25" customHeight="1" x14ac:dyDescent="0.2">
      <c r="A264" s="86" t="s">
        <v>7315</v>
      </c>
      <c r="B264" s="2">
        <v>700217507</v>
      </c>
      <c r="C264" s="2" t="s">
        <v>1859</v>
      </c>
      <c r="D264" s="2" t="s">
        <v>1860</v>
      </c>
      <c r="E264" s="6" t="s">
        <v>6148</v>
      </c>
      <c r="F264" s="6" t="s">
        <v>1861</v>
      </c>
      <c r="G264" s="6" t="s">
        <v>6149</v>
      </c>
      <c r="H264" s="2" t="s">
        <v>1862</v>
      </c>
      <c r="I264" s="2" t="s">
        <v>6150</v>
      </c>
      <c r="J264" s="2" t="s">
        <v>6151</v>
      </c>
      <c r="K264" s="2" t="s">
        <v>6152</v>
      </c>
      <c r="L264" s="4" t="s">
        <v>47</v>
      </c>
      <c r="M264" s="7" t="s">
        <v>1863</v>
      </c>
      <c r="N264" s="7" t="s">
        <v>6153</v>
      </c>
      <c r="O264" s="8" t="s">
        <v>5726</v>
      </c>
      <c r="P264" s="7"/>
      <c r="Q264" s="8" t="s">
        <v>83</v>
      </c>
      <c r="R264" s="8" t="s">
        <v>6179</v>
      </c>
      <c r="S264" s="9">
        <v>38618</v>
      </c>
      <c r="T264" s="7">
        <v>7193</v>
      </c>
      <c r="U264" s="3"/>
      <c r="V264" s="4"/>
      <c r="W264" s="3"/>
      <c r="X264" s="3"/>
      <c r="Y264" s="3"/>
      <c r="Z264" s="2"/>
      <c r="AA264" s="1"/>
      <c r="AB264" s="1"/>
      <c r="AC264" s="1"/>
      <c r="AD264" s="1"/>
      <c r="AE264" s="1"/>
      <c r="AF264" s="1"/>
    </row>
    <row r="265" spans="1:32" ht="44.25" customHeight="1" x14ac:dyDescent="0.2">
      <c r="A265" s="86" t="s">
        <v>7316</v>
      </c>
      <c r="B265" s="2">
        <v>821849012</v>
      </c>
      <c r="C265" s="2" t="s">
        <v>1369</v>
      </c>
      <c r="D265" s="2" t="s">
        <v>1864</v>
      </c>
      <c r="E265" s="6" t="s">
        <v>1865</v>
      </c>
      <c r="F265" s="6" t="s">
        <v>1866</v>
      </c>
      <c r="G265" s="6" t="s">
        <v>1867</v>
      </c>
      <c r="H265" s="2" t="s">
        <v>1868</v>
      </c>
      <c r="I265" s="2" t="s">
        <v>1869</v>
      </c>
      <c r="J265" s="2" t="s">
        <v>1870</v>
      </c>
      <c r="K265" s="2" t="s">
        <v>1871</v>
      </c>
      <c r="L265" s="4" t="s">
        <v>539</v>
      </c>
      <c r="M265" s="7" t="s">
        <v>187</v>
      </c>
      <c r="N265" s="7"/>
      <c r="O265" s="8"/>
      <c r="P265" s="7"/>
      <c r="Q265" s="8">
        <v>93401</v>
      </c>
      <c r="R265" s="8" t="s">
        <v>1872</v>
      </c>
      <c r="S265" s="9">
        <v>37970</v>
      </c>
      <c r="T265" s="7">
        <v>4050</v>
      </c>
      <c r="U265" s="3"/>
      <c r="V265" s="4"/>
      <c r="W265" s="3"/>
      <c r="X265" s="3"/>
      <c r="Y265" s="3"/>
      <c r="Z265" s="2"/>
      <c r="AA265" s="1"/>
      <c r="AB265" s="1"/>
      <c r="AC265" s="1"/>
      <c r="AD265" s="1"/>
      <c r="AE265" s="1"/>
      <c r="AF265" s="1"/>
    </row>
    <row r="266" spans="1:32" ht="44.25" customHeight="1" x14ac:dyDescent="0.2">
      <c r="A266" s="86" t="s">
        <v>7317</v>
      </c>
      <c r="B266" s="2">
        <v>707182008</v>
      </c>
      <c r="C266" s="2" t="s">
        <v>1369</v>
      </c>
      <c r="D266" s="2" t="s">
        <v>1873</v>
      </c>
      <c r="E266" s="6" t="s">
        <v>1874</v>
      </c>
      <c r="F266" s="6" t="s">
        <v>1875</v>
      </c>
      <c r="G266" s="6" t="s">
        <v>5940</v>
      </c>
      <c r="H266" s="2" t="s">
        <v>1876</v>
      </c>
      <c r="I266" s="2" t="s">
        <v>5941</v>
      </c>
      <c r="J266" s="2" t="s">
        <v>1877</v>
      </c>
      <c r="K266" s="2" t="s">
        <v>1879</v>
      </c>
      <c r="L266" s="4" t="s">
        <v>5316</v>
      </c>
      <c r="M266" s="7" t="s">
        <v>873</v>
      </c>
      <c r="N266" s="7" t="s">
        <v>1880</v>
      </c>
      <c r="O266" s="8" t="s">
        <v>1878</v>
      </c>
      <c r="P266" s="7"/>
      <c r="Q266" s="8">
        <v>91401</v>
      </c>
      <c r="R266" s="8" t="s">
        <v>5942</v>
      </c>
      <c r="S266" s="9">
        <v>37970</v>
      </c>
      <c r="T266" s="7">
        <v>4100</v>
      </c>
      <c r="U266" s="3"/>
      <c r="V266" s="4"/>
      <c r="W266" s="3"/>
      <c r="X266" s="3"/>
      <c r="Y266" s="3"/>
      <c r="Z266" s="2"/>
      <c r="AA266" s="1"/>
      <c r="AB266" s="1"/>
      <c r="AC266" s="1"/>
      <c r="AD266" s="1"/>
      <c r="AE266" s="1"/>
      <c r="AF266" s="1"/>
    </row>
    <row r="267" spans="1:32" ht="44.25" customHeight="1" x14ac:dyDescent="0.2">
      <c r="A267" s="86" t="s">
        <v>7318</v>
      </c>
      <c r="B267" s="2" t="s">
        <v>8525</v>
      </c>
      <c r="C267" s="2" t="s">
        <v>1711</v>
      </c>
      <c r="D267" s="2" t="s">
        <v>1881</v>
      </c>
      <c r="E267" s="6" t="s">
        <v>1882</v>
      </c>
      <c r="F267" s="6" t="s">
        <v>1883</v>
      </c>
      <c r="G267" s="6" t="s">
        <v>1884</v>
      </c>
      <c r="H267" s="2" t="s">
        <v>1885</v>
      </c>
      <c r="I267" s="2" t="s">
        <v>1886</v>
      </c>
      <c r="J267" s="2" t="s">
        <v>1887</v>
      </c>
      <c r="K267" s="2" t="s">
        <v>1889</v>
      </c>
      <c r="L267" s="4" t="s">
        <v>5317</v>
      </c>
      <c r="M267" s="7" t="s">
        <v>960</v>
      </c>
      <c r="N267" s="7"/>
      <c r="O267" s="8" t="s">
        <v>1888</v>
      </c>
      <c r="P267" s="7"/>
      <c r="Q267" s="8" t="s">
        <v>368</v>
      </c>
      <c r="R267" s="8" t="s">
        <v>5305</v>
      </c>
      <c r="S267" s="9">
        <v>39371</v>
      </c>
      <c r="T267" s="7">
        <v>7378</v>
      </c>
      <c r="U267" s="3"/>
      <c r="V267" s="4"/>
      <c r="W267" s="3"/>
      <c r="X267" s="3"/>
      <c r="Y267" s="3"/>
      <c r="Z267" s="2"/>
      <c r="AA267" s="1"/>
      <c r="AB267" s="1"/>
      <c r="AC267" s="1"/>
      <c r="AD267" s="1"/>
      <c r="AE267" s="1"/>
      <c r="AF267" s="1"/>
    </row>
    <row r="268" spans="1:32" ht="44.25" customHeight="1" x14ac:dyDescent="0.2">
      <c r="A268" s="86" t="s">
        <v>7319</v>
      </c>
      <c r="B268" s="2">
        <v>714792008</v>
      </c>
      <c r="C268" s="2" t="s">
        <v>1357</v>
      </c>
      <c r="D268" s="2" t="s">
        <v>1890</v>
      </c>
      <c r="E268" s="6" t="s">
        <v>7320</v>
      </c>
      <c r="F268" s="6" t="s">
        <v>1891</v>
      </c>
      <c r="G268" s="6" t="s">
        <v>6752</v>
      </c>
      <c r="H268" s="2" t="s">
        <v>1892</v>
      </c>
      <c r="I268" s="2" t="s">
        <v>6753</v>
      </c>
      <c r="J268" s="2" t="s">
        <v>6754</v>
      </c>
      <c r="K268" s="2" t="s">
        <v>5506</v>
      </c>
      <c r="L268" s="4" t="s">
        <v>5311</v>
      </c>
      <c r="M268" s="7" t="s">
        <v>1894</v>
      </c>
      <c r="N268" s="7" t="s">
        <v>1893</v>
      </c>
      <c r="O268" s="8" t="s">
        <v>5421</v>
      </c>
      <c r="P268" s="7" t="s">
        <v>5505</v>
      </c>
      <c r="Q268" s="8" t="s">
        <v>1095</v>
      </c>
      <c r="R268" s="8" t="s">
        <v>7321</v>
      </c>
      <c r="S268" s="9">
        <v>37970</v>
      </c>
      <c r="T268" s="7">
        <v>6740</v>
      </c>
      <c r="U268" s="3"/>
      <c r="V268" s="4"/>
      <c r="W268" s="3"/>
      <c r="X268" s="3"/>
      <c r="Y268" s="3"/>
      <c r="Z268" s="2"/>
      <c r="AA268" s="1"/>
      <c r="AB268" s="1"/>
      <c r="AC268" s="1"/>
      <c r="AD268" s="1"/>
      <c r="AE268" s="1"/>
      <c r="AF268" s="1" t="s">
        <v>8486</v>
      </c>
    </row>
    <row r="269" spans="1:32" ht="44.25" customHeight="1" x14ac:dyDescent="0.2">
      <c r="A269" s="86" t="s">
        <v>7322</v>
      </c>
      <c r="B269" s="2">
        <v>650017552</v>
      </c>
      <c r="C269" s="2" t="s">
        <v>1357</v>
      </c>
      <c r="D269" s="2" t="s">
        <v>1895</v>
      </c>
      <c r="E269" s="2" t="s">
        <v>1896</v>
      </c>
      <c r="F269" s="6" t="s">
        <v>1897</v>
      </c>
      <c r="G269" s="6" t="s">
        <v>1898</v>
      </c>
      <c r="H269" s="2" t="s">
        <v>1899</v>
      </c>
      <c r="I269" s="2" t="s">
        <v>1900</v>
      </c>
      <c r="J269" s="2" t="s">
        <v>1901</v>
      </c>
      <c r="K269" s="2" t="s">
        <v>1902</v>
      </c>
      <c r="L269" s="4" t="s">
        <v>48</v>
      </c>
      <c r="M269" s="7" t="s">
        <v>1903</v>
      </c>
      <c r="N269" s="7"/>
      <c r="O269" s="8"/>
      <c r="P269" s="7"/>
      <c r="Q269" s="8">
        <v>93401</v>
      </c>
      <c r="R269" s="8" t="s">
        <v>1904</v>
      </c>
      <c r="S269" s="9">
        <v>40813</v>
      </c>
      <c r="T269" s="7">
        <v>7454</v>
      </c>
      <c r="U269" s="3"/>
      <c r="V269" s="4"/>
      <c r="W269" s="3"/>
      <c r="X269" s="3"/>
      <c r="Y269" s="3"/>
      <c r="Z269" s="2"/>
      <c r="AA269" s="1"/>
      <c r="AB269" s="1"/>
      <c r="AC269" s="1"/>
      <c r="AD269" s="1"/>
      <c r="AE269" s="1"/>
      <c r="AF269" s="1"/>
    </row>
    <row r="270" spans="1:32" ht="44.25" customHeight="1" x14ac:dyDescent="0.2">
      <c r="A270" s="86" t="s">
        <v>7323</v>
      </c>
      <c r="B270" s="2">
        <v>651660149</v>
      </c>
      <c r="C270" s="2"/>
      <c r="D270" s="2" t="s">
        <v>6642</v>
      </c>
      <c r="E270" s="2" t="s">
        <v>5886</v>
      </c>
      <c r="F270" s="6" t="s">
        <v>5887</v>
      </c>
      <c r="G270" s="6" t="s">
        <v>5888</v>
      </c>
      <c r="H270" s="2" t="s">
        <v>5591</v>
      </c>
      <c r="I270" s="2" t="s">
        <v>5889</v>
      </c>
      <c r="J270" s="2" t="s">
        <v>5890</v>
      </c>
      <c r="K270" s="2" t="s">
        <v>5891</v>
      </c>
      <c r="L270" s="4" t="s">
        <v>5314</v>
      </c>
      <c r="M270" s="7" t="s">
        <v>855</v>
      </c>
      <c r="N270" s="7">
        <v>949317655</v>
      </c>
      <c r="O270" s="23" t="s">
        <v>5892</v>
      </c>
      <c r="P270" s="7"/>
      <c r="Q270" s="8">
        <v>93401</v>
      </c>
      <c r="R270" s="8" t="s">
        <v>5857</v>
      </c>
      <c r="S270" s="9">
        <v>43917</v>
      </c>
      <c r="T270" s="7">
        <v>7702</v>
      </c>
      <c r="U270" s="3"/>
      <c r="V270" s="4"/>
      <c r="W270" s="3"/>
      <c r="X270" s="3"/>
      <c r="Y270" s="3"/>
      <c r="Z270" s="2"/>
      <c r="AA270" s="1"/>
      <c r="AB270" s="1"/>
      <c r="AC270" s="1"/>
      <c r="AD270" s="1"/>
      <c r="AE270" s="1"/>
      <c r="AF270" s="1"/>
    </row>
    <row r="271" spans="1:32" ht="44.25" customHeight="1" x14ac:dyDescent="0.2">
      <c r="A271" s="86" t="s">
        <v>7324</v>
      </c>
      <c r="B271" s="2">
        <v>651096642</v>
      </c>
      <c r="C271" s="2" t="s">
        <v>1905</v>
      </c>
      <c r="D271" s="2" t="s">
        <v>1906</v>
      </c>
      <c r="E271" s="6" t="s">
        <v>1907</v>
      </c>
      <c r="F271" s="6" t="s">
        <v>1908</v>
      </c>
      <c r="G271" s="2" t="s">
        <v>1911</v>
      </c>
      <c r="H271" s="6" t="s">
        <v>1909</v>
      </c>
      <c r="I271" s="2" t="s">
        <v>1910</v>
      </c>
      <c r="J271" s="2" t="s">
        <v>1912</v>
      </c>
      <c r="K271" s="2" t="s">
        <v>1914</v>
      </c>
      <c r="L271" s="4" t="s">
        <v>47</v>
      </c>
      <c r="M271" s="7" t="s">
        <v>624</v>
      </c>
      <c r="N271" s="7" t="s">
        <v>1915</v>
      </c>
      <c r="O271" s="8" t="s">
        <v>1913</v>
      </c>
      <c r="P271" s="7"/>
      <c r="Q271" s="8">
        <v>93401</v>
      </c>
      <c r="R271" s="8" t="s">
        <v>1916</v>
      </c>
      <c r="S271" s="9">
        <v>42306</v>
      </c>
      <c r="T271" s="7">
        <v>7585</v>
      </c>
      <c r="U271" s="3"/>
      <c r="V271" s="4"/>
      <c r="W271" s="3"/>
      <c r="X271" s="3"/>
      <c r="Y271" s="3"/>
      <c r="Z271" s="2"/>
      <c r="AA271" s="1"/>
      <c r="AB271" s="1"/>
      <c r="AC271" s="1"/>
      <c r="AD271" s="1"/>
      <c r="AE271" s="1"/>
      <c r="AF271" s="1"/>
    </row>
    <row r="272" spans="1:32" ht="44.25" customHeight="1" x14ac:dyDescent="0.2">
      <c r="A272" s="86" t="s">
        <v>7325</v>
      </c>
      <c r="B272" s="2">
        <v>651811481</v>
      </c>
      <c r="C272" s="2"/>
      <c r="D272" s="2" t="s">
        <v>6643</v>
      </c>
      <c r="E272" s="6" t="s">
        <v>6091</v>
      </c>
      <c r="F272" s="6" t="s">
        <v>5902</v>
      </c>
      <c r="G272" s="2" t="s">
        <v>5895</v>
      </c>
      <c r="H272" s="6" t="s">
        <v>1281</v>
      </c>
      <c r="I272" s="2" t="s">
        <v>5896</v>
      </c>
      <c r="J272" s="2" t="s">
        <v>5897</v>
      </c>
      <c r="K272" s="2" t="s">
        <v>5898</v>
      </c>
      <c r="L272" s="4" t="s">
        <v>5315</v>
      </c>
      <c r="M272" s="7" t="s">
        <v>5899</v>
      </c>
      <c r="N272" s="7">
        <v>964560714</v>
      </c>
      <c r="O272" s="23" t="s">
        <v>5900</v>
      </c>
      <c r="P272" s="7"/>
      <c r="Q272" s="8">
        <v>93401</v>
      </c>
      <c r="R272" s="8" t="s">
        <v>6092</v>
      </c>
      <c r="S272" s="9">
        <v>43927</v>
      </c>
      <c r="T272" s="7">
        <v>7703</v>
      </c>
      <c r="U272" s="3"/>
      <c r="V272" s="4"/>
      <c r="W272" s="3"/>
      <c r="X272" s="3"/>
      <c r="Y272" s="3"/>
      <c r="Z272" s="2"/>
      <c r="AA272" s="1"/>
      <c r="AB272" s="1"/>
      <c r="AC272" s="1"/>
      <c r="AD272" s="1"/>
      <c r="AE272" s="1"/>
      <c r="AF272" s="1"/>
    </row>
    <row r="273" spans="1:32" ht="44.25" customHeight="1" x14ac:dyDescent="0.2">
      <c r="A273" s="86" t="s">
        <v>7326</v>
      </c>
      <c r="B273" s="2">
        <v>817743005</v>
      </c>
      <c r="C273" s="2" t="s">
        <v>1369</v>
      </c>
      <c r="D273" s="2" t="s">
        <v>1917</v>
      </c>
      <c r="E273" s="6" t="s">
        <v>1918</v>
      </c>
      <c r="F273" s="6" t="s">
        <v>1919</v>
      </c>
      <c r="G273" s="6" t="s">
        <v>1920</v>
      </c>
      <c r="H273" s="2" t="s">
        <v>1921</v>
      </c>
      <c r="I273" s="2" t="s">
        <v>1922</v>
      </c>
      <c r="J273" s="2" t="s">
        <v>1923</v>
      </c>
      <c r="K273" s="2" t="s">
        <v>1924</v>
      </c>
      <c r="L273" s="4" t="s">
        <v>5315</v>
      </c>
      <c r="M273" s="7" t="s">
        <v>1925</v>
      </c>
      <c r="N273" s="7" t="s">
        <v>1926</v>
      </c>
      <c r="O273" s="8" t="s">
        <v>1927</v>
      </c>
      <c r="P273" s="7"/>
      <c r="Q273" s="8">
        <v>93401</v>
      </c>
      <c r="R273" s="8" t="s">
        <v>1928</v>
      </c>
      <c r="S273" s="9">
        <v>37970</v>
      </c>
      <c r="T273" s="7">
        <v>5350</v>
      </c>
      <c r="U273" s="3"/>
      <c r="V273" s="4"/>
      <c r="W273" s="3"/>
      <c r="X273" s="3"/>
      <c r="Y273" s="3"/>
      <c r="Z273" s="2"/>
      <c r="AA273" s="1"/>
      <c r="AB273" s="1"/>
      <c r="AC273" s="1"/>
      <c r="AD273" s="1"/>
      <c r="AE273" s="1"/>
      <c r="AF273" s="1"/>
    </row>
    <row r="274" spans="1:32" ht="44.25" customHeight="1" x14ac:dyDescent="0.2">
      <c r="A274" s="86" t="s">
        <v>7327</v>
      </c>
      <c r="B274" s="2">
        <v>759917405</v>
      </c>
      <c r="C274" s="2" t="s">
        <v>1929</v>
      </c>
      <c r="D274" s="2" t="s">
        <v>1930</v>
      </c>
      <c r="E274" s="6" t="s">
        <v>7328</v>
      </c>
      <c r="F274" s="6" t="s">
        <v>1931</v>
      </c>
      <c r="G274" s="6" t="s">
        <v>5396</v>
      </c>
      <c r="H274" s="2" t="s">
        <v>6644</v>
      </c>
      <c r="I274" s="2" t="s">
        <v>5677</v>
      </c>
      <c r="J274" s="2" t="s">
        <v>5397</v>
      </c>
      <c r="K274" s="2" t="s">
        <v>7329</v>
      </c>
      <c r="L274" s="4" t="s">
        <v>5312</v>
      </c>
      <c r="M274" s="7" t="s">
        <v>166</v>
      </c>
      <c r="N274" s="7" t="s">
        <v>8434</v>
      </c>
      <c r="O274" s="23" t="s">
        <v>5395</v>
      </c>
      <c r="P274" s="7"/>
      <c r="Q274" s="8">
        <v>93401</v>
      </c>
      <c r="R274" s="8" t="s">
        <v>7330</v>
      </c>
      <c r="S274" s="9">
        <v>37970</v>
      </c>
      <c r="T274" s="7">
        <v>6983</v>
      </c>
      <c r="U274" s="3"/>
      <c r="V274" s="4"/>
      <c r="W274" s="3"/>
      <c r="X274" s="3"/>
      <c r="Y274" s="3"/>
      <c r="Z274" s="2"/>
      <c r="AA274" s="1"/>
      <c r="AB274" s="1"/>
      <c r="AC274" s="1"/>
      <c r="AD274" s="1"/>
      <c r="AE274" s="1"/>
      <c r="AF274" s="1" t="s">
        <v>8492</v>
      </c>
    </row>
    <row r="275" spans="1:32" ht="44.25" customHeight="1" x14ac:dyDescent="0.2">
      <c r="A275" s="86" t="s">
        <v>7331</v>
      </c>
      <c r="B275" s="2">
        <v>654426600</v>
      </c>
      <c r="C275" s="2" t="s">
        <v>1357</v>
      </c>
      <c r="D275" s="2" t="s">
        <v>1932</v>
      </c>
      <c r="E275" s="6" t="s">
        <v>1933</v>
      </c>
      <c r="F275" s="6" t="s">
        <v>1934</v>
      </c>
      <c r="G275" s="6" t="s">
        <v>1935</v>
      </c>
      <c r="H275" s="2" t="s">
        <v>1470</v>
      </c>
      <c r="I275" s="2" t="s">
        <v>1936</v>
      </c>
      <c r="J275" s="2" t="s">
        <v>1937</v>
      </c>
      <c r="K275" s="2" t="s">
        <v>1939</v>
      </c>
      <c r="L275" s="4" t="s">
        <v>47</v>
      </c>
      <c r="M275" s="7"/>
      <c r="N275" s="7" t="s">
        <v>1940</v>
      </c>
      <c r="O275" s="8" t="s">
        <v>1938</v>
      </c>
      <c r="P275" s="7"/>
      <c r="Q275" s="8" t="s">
        <v>83</v>
      </c>
      <c r="R275" s="8" t="s">
        <v>1941</v>
      </c>
      <c r="S275" s="9">
        <v>39113</v>
      </c>
      <c r="T275" s="7">
        <v>7344</v>
      </c>
      <c r="U275" s="3"/>
      <c r="V275" s="4"/>
      <c r="W275" s="3"/>
      <c r="X275" s="3"/>
      <c r="Y275" s="3"/>
      <c r="Z275" s="2"/>
      <c r="AA275" s="1"/>
      <c r="AB275" s="1"/>
      <c r="AC275" s="1"/>
      <c r="AD275" s="1"/>
      <c r="AE275" s="1"/>
      <c r="AF275" s="1"/>
    </row>
    <row r="276" spans="1:32" ht="44.25" customHeight="1" x14ac:dyDescent="0.2">
      <c r="A276" s="86" t="s">
        <v>7332</v>
      </c>
      <c r="B276" s="2">
        <v>715127008</v>
      </c>
      <c r="C276" s="2" t="s">
        <v>1419</v>
      </c>
      <c r="D276" s="2" t="s">
        <v>1942</v>
      </c>
      <c r="E276" s="6" t="s">
        <v>1943</v>
      </c>
      <c r="F276" s="6" t="s">
        <v>1944</v>
      </c>
      <c r="G276" s="6" t="s">
        <v>1945</v>
      </c>
      <c r="H276" s="2" t="s">
        <v>1470</v>
      </c>
      <c r="I276" s="2" t="s">
        <v>127</v>
      </c>
      <c r="J276" s="2" t="s">
        <v>1946</v>
      </c>
      <c r="K276" s="2" t="s">
        <v>1947</v>
      </c>
      <c r="L276" s="4" t="s">
        <v>47</v>
      </c>
      <c r="M276" s="7" t="s">
        <v>624</v>
      </c>
      <c r="N276" s="7"/>
      <c r="O276" s="8"/>
      <c r="P276" s="7"/>
      <c r="Q276" s="8">
        <v>93401</v>
      </c>
      <c r="R276" s="8" t="s">
        <v>1849</v>
      </c>
      <c r="S276" s="9">
        <v>39414</v>
      </c>
      <c r="T276" s="7">
        <v>7384</v>
      </c>
      <c r="U276" s="3"/>
      <c r="V276" s="4"/>
      <c r="W276" s="3"/>
      <c r="X276" s="3"/>
      <c r="Y276" s="3"/>
      <c r="Z276" s="2"/>
      <c r="AA276" s="1"/>
      <c r="AB276" s="1"/>
      <c r="AC276" s="1"/>
      <c r="AD276" s="1"/>
      <c r="AE276" s="1"/>
      <c r="AF276" s="1"/>
    </row>
    <row r="277" spans="1:32" ht="44.25" customHeight="1" x14ac:dyDescent="0.2">
      <c r="A277" s="86" t="s">
        <v>7333</v>
      </c>
      <c r="B277" s="2">
        <v>716223000</v>
      </c>
      <c r="C277" s="2" t="s">
        <v>1369</v>
      </c>
      <c r="D277" s="2" t="s">
        <v>1948</v>
      </c>
      <c r="E277" s="2" t="s">
        <v>1950</v>
      </c>
      <c r="F277" s="6" t="s">
        <v>1949</v>
      </c>
      <c r="G277" s="6" t="s">
        <v>1951</v>
      </c>
      <c r="H277" s="2" t="s">
        <v>1952</v>
      </c>
      <c r="I277" s="2" t="s">
        <v>1953</v>
      </c>
      <c r="J277" s="2" t="s">
        <v>1954</v>
      </c>
      <c r="K277" s="2" t="s">
        <v>1955</v>
      </c>
      <c r="L277" s="4" t="s">
        <v>5311</v>
      </c>
      <c r="M277" s="7" t="s">
        <v>1493</v>
      </c>
      <c r="N277" s="7"/>
      <c r="O277" s="8"/>
      <c r="P277" s="7"/>
      <c r="Q277" s="8" t="s">
        <v>1095</v>
      </c>
      <c r="R277" s="8" t="s">
        <v>1956</v>
      </c>
      <c r="S277" s="9">
        <v>37970</v>
      </c>
      <c r="T277" s="7">
        <v>6780</v>
      </c>
      <c r="U277" s="3"/>
      <c r="V277" s="4"/>
      <c r="W277" s="3"/>
      <c r="X277" s="3"/>
      <c r="Y277" s="3"/>
      <c r="Z277" s="2"/>
      <c r="AA277" s="1"/>
      <c r="AB277" s="1"/>
      <c r="AC277" s="1"/>
      <c r="AD277" s="1"/>
      <c r="AE277" s="1"/>
      <c r="AF277" s="1"/>
    </row>
    <row r="278" spans="1:32" ht="44.25" customHeight="1" x14ac:dyDescent="0.2">
      <c r="A278" s="86" t="s">
        <v>7334</v>
      </c>
      <c r="B278" s="2">
        <v>732384006</v>
      </c>
      <c r="C278" s="2" t="s">
        <v>1357</v>
      </c>
      <c r="D278" s="2" t="s">
        <v>1957</v>
      </c>
      <c r="E278" s="6" t="s">
        <v>6258</v>
      </c>
      <c r="F278" s="6" t="s">
        <v>1958</v>
      </c>
      <c r="G278" s="6" t="s">
        <v>6259</v>
      </c>
      <c r="H278" s="2" t="s">
        <v>6260</v>
      </c>
      <c r="I278" s="2" t="s">
        <v>6261</v>
      </c>
      <c r="J278" s="2" t="s">
        <v>1960</v>
      </c>
      <c r="K278" s="2" t="s">
        <v>1961</v>
      </c>
      <c r="L278" s="4" t="s">
        <v>47</v>
      </c>
      <c r="M278" s="7" t="s">
        <v>1962</v>
      </c>
      <c r="N278" s="7" t="s">
        <v>6250</v>
      </c>
      <c r="O278" s="8" t="s">
        <v>6251</v>
      </c>
      <c r="P278" s="7"/>
      <c r="Q278" s="8" t="s">
        <v>553</v>
      </c>
      <c r="R278" s="8" t="s">
        <v>7335</v>
      </c>
      <c r="S278" s="9">
        <v>42688</v>
      </c>
      <c r="T278" s="7">
        <v>7620</v>
      </c>
      <c r="U278" s="3"/>
      <c r="V278" s="4"/>
      <c r="W278" s="3"/>
      <c r="X278" s="3"/>
      <c r="Y278" s="3"/>
      <c r="Z278" s="2"/>
      <c r="AA278" s="1"/>
      <c r="AB278" s="1"/>
      <c r="AC278" s="1"/>
      <c r="AD278" s="1"/>
      <c r="AE278" s="1"/>
      <c r="AF278" s="1"/>
    </row>
    <row r="279" spans="1:32" ht="44.25" customHeight="1" x14ac:dyDescent="0.2">
      <c r="A279" s="86" t="s">
        <v>7336</v>
      </c>
      <c r="B279" s="2">
        <v>650992660</v>
      </c>
      <c r="C279" s="2" t="s">
        <v>72</v>
      </c>
      <c r="D279" s="2" t="s">
        <v>1964</v>
      </c>
      <c r="E279" s="6" t="s">
        <v>1965</v>
      </c>
      <c r="F279" s="6" t="s">
        <v>1966</v>
      </c>
      <c r="G279" s="6" t="s">
        <v>1967</v>
      </c>
      <c r="H279" s="2" t="s">
        <v>735</v>
      </c>
      <c r="I279" s="2" t="s">
        <v>1968</v>
      </c>
      <c r="J279" s="2" t="s">
        <v>1969</v>
      </c>
      <c r="K279" s="2" t="s">
        <v>1970</v>
      </c>
      <c r="L279" s="4" t="s">
        <v>47</v>
      </c>
      <c r="M279" s="7" t="s">
        <v>1971</v>
      </c>
      <c r="N279" s="7" t="s">
        <v>1972</v>
      </c>
      <c r="O279" s="8" t="s">
        <v>1973</v>
      </c>
      <c r="P279" s="7"/>
      <c r="Q279" s="8" t="s">
        <v>601</v>
      </c>
      <c r="R279" s="8" t="s">
        <v>740</v>
      </c>
      <c r="S279" s="9">
        <v>43472</v>
      </c>
      <c r="T279" s="7">
        <v>7667</v>
      </c>
      <c r="U279" s="3"/>
      <c r="V279" s="4"/>
      <c r="W279" s="3"/>
      <c r="X279" s="3"/>
      <c r="Y279" s="3"/>
      <c r="Z279" s="2"/>
      <c r="AA279" s="1"/>
      <c r="AB279" s="1"/>
      <c r="AC279" s="1"/>
      <c r="AD279" s="1"/>
      <c r="AE279" s="1"/>
      <c r="AF279" s="1"/>
    </row>
    <row r="280" spans="1:32" ht="44.25" customHeight="1" x14ac:dyDescent="0.2">
      <c r="A280" s="86" t="s">
        <v>7337</v>
      </c>
      <c r="B280" s="2">
        <v>702081009</v>
      </c>
      <c r="C280" s="2" t="s">
        <v>1369</v>
      </c>
      <c r="D280" s="2" t="s">
        <v>1974</v>
      </c>
      <c r="E280" s="6" t="s">
        <v>7338</v>
      </c>
      <c r="F280" s="6" t="s">
        <v>1975</v>
      </c>
      <c r="G280" s="2" t="s">
        <v>7339</v>
      </c>
      <c r="H280" s="2" t="s">
        <v>1976</v>
      </c>
      <c r="I280" s="2" t="s">
        <v>1977</v>
      </c>
      <c r="J280" s="2" t="s">
        <v>5399</v>
      </c>
      <c r="K280" s="2" t="s">
        <v>7340</v>
      </c>
      <c r="L280" s="4" t="s">
        <v>48</v>
      </c>
      <c r="M280" s="7" t="s">
        <v>1233</v>
      </c>
      <c r="N280" s="7" t="s">
        <v>6271</v>
      </c>
      <c r="O280" s="8" t="s">
        <v>7341</v>
      </c>
      <c r="P280" s="7"/>
      <c r="Q280" s="8">
        <v>93105</v>
      </c>
      <c r="R280" s="8" t="s">
        <v>7342</v>
      </c>
      <c r="S280" s="9">
        <v>37970</v>
      </c>
      <c r="T280" s="7">
        <v>6905</v>
      </c>
      <c r="U280" s="3"/>
      <c r="V280" s="4"/>
      <c r="W280" s="3"/>
      <c r="X280" s="3"/>
      <c r="Y280" s="3"/>
      <c r="Z280" s="24" t="s">
        <v>6593</v>
      </c>
      <c r="AA280" s="1"/>
      <c r="AB280" s="1"/>
      <c r="AC280" s="1"/>
      <c r="AD280" s="1"/>
      <c r="AE280" s="1"/>
      <c r="AF280" s="1" t="s">
        <v>8493</v>
      </c>
    </row>
    <row r="281" spans="1:32" ht="44.25" customHeight="1" x14ac:dyDescent="0.2">
      <c r="A281" s="86" t="s">
        <v>7343</v>
      </c>
      <c r="B281" s="2">
        <v>717538005</v>
      </c>
      <c r="C281" s="2" t="s">
        <v>1369</v>
      </c>
      <c r="D281" s="2" t="s">
        <v>1978</v>
      </c>
      <c r="E281" s="6" t="s">
        <v>5640</v>
      </c>
      <c r="F281" s="6" t="s">
        <v>1979</v>
      </c>
      <c r="G281" s="6" t="s">
        <v>1980</v>
      </c>
      <c r="H281" s="2" t="s">
        <v>170</v>
      </c>
      <c r="I281" s="2" t="s">
        <v>1983</v>
      </c>
      <c r="J281" s="2" t="s">
        <v>1984</v>
      </c>
      <c r="K281" s="2" t="s">
        <v>1981</v>
      </c>
      <c r="L281" s="4" t="s">
        <v>5314</v>
      </c>
      <c r="M281" s="7" t="s">
        <v>1985</v>
      </c>
      <c r="N281" s="7" t="s">
        <v>1982</v>
      </c>
      <c r="O281" s="8"/>
      <c r="P281" s="7"/>
      <c r="Q281" s="8">
        <v>93401</v>
      </c>
      <c r="R281" s="8" t="s">
        <v>6262</v>
      </c>
      <c r="S281" s="9">
        <v>37970</v>
      </c>
      <c r="T281" s="7">
        <v>6862</v>
      </c>
      <c r="U281" s="3"/>
      <c r="V281" s="4"/>
      <c r="W281" s="3"/>
      <c r="X281" s="3"/>
      <c r="Y281" s="3"/>
      <c r="Z281" s="2"/>
      <c r="AA281" s="1"/>
      <c r="AB281" s="1"/>
      <c r="AC281" s="1"/>
      <c r="AD281" s="1"/>
      <c r="AE281" s="1"/>
      <c r="AF281" s="1" t="s">
        <v>8475</v>
      </c>
    </row>
    <row r="282" spans="1:32" ht="44.25" customHeight="1" x14ac:dyDescent="0.2">
      <c r="A282" s="86" t="s">
        <v>7344</v>
      </c>
      <c r="B282" s="2">
        <v>653176902</v>
      </c>
      <c r="C282" s="2" t="s">
        <v>1357</v>
      </c>
      <c r="D282" s="2" t="s">
        <v>1986</v>
      </c>
      <c r="E282" s="6" t="s">
        <v>7345</v>
      </c>
      <c r="F282" s="6" t="s">
        <v>1987</v>
      </c>
      <c r="G282" s="6" t="s">
        <v>7346</v>
      </c>
      <c r="H282" s="2" t="s">
        <v>1988</v>
      </c>
      <c r="I282" s="2" t="s">
        <v>1989</v>
      </c>
      <c r="J282" s="2" t="s">
        <v>1990</v>
      </c>
      <c r="K282" s="2" t="s">
        <v>1991</v>
      </c>
      <c r="L282" s="4" t="s">
        <v>47</v>
      </c>
      <c r="M282" s="7" t="s">
        <v>624</v>
      </c>
      <c r="N282" s="7" t="s">
        <v>7347</v>
      </c>
      <c r="O282" s="8" t="s">
        <v>1992</v>
      </c>
      <c r="P282" s="7"/>
      <c r="Q282" s="8" t="s">
        <v>83</v>
      </c>
      <c r="R282" s="8" t="s">
        <v>7348</v>
      </c>
      <c r="S282" s="9">
        <v>39143</v>
      </c>
      <c r="T282" s="7">
        <v>7347</v>
      </c>
      <c r="U282" s="3"/>
      <c r="V282" s="4"/>
      <c r="W282" s="3"/>
      <c r="X282" s="3"/>
      <c r="Y282" s="3"/>
      <c r="Z282" s="24" t="s">
        <v>6600</v>
      </c>
      <c r="AA282" s="1"/>
      <c r="AB282" s="1"/>
      <c r="AC282" s="1"/>
      <c r="AD282" s="1"/>
      <c r="AE282" s="1"/>
      <c r="AF282" s="1" t="s">
        <v>8480</v>
      </c>
    </row>
    <row r="283" spans="1:32" ht="44.25" customHeight="1" x14ac:dyDescent="0.2">
      <c r="A283" s="86" t="s">
        <v>7349</v>
      </c>
      <c r="B283" s="2">
        <v>651137691</v>
      </c>
      <c r="C283" s="8" t="s">
        <v>1993</v>
      </c>
      <c r="D283" s="2" t="s">
        <v>1994</v>
      </c>
      <c r="E283" s="6" t="s">
        <v>1995</v>
      </c>
      <c r="F283" s="6" t="s">
        <v>1996</v>
      </c>
      <c r="G283" s="6" t="s">
        <v>1997</v>
      </c>
      <c r="H283" s="2" t="s">
        <v>1998</v>
      </c>
      <c r="I283" s="2" t="s">
        <v>1999</v>
      </c>
      <c r="J283" s="2" t="s">
        <v>2000</v>
      </c>
      <c r="K283" s="2" t="s">
        <v>2002</v>
      </c>
      <c r="L283" s="4" t="s">
        <v>539</v>
      </c>
      <c r="M283" s="7" t="s">
        <v>2004</v>
      </c>
      <c r="N283" s="7" t="s">
        <v>2003</v>
      </c>
      <c r="O283" s="8" t="s">
        <v>2001</v>
      </c>
      <c r="P283" s="7"/>
      <c r="Q283" s="8">
        <v>93401</v>
      </c>
      <c r="R283" s="8" t="s">
        <v>1368</v>
      </c>
      <c r="S283" s="9">
        <v>42489</v>
      </c>
      <c r="T283" s="7">
        <v>7606</v>
      </c>
      <c r="U283" s="3"/>
      <c r="V283" s="4"/>
      <c r="W283" s="3"/>
      <c r="X283" s="3"/>
      <c r="Y283" s="3"/>
      <c r="Z283" s="2"/>
      <c r="AA283" s="1"/>
      <c r="AB283" s="1"/>
      <c r="AC283" s="1"/>
      <c r="AD283" s="1"/>
      <c r="AE283" s="1"/>
      <c r="AF283" s="1"/>
    </row>
    <row r="284" spans="1:32" ht="44.25" customHeight="1" x14ac:dyDescent="0.2">
      <c r="A284" s="86" t="s">
        <v>7350</v>
      </c>
      <c r="B284" s="2">
        <v>652968406</v>
      </c>
      <c r="C284" s="2" t="s">
        <v>1419</v>
      </c>
      <c r="D284" s="2" t="s">
        <v>2005</v>
      </c>
      <c r="E284" s="6" t="s">
        <v>2006</v>
      </c>
      <c r="F284" s="6" t="s">
        <v>2007</v>
      </c>
      <c r="G284" s="6" t="s">
        <v>2008</v>
      </c>
      <c r="H284" s="2" t="s">
        <v>2009</v>
      </c>
      <c r="I284" s="2" t="s">
        <v>2010</v>
      </c>
      <c r="J284" s="2" t="s">
        <v>2011</v>
      </c>
      <c r="K284" s="2" t="s">
        <v>2012</v>
      </c>
      <c r="L284" s="4" t="s">
        <v>47</v>
      </c>
      <c r="M284" s="7" t="s">
        <v>624</v>
      </c>
      <c r="N284" s="7" t="s">
        <v>2013</v>
      </c>
      <c r="O284" s="8"/>
      <c r="P284" s="7"/>
      <c r="Q284" s="8">
        <v>93401</v>
      </c>
      <c r="R284" s="8" t="s">
        <v>2014</v>
      </c>
      <c r="S284" s="9">
        <v>39322</v>
      </c>
      <c r="T284" s="7">
        <v>7371</v>
      </c>
      <c r="U284" s="3"/>
      <c r="V284" s="4"/>
      <c r="W284" s="3"/>
      <c r="X284" s="3"/>
      <c r="Y284" s="3"/>
      <c r="Z284" s="2"/>
      <c r="AA284" s="1"/>
      <c r="AB284" s="1"/>
      <c r="AC284" s="1"/>
      <c r="AD284" s="1"/>
      <c r="AE284" s="1"/>
      <c r="AF284" s="1"/>
    </row>
    <row r="285" spans="1:32" ht="44.25" customHeight="1" x14ac:dyDescent="0.2">
      <c r="A285" s="86" t="s">
        <v>7351</v>
      </c>
      <c r="B285" s="2">
        <v>650964950</v>
      </c>
      <c r="C285" s="2" t="s">
        <v>1357</v>
      </c>
      <c r="D285" s="2" t="s">
        <v>2015</v>
      </c>
      <c r="E285" s="6" t="s">
        <v>8166</v>
      </c>
      <c r="F285" s="6" t="s">
        <v>2016</v>
      </c>
      <c r="G285" s="6" t="s">
        <v>2017</v>
      </c>
      <c r="H285" s="2" t="s">
        <v>2018</v>
      </c>
      <c r="I285" s="2" t="s">
        <v>2019</v>
      </c>
      <c r="J285" s="2" t="s">
        <v>2020</v>
      </c>
      <c r="K285" s="2" t="s">
        <v>5327</v>
      </c>
      <c r="L285" s="4" t="s">
        <v>5313</v>
      </c>
      <c r="M285" s="7" t="s">
        <v>2022</v>
      </c>
      <c r="N285" s="7" t="s">
        <v>8167</v>
      </c>
      <c r="O285" s="8" t="s">
        <v>2021</v>
      </c>
      <c r="P285" s="7"/>
      <c r="Q285" s="8" t="s">
        <v>83</v>
      </c>
      <c r="R285" s="8" t="s">
        <v>8168</v>
      </c>
      <c r="S285" s="9">
        <v>43374</v>
      </c>
      <c r="T285" s="7">
        <v>7658</v>
      </c>
      <c r="U285" s="20"/>
      <c r="V285" s="21"/>
      <c r="W285" s="20"/>
      <c r="X285" s="20"/>
      <c r="Y285" s="20"/>
      <c r="Z285" s="12"/>
      <c r="AA285" s="1"/>
      <c r="AB285" s="1"/>
      <c r="AC285" s="1"/>
      <c r="AD285" s="1"/>
      <c r="AE285" s="1"/>
      <c r="AF285" s="1"/>
    </row>
    <row r="286" spans="1:32" ht="44.25" customHeight="1" x14ac:dyDescent="0.2">
      <c r="A286" s="86" t="s">
        <v>7352</v>
      </c>
      <c r="B286" s="2" t="s">
        <v>6350</v>
      </c>
      <c r="C286" s="2" t="s">
        <v>1369</v>
      </c>
      <c r="D286" s="2" t="s">
        <v>2023</v>
      </c>
      <c r="E286" s="6" t="s">
        <v>7353</v>
      </c>
      <c r="F286" s="6" t="s">
        <v>2024</v>
      </c>
      <c r="G286" s="6" t="s">
        <v>7354</v>
      </c>
      <c r="H286" s="2" t="s">
        <v>2025</v>
      </c>
      <c r="I286" s="2" t="s">
        <v>6175</v>
      </c>
      <c r="J286" s="2" t="s">
        <v>2026</v>
      </c>
      <c r="K286" s="2" t="s">
        <v>2027</v>
      </c>
      <c r="L286" s="4" t="s">
        <v>47</v>
      </c>
      <c r="M286" s="7" t="s">
        <v>2028</v>
      </c>
      <c r="N286" s="7" t="s">
        <v>7355</v>
      </c>
      <c r="O286" s="8" t="s">
        <v>6176</v>
      </c>
      <c r="P286" s="7"/>
      <c r="Q286" s="8" t="s">
        <v>1381</v>
      </c>
      <c r="R286" s="8" t="s">
        <v>7003</v>
      </c>
      <c r="S286" s="9">
        <v>37970</v>
      </c>
      <c r="T286" s="7">
        <v>7036</v>
      </c>
      <c r="U286" s="20"/>
      <c r="V286" s="21"/>
      <c r="W286" s="20"/>
      <c r="X286" s="20"/>
      <c r="Y286" s="20"/>
      <c r="Z286" s="12"/>
      <c r="AA286" s="1"/>
      <c r="AB286" s="1"/>
      <c r="AC286" s="1"/>
      <c r="AD286" s="1"/>
      <c r="AE286" s="1"/>
      <c r="AF286" s="1"/>
    </row>
    <row r="287" spans="1:32" ht="44.25" customHeight="1" x14ac:dyDescent="0.2">
      <c r="A287" s="86" t="s">
        <v>7356</v>
      </c>
      <c r="B287" s="2">
        <v>653401507</v>
      </c>
      <c r="C287" s="2" t="s">
        <v>1357</v>
      </c>
      <c r="D287" s="2" t="s">
        <v>2029</v>
      </c>
      <c r="E287" s="6" t="s">
        <v>2030</v>
      </c>
      <c r="F287" s="6" t="s">
        <v>2031</v>
      </c>
      <c r="G287" s="6" t="s">
        <v>2032</v>
      </c>
      <c r="H287" s="2" t="s">
        <v>170</v>
      </c>
      <c r="I287" s="2" t="s">
        <v>2033</v>
      </c>
      <c r="J287" s="2" t="s">
        <v>2034</v>
      </c>
      <c r="K287" s="4" t="s">
        <v>2036</v>
      </c>
      <c r="L287" s="4" t="s">
        <v>539</v>
      </c>
      <c r="M287" s="7" t="s">
        <v>2038</v>
      </c>
      <c r="N287" s="7" t="s">
        <v>2037</v>
      </c>
      <c r="O287" s="8" t="s">
        <v>2035</v>
      </c>
      <c r="P287" s="7"/>
      <c r="Q287" s="8" t="s">
        <v>83</v>
      </c>
      <c r="R287" s="8" t="s">
        <v>2039</v>
      </c>
      <c r="S287" s="9">
        <v>39616</v>
      </c>
      <c r="T287" s="7">
        <v>7396</v>
      </c>
      <c r="U287" s="3"/>
      <c r="V287" s="4"/>
      <c r="W287" s="3"/>
      <c r="X287" s="3"/>
      <c r="Y287" s="3"/>
      <c r="Z287" s="2"/>
      <c r="AA287" s="1"/>
      <c r="AB287" s="1"/>
      <c r="AC287" s="1"/>
      <c r="AD287" s="1"/>
      <c r="AE287" s="1"/>
      <c r="AF287" s="1"/>
    </row>
    <row r="288" spans="1:32" ht="44.25" customHeight="1" x14ac:dyDescent="0.2">
      <c r="A288" s="86" t="s">
        <v>7357</v>
      </c>
      <c r="B288" s="2">
        <v>651872022</v>
      </c>
      <c r="C288" s="2"/>
      <c r="D288" s="2" t="s">
        <v>7358</v>
      </c>
      <c r="E288" s="6" t="s">
        <v>7359</v>
      </c>
      <c r="F288" s="6" t="s">
        <v>7360</v>
      </c>
      <c r="G288" s="6" t="s">
        <v>7361</v>
      </c>
      <c r="H288" s="2" t="s">
        <v>1281</v>
      </c>
      <c r="I288" s="2" t="s">
        <v>7362</v>
      </c>
      <c r="J288" s="2" t="s">
        <v>7363</v>
      </c>
      <c r="K288" s="4" t="s">
        <v>7364</v>
      </c>
      <c r="L288" s="4" t="s">
        <v>5313</v>
      </c>
      <c r="M288" s="7" t="s">
        <v>3699</v>
      </c>
      <c r="N288" s="7">
        <v>987619046</v>
      </c>
      <c r="O288" s="23" t="s">
        <v>7365</v>
      </c>
      <c r="P288" s="7"/>
      <c r="Q288" s="8">
        <v>93401</v>
      </c>
      <c r="R288" s="8" t="s">
        <v>7145</v>
      </c>
      <c r="S288" s="9">
        <v>44355</v>
      </c>
      <c r="T288" s="7">
        <v>7733</v>
      </c>
      <c r="U288" s="55"/>
      <c r="V288" s="56"/>
      <c r="W288" s="55"/>
      <c r="X288" s="55"/>
      <c r="Y288" s="55"/>
      <c r="Z288" s="57"/>
      <c r="AA288" s="1"/>
      <c r="AB288" s="1"/>
      <c r="AC288" s="1"/>
      <c r="AD288" s="1"/>
      <c r="AE288" s="1"/>
      <c r="AF288" s="1"/>
    </row>
    <row r="289" spans="1:32" ht="44.25" customHeight="1" x14ac:dyDescent="0.2">
      <c r="A289" s="86" t="s">
        <v>7366</v>
      </c>
      <c r="B289" s="2" t="s">
        <v>6351</v>
      </c>
      <c r="C289" s="2" t="s">
        <v>1419</v>
      </c>
      <c r="D289" s="2" t="s">
        <v>2040</v>
      </c>
      <c r="E289" s="6" t="s">
        <v>7367</v>
      </c>
      <c r="F289" s="6" t="s">
        <v>2041</v>
      </c>
      <c r="G289" s="4" t="s">
        <v>7368</v>
      </c>
      <c r="H289" s="2" t="s">
        <v>409</v>
      </c>
      <c r="I289" s="2" t="s">
        <v>6303</v>
      </c>
      <c r="J289" s="2" t="s">
        <v>6513</v>
      </c>
      <c r="K289" s="2" t="s">
        <v>2042</v>
      </c>
      <c r="L289" s="2" t="s">
        <v>47</v>
      </c>
      <c r="M289" s="7" t="s">
        <v>733</v>
      </c>
      <c r="N289" s="7" t="s">
        <v>2043</v>
      </c>
      <c r="O289" s="8" t="s">
        <v>6314</v>
      </c>
      <c r="P289" s="7"/>
      <c r="Q289" s="8">
        <v>93401</v>
      </c>
      <c r="R289" s="8" t="s">
        <v>7369</v>
      </c>
      <c r="S289" s="9">
        <v>37970</v>
      </c>
      <c r="T289" s="7">
        <v>4250</v>
      </c>
      <c r="U289" s="3"/>
      <c r="V289" s="4"/>
      <c r="W289" s="3"/>
      <c r="X289" s="3"/>
      <c r="Y289" s="3"/>
      <c r="Z289" s="2" t="s">
        <v>6645</v>
      </c>
      <c r="AA289" s="1"/>
      <c r="AB289" s="1"/>
      <c r="AC289" s="1"/>
      <c r="AD289" s="1"/>
      <c r="AE289" s="1"/>
      <c r="AF289" s="1" t="s">
        <v>8494</v>
      </c>
    </row>
    <row r="290" spans="1:32" ht="44.25" customHeight="1" x14ac:dyDescent="0.2">
      <c r="A290" s="86" t="s">
        <v>7370</v>
      </c>
      <c r="B290" s="2" t="s">
        <v>6352</v>
      </c>
      <c r="C290" s="2" t="s">
        <v>1369</v>
      </c>
      <c r="D290" s="2" t="s">
        <v>2044</v>
      </c>
      <c r="E290" s="6" t="s">
        <v>6132</v>
      </c>
      <c r="F290" s="6" t="s">
        <v>2045</v>
      </c>
      <c r="G290" s="6" t="s">
        <v>6134</v>
      </c>
      <c r="H290" s="2" t="s">
        <v>4088</v>
      </c>
      <c r="I290" s="17">
        <v>43622</v>
      </c>
      <c r="J290" s="2" t="s">
        <v>5655</v>
      </c>
      <c r="K290" s="2" t="s">
        <v>2046</v>
      </c>
      <c r="L290" s="4" t="s">
        <v>5316</v>
      </c>
      <c r="M290" s="7" t="s">
        <v>2047</v>
      </c>
      <c r="N290" s="7" t="s">
        <v>6133</v>
      </c>
      <c r="O290" s="8" t="s">
        <v>5654</v>
      </c>
      <c r="P290" s="7"/>
      <c r="Q290" s="8">
        <v>93401</v>
      </c>
      <c r="R290" s="8" t="s">
        <v>5972</v>
      </c>
      <c r="S290" s="9">
        <v>37970</v>
      </c>
      <c r="T290" s="7">
        <v>4300</v>
      </c>
      <c r="U290" s="3"/>
      <c r="V290" s="4"/>
      <c r="W290" s="3"/>
      <c r="X290" s="3"/>
      <c r="Y290" s="3"/>
      <c r="Z290" s="2"/>
      <c r="AA290" s="1"/>
      <c r="AB290" s="1"/>
      <c r="AC290" s="1"/>
      <c r="AD290" s="1"/>
      <c r="AE290" s="1"/>
      <c r="AF290" s="1"/>
    </row>
    <row r="291" spans="1:32" ht="44.25" customHeight="1" x14ac:dyDescent="0.2">
      <c r="A291" s="86" t="s">
        <v>7371</v>
      </c>
      <c r="B291" s="2">
        <v>651907179</v>
      </c>
      <c r="C291" s="2"/>
      <c r="D291" s="2" t="s">
        <v>6646</v>
      </c>
      <c r="E291" s="6" t="s">
        <v>7372</v>
      </c>
      <c r="F291" s="6" t="s">
        <v>5829</v>
      </c>
      <c r="G291" s="6" t="s">
        <v>7373</v>
      </c>
      <c r="H291" s="2" t="s">
        <v>1362</v>
      </c>
      <c r="I291" s="17" t="s">
        <v>5840</v>
      </c>
      <c r="J291" s="2" t="s">
        <v>6755</v>
      </c>
      <c r="K291" s="2" t="s">
        <v>5830</v>
      </c>
      <c r="L291" s="4" t="s">
        <v>539</v>
      </c>
      <c r="M291" s="7" t="s">
        <v>395</v>
      </c>
      <c r="N291" s="7" t="s">
        <v>5831</v>
      </c>
      <c r="O291" s="23" t="s">
        <v>5832</v>
      </c>
      <c r="P291" s="7"/>
      <c r="Q291" s="8">
        <v>93401</v>
      </c>
      <c r="R291" s="8" t="s">
        <v>5882</v>
      </c>
      <c r="S291" s="9">
        <v>43887</v>
      </c>
      <c r="T291" s="7">
        <v>7697</v>
      </c>
      <c r="U291" s="20"/>
      <c r="V291" s="21"/>
      <c r="W291" s="20"/>
      <c r="X291" s="20"/>
      <c r="Y291" s="20"/>
      <c r="Z291" s="12"/>
      <c r="AA291" s="1"/>
      <c r="AB291" s="1"/>
      <c r="AC291" s="1"/>
      <c r="AD291" s="1"/>
      <c r="AE291" s="1"/>
      <c r="AF291" s="1"/>
    </row>
    <row r="292" spans="1:32" ht="44.25" customHeight="1" x14ac:dyDescent="0.2">
      <c r="A292" s="86" t="s">
        <v>7374</v>
      </c>
      <c r="B292" s="2">
        <v>710993009</v>
      </c>
      <c r="C292" s="2" t="s">
        <v>1369</v>
      </c>
      <c r="D292" s="2" t="s">
        <v>2048</v>
      </c>
      <c r="E292" s="6" t="s">
        <v>2049</v>
      </c>
      <c r="F292" s="6" t="s">
        <v>2050</v>
      </c>
      <c r="G292" s="6" t="s">
        <v>2051</v>
      </c>
      <c r="H292" s="2" t="s">
        <v>2052</v>
      </c>
      <c r="I292" s="2" t="s">
        <v>2053</v>
      </c>
      <c r="J292" s="2" t="s">
        <v>2054</v>
      </c>
      <c r="K292" s="2" t="s">
        <v>2056</v>
      </c>
      <c r="L292" s="7" t="s">
        <v>47</v>
      </c>
      <c r="M292" s="7" t="s">
        <v>1287</v>
      </c>
      <c r="N292" s="7" t="s">
        <v>2055</v>
      </c>
      <c r="O292" s="8"/>
      <c r="P292" s="7"/>
      <c r="Q292" s="8" t="s">
        <v>83</v>
      </c>
      <c r="R292" s="8" t="s">
        <v>2058</v>
      </c>
      <c r="S292" s="9">
        <v>37970</v>
      </c>
      <c r="T292" s="7">
        <v>6860</v>
      </c>
      <c r="U292" s="3"/>
      <c r="V292" s="4"/>
      <c r="W292" s="3"/>
      <c r="X292" s="3"/>
      <c r="Y292" s="3"/>
      <c r="Z292" s="2"/>
      <c r="AA292" s="1"/>
      <c r="AB292" s="1"/>
      <c r="AC292" s="1"/>
      <c r="AD292" s="1"/>
      <c r="AE292" s="1"/>
      <c r="AF292" s="1"/>
    </row>
    <row r="293" spans="1:32" ht="44.25" customHeight="1" x14ac:dyDescent="0.2">
      <c r="A293" s="86" t="s">
        <v>7375</v>
      </c>
      <c r="B293" s="2">
        <v>716569004</v>
      </c>
      <c r="C293" s="2" t="s">
        <v>1369</v>
      </c>
      <c r="D293" s="2" t="s">
        <v>2059</v>
      </c>
      <c r="E293" s="53" t="s">
        <v>8435</v>
      </c>
      <c r="F293" s="6" t="s">
        <v>2060</v>
      </c>
      <c r="G293" s="6" t="s">
        <v>7376</v>
      </c>
      <c r="H293" s="2" t="s">
        <v>2061</v>
      </c>
      <c r="I293" s="2" t="s">
        <v>6014</v>
      </c>
      <c r="J293" s="2" t="s">
        <v>2062</v>
      </c>
      <c r="K293" s="2" t="s">
        <v>2063</v>
      </c>
      <c r="L293" s="7" t="s">
        <v>47</v>
      </c>
      <c r="M293" s="7" t="s">
        <v>1962</v>
      </c>
      <c r="N293" s="7" t="s">
        <v>6012</v>
      </c>
      <c r="O293" s="23" t="s">
        <v>6013</v>
      </c>
      <c r="P293" s="7"/>
      <c r="Q293" s="8">
        <v>93105</v>
      </c>
      <c r="R293" s="8" t="s">
        <v>7377</v>
      </c>
      <c r="S293" s="9">
        <v>37970</v>
      </c>
      <c r="T293" s="7">
        <v>6560</v>
      </c>
      <c r="U293" s="20"/>
      <c r="V293" s="21"/>
      <c r="W293" s="20"/>
      <c r="X293" s="20"/>
      <c r="Y293" s="20"/>
      <c r="Z293" s="12"/>
      <c r="AA293" s="1"/>
      <c r="AB293" s="1"/>
      <c r="AC293" s="1"/>
      <c r="AD293" s="1"/>
      <c r="AE293" s="1"/>
      <c r="AF293" s="1"/>
    </row>
    <row r="294" spans="1:32" ht="44.25" customHeight="1" x14ac:dyDescent="0.2">
      <c r="A294" s="86" t="s">
        <v>7378</v>
      </c>
      <c r="B294" s="2">
        <v>718144000</v>
      </c>
      <c r="C294" s="2" t="s">
        <v>1410</v>
      </c>
      <c r="D294" s="2" t="s">
        <v>2064</v>
      </c>
      <c r="E294" s="6" t="s">
        <v>2065</v>
      </c>
      <c r="F294" s="6" t="s">
        <v>2066</v>
      </c>
      <c r="G294" s="6" t="s">
        <v>2067</v>
      </c>
      <c r="H294" s="2" t="s">
        <v>2068</v>
      </c>
      <c r="I294" s="2" t="s">
        <v>2069</v>
      </c>
      <c r="J294" s="2" t="s">
        <v>2070</v>
      </c>
      <c r="K294" s="2" t="s">
        <v>2071</v>
      </c>
      <c r="L294" s="4" t="s">
        <v>47</v>
      </c>
      <c r="M294" s="7" t="s">
        <v>2072</v>
      </c>
      <c r="N294" s="7"/>
      <c r="O294" s="8"/>
      <c r="P294" s="7"/>
      <c r="Q294" s="8" t="s">
        <v>83</v>
      </c>
      <c r="R294" s="8" t="s">
        <v>2073</v>
      </c>
      <c r="S294" s="9">
        <v>38429</v>
      </c>
      <c r="T294" s="7">
        <v>7157</v>
      </c>
      <c r="U294" s="3"/>
      <c r="V294" s="4"/>
      <c r="W294" s="3"/>
      <c r="X294" s="3"/>
      <c r="Y294" s="3"/>
      <c r="Z294" s="2"/>
      <c r="AA294" s="1"/>
      <c r="AB294" s="1"/>
      <c r="AC294" s="1"/>
      <c r="AD294" s="1"/>
      <c r="AE294" s="1"/>
      <c r="AF294" s="1"/>
    </row>
    <row r="295" spans="1:32" ht="44.25" customHeight="1" x14ac:dyDescent="0.2">
      <c r="A295" s="86" t="s">
        <v>7379</v>
      </c>
      <c r="B295" s="2">
        <v>716316009</v>
      </c>
      <c r="C295" s="2" t="s">
        <v>1369</v>
      </c>
      <c r="D295" s="2" t="s">
        <v>2074</v>
      </c>
      <c r="E295" s="6" t="s">
        <v>7380</v>
      </c>
      <c r="F295" s="6" t="s">
        <v>2075</v>
      </c>
      <c r="G295" s="6" t="s">
        <v>7381</v>
      </c>
      <c r="H295" s="2" t="s">
        <v>2076</v>
      </c>
      <c r="I295" s="2" t="s">
        <v>7382</v>
      </c>
      <c r="J295" s="2" t="s">
        <v>7383</v>
      </c>
      <c r="K295" s="2" t="s">
        <v>5990</v>
      </c>
      <c r="L295" s="4" t="s">
        <v>47</v>
      </c>
      <c r="M295" s="7" t="s">
        <v>624</v>
      </c>
      <c r="N295" s="7" t="s">
        <v>5991</v>
      </c>
      <c r="O295" s="8" t="s">
        <v>7384</v>
      </c>
      <c r="P295" s="7"/>
      <c r="Q295" s="8">
        <v>93401</v>
      </c>
      <c r="R295" s="8" t="s">
        <v>7385</v>
      </c>
      <c r="S295" s="9">
        <v>37970</v>
      </c>
      <c r="T295" s="7">
        <v>6470</v>
      </c>
      <c r="U295" s="20"/>
      <c r="V295" s="21"/>
      <c r="W295" s="20"/>
      <c r="X295" s="20"/>
      <c r="Y295" s="20"/>
      <c r="Z295" s="25" t="s">
        <v>6600</v>
      </c>
      <c r="AA295" s="1"/>
      <c r="AB295" s="1"/>
      <c r="AC295" s="1"/>
      <c r="AD295" s="1"/>
      <c r="AE295" s="1"/>
      <c r="AF295" s="1" t="s">
        <v>8480</v>
      </c>
    </row>
    <row r="296" spans="1:32" ht="44.25" customHeight="1" x14ac:dyDescent="0.2">
      <c r="A296" s="86" t="s">
        <v>7386</v>
      </c>
      <c r="B296" s="2">
        <v>730513003</v>
      </c>
      <c r="C296" s="2" t="s">
        <v>1369</v>
      </c>
      <c r="D296" s="2" t="s">
        <v>2077</v>
      </c>
      <c r="E296" s="6" t="s">
        <v>2078</v>
      </c>
      <c r="F296" s="6" t="s">
        <v>2079</v>
      </c>
      <c r="G296" s="6" t="s">
        <v>2080</v>
      </c>
      <c r="H296" s="2" t="s">
        <v>2081</v>
      </c>
      <c r="I296" s="2" t="s">
        <v>2082</v>
      </c>
      <c r="J296" s="2" t="s">
        <v>127</v>
      </c>
      <c r="K296" s="2" t="s">
        <v>2083</v>
      </c>
      <c r="L296" s="4" t="s">
        <v>47</v>
      </c>
      <c r="M296" s="7" t="s">
        <v>624</v>
      </c>
      <c r="N296" s="7"/>
      <c r="O296" s="8"/>
      <c r="P296" s="7"/>
      <c r="Q296" s="8">
        <v>93401</v>
      </c>
      <c r="R296" s="8" t="s">
        <v>2084</v>
      </c>
      <c r="S296" s="9">
        <v>37970</v>
      </c>
      <c r="T296" s="7">
        <v>7059</v>
      </c>
      <c r="U296" s="3"/>
      <c r="V296" s="4"/>
      <c r="W296" s="3"/>
      <c r="X296" s="3"/>
      <c r="Y296" s="3"/>
      <c r="Z296" s="2"/>
      <c r="AA296" s="1"/>
      <c r="AB296" s="1"/>
      <c r="AC296" s="1"/>
      <c r="AD296" s="1"/>
      <c r="AE296" s="1"/>
      <c r="AF296" s="1"/>
    </row>
    <row r="297" spans="1:32" ht="44.25" customHeight="1" x14ac:dyDescent="0.2">
      <c r="A297" s="86" t="s">
        <v>7387</v>
      </c>
      <c r="B297" s="2">
        <v>759522508</v>
      </c>
      <c r="C297" s="2" t="s">
        <v>1369</v>
      </c>
      <c r="D297" s="2" t="s">
        <v>2085</v>
      </c>
      <c r="E297" s="6" t="s">
        <v>2086</v>
      </c>
      <c r="F297" s="6" t="s">
        <v>2087</v>
      </c>
      <c r="G297" s="6" t="s">
        <v>2088</v>
      </c>
      <c r="H297" s="2" t="s">
        <v>2090</v>
      </c>
      <c r="I297" s="2" t="s">
        <v>2091</v>
      </c>
      <c r="J297" s="2" t="s">
        <v>2092</v>
      </c>
      <c r="K297" s="2" t="s">
        <v>2089</v>
      </c>
      <c r="L297" s="4" t="s">
        <v>47</v>
      </c>
      <c r="M297" s="7" t="s">
        <v>2093</v>
      </c>
      <c r="N297" s="7"/>
      <c r="O297" s="8"/>
      <c r="P297" s="7"/>
      <c r="Q297" s="8">
        <v>93401</v>
      </c>
      <c r="R297" s="8" t="s">
        <v>2094</v>
      </c>
      <c r="S297" s="9">
        <v>38449</v>
      </c>
      <c r="T297" s="7">
        <v>7165</v>
      </c>
      <c r="U297" s="3"/>
      <c r="V297" s="4"/>
      <c r="W297" s="3"/>
      <c r="X297" s="3"/>
      <c r="Y297" s="3"/>
      <c r="Z297" s="2"/>
      <c r="AA297" s="1"/>
      <c r="AB297" s="1"/>
      <c r="AC297" s="1"/>
      <c r="AD297" s="1"/>
      <c r="AE297" s="1"/>
      <c r="AF297" s="1"/>
    </row>
    <row r="298" spans="1:32" ht="44.25" customHeight="1" x14ac:dyDescent="0.2">
      <c r="A298" s="86" t="s">
        <v>7388</v>
      </c>
      <c r="B298" s="2">
        <v>702358000</v>
      </c>
      <c r="C298" s="2" t="s">
        <v>1369</v>
      </c>
      <c r="D298" s="2" t="s">
        <v>2095</v>
      </c>
      <c r="E298" s="6" t="s">
        <v>7389</v>
      </c>
      <c r="F298" s="6" t="s">
        <v>2096</v>
      </c>
      <c r="G298" s="6" t="s">
        <v>7390</v>
      </c>
      <c r="H298" s="2" t="s">
        <v>6171</v>
      </c>
      <c r="I298" s="2" t="s">
        <v>7391</v>
      </c>
      <c r="J298" s="2" t="s">
        <v>7392</v>
      </c>
      <c r="K298" s="2" t="s">
        <v>6172</v>
      </c>
      <c r="L298" s="4" t="s">
        <v>47</v>
      </c>
      <c r="M298" s="7" t="s">
        <v>2097</v>
      </c>
      <c r="N298" s="7">
        <v>222108293</v>
      </c>
      <c r="O298" s="23" t="s">
        <v>5883</v>
      </c>
      <c r="P298" s="7"/>
      <c r="Q298" s="8" t="s">
        <v>2098</v>
      </c>
      <c r="R298" s="8" t="s">
        <v>7393</v>
      </c>
      <c r="S298" s="9">
        <v>37970</v>
      </c>
      <c r="T298" s="7">
        <v>4400</v>
      </c>
      <c r="U298" s="3"/>
      <c r="V298" s="4"/>
      <c r="W298" s="3"/>
      <c r="X298" s="3"/>
      <c r="Y298" s="3"/>
      <c r="Z298" s="2"/>
      <c r="AA298" s="1"/>
      <c r="AB298" s="1"/>
      <c r="AC298" s="1"/>
      <c r="AD298" s="1"/>
      <c r="AE298" s="1"/>
      <c r="AF298" s="1" t="s">
        <v>8495</v>
      </c>
    </row>
    <row r="299" spans="1:32" ht="44.25" customHeight="1" x14ac:dyDescent="0.2">
      <c r="A299" s="86" t="s">
        <v>7394</v>
      </c>
      <c r="B299" s="2">
        <v>651086930</v>
      </c>
      <c r="C299" s="2" t="s">
        <v>1357</v>
      </c>
      <c r="D299" s="2" t="s">
        <v>2099</v>
      </c>
      <c r="E299" s="6" t="s">
        <v>2100</v>
      </c>
      <c r="F299" s="6" t="s">
        <v>5263</v>
      </c>
      <c r="G299" s="6" t="s">
        <v>2101</v>
      </c>
      <c r="H299" s="2" t="s">
        <v>2102</v>
      </c>
      <c r="I299" s="2" t="s">
        <v>2103</v>
      </c>
      <c r="J299" s="2" t="s">
        <v>2104</v>
      </c>
      <c r="K299" s="2" t="s">
        <v>2105</v>
      </c>
      <c r="L299" s="4" t="s">
        <v>47</v>
      </c>
      <c r="M299" s="7" t="s">
        <v>2106</v>
      </c>
      <c r="N299" s="7" t="s">
        <v>2107</v>
      </c>
      <c r="O299" s="8" t="s">
        <v>2108</v>
      </c>
      <c r="P299" s="7"/>
      <c r="Q299" s="8" t="s">
        <v>601</v>
      </c>
      <c r="R299" s="8" t="s">
        <v>560</v>
      </c>
      <c r="S299" s="9">
        <v>43357</v>
      </c>
      <c r="T299" s="7">
        <v>7656</v>
      </c>
      <c r="U299" s="3"/>
      <c r="V299" s="4"/>
      <c r="W299" s="3"/>
      <c r="X299" s="3"/>
      <c r="Y299" s="3"/>
      <c r="Z299" s="2"/>
      <c r="AA299" s="1"/>
      <c r="AB299" s="1"/>
      <c r="AC299" s="1"/>
      <c r="AD299" s="1"/>
      <c r="AE299" s="1"/>
      <c r="AF299" s="1"/>
    </row>
    <row r="300" spans="1:32" ht="44.25" customHeight="1" x14ac:dyDescent="0.2">
      <c r="A300" s="86" t="s">
        <v>7395</v>
      </c>
      <c r="B300" s="2">
        <v>739296005</v>
      </c>
      <c r="C300" s="2" t="s">
        <v>1369</v>
      </c>
      <c r="D300" s="2" t="s">
        <v>2109</v>
      </c>
      <c r="E300" s="6" t="s">
        <v>2110</v>
      </c>
      <c r="F300" s="6" t="s">
        <v>2111</v>
      </c>
      <c r="G300" s="6" t="s">
        <v>2112</v>
      </c>
      <c r="H300" s="2" t="s">
        <v>2113</v>
      </c>
      <c r="I300" s="2" t="s">
        <v>2114</v>
      </c>
      <c r="J300" s="2" t="s">
        <v>2115</v>
      </c>
      <c r="K300" s="2" t="s">
        <v>2116</v>
      </c>
      <c r="L300" s="7" t="s">
        <v>528</v>
      </c>
      <c r="M300" s="7" t="s">
        <v>2117</v>
      </c>
      <c r="N300" s="7"/>
      <c r="O300" s="8"/>
      <c r="P300" s="7"/>
      <c r="Q300" s="8" t="s">
        <v>1095</v>
      </c>
      <c r="R300" s="8" t="s">
        <v>2118</v>
      </c>
      <c r="S300" s="9">
        <v>37970</v>
      </c>
      <c r="T300" s="7">
        <v>7124</v>
      </c>
      <c r="U300" s="3"/>
      <c r="V300" s="4"/>
      <c r="W300" s="3"/>
      <c r="X300" s="3"/>
      <c r="Y300" s="3"/>
      <c r="Z300" s="2"/>
      <c r="AA300" s="1"/>
      <c r="AB300" s="1"/>
      <c r="AC300" s="1"/>
      <c r="AD300" s="1"/>
      <c r="AE300" s="1"/>
      <c r="AF300" s="1"/>
    </row>
    <row r="301" spans="1:32" ht="44.25" customHeight="1" x14ac:dyDescent="0.2">
      <c r="A301" s="86" t="s">
        <v>7396</v>
      </c>
      <c r="B301" s="2">
        <v>650856899</v>
      </c>
      <c r="C301" s="2" t="s">
        <v>1357</v>
      </c>
      <c r="D301" s="85" t="s">
        <v>2119</v>
      </c>
      <c r="E301" s="6" t="s">
        <v>7397</v>
      </c>
      <c r="F301" s="6" t="s">
        <v>2120</v>
      </c>
      <c r="G301" s="6" t="s">
        <v>7398</v>
      </c>
      <c r="H301" s="2" t="s">
        <v>1556</v>
      </c>
      <c r="I301" s="2" t="s">
        <v>6647</v>
      </c>
      <c r="J301" s="2" t="s">
        <v>2121</v>
      </c>
      <c r="K301" s="2" t="s">
        <v>6115</v>
      </c>
      <c r="L301" s="4" t="s">
        <v>5313</v>
      </c>
      <c r="M301" s="7" t="s">
        <v>2122</v>
      </c>
      <c r="N301" s="7" t="s">
        <v>6116</v>
      </c>
      <c r="O301" s="8" t="s">
        <v>7399</v>
      </c>
      <c r="P301" s="7"/>
      <c r="Q301" s="8">
        <v>93401</v>
      </c>
      <c r="R301" s="8" t="s">
        <v>7400</v>
      </c>
      <c r="S301" s="9">
        <v>42202</v>
      </c>
      <c r="T301" s="7">
        <v>7574</v>
      </c>
      <c r="U301" s="3"/>
      <c r="V301" s="4"/>
      <c r="W301" s="3"/>
      <c r="X301" s="3"/>
      <c r="Y301" s="3"/>
      <c r="Z301" s="2"/>
      <c r="AA301" s="1"/>
      <c r="AB301" s="1"/>
      <c r="AC301" s="1"/>
      <c r="AD301" s="1"/>
      <c r="AE301" s="1"/>
      <c r="AF301" s="1"/>
    </row>
    <row r="302" spans="1:32" ht="44.25" customHeight="1" x14ac:dyDescent="0.2">
      <c r="A302" s="86" t="s">
        <v>7401</v>
      </c>
      <c r="B302" s="2">
        <v>723236002</v>
      </c>
      <c r="C302" s="2" t="s">
        <v>1516</v>
      </c>
      <c r="D302" s="2" t="s">
        <v>2123</v>
      </c>
      <c r="E302" s="6" t="s">
        <v>2124</v>
      </c>
      <c r="F302" s="6" t="s">
        <v>2125</v>
      </c>
      <c r="G302" s="6" t="s">
        <v>2126</v>
      </c>
      <c r="H302" s="2" t="s">
        <v>2127</v>
      </c>
      <c r="I302" s="2" t="s">
        <v>2128</v>
      </c>
      <c r="J302" s="2" t="s">
        <v>2129</v>
      </c>
      <c r="K302" s="2" t="s">
        <v>2131</v>
      </c>
      <c r="L302" s="4" t="s">
        <v>47</v>
      </c>
      <c r="M302" s="7" t="s">
        <v>1641</v>
      </c>
      <c r="N302" s="7" t="s">
        <v>2132</v>
      </c>
      <c r="O302" s="8" t="s">
        <v>2130</v>
      </c>
      <c r="P302" s="7"/>
      <c r="Q302" s="8">
        <v>93401</v>
      </c>
      <c r="R302" s="8" t="s">
        <v>2133</v>
      </c>
      <c r="S302" s="9">
        <v>37970</v>
      </c>
      <c r="T302" s="7">
        <v>6922</v>
      </c>
      <c r="U302" s="3"/>
      <c r="V302" s="4"/>
      <c r="W302" s="3"/>
      <c r="X302" s="3"/>
      <c r="Y302" s="3"/>
      <c r="Z302" s="2"/>
      <c r="AA302" s="1"/>
      <c r="AB302" s="1"/>
      <c r="AC302" s="1"/>
      <c r="AD302" s="1"/>
      <c r="AE302" s="1"/>
      <c r="AF302" s="1"/>
    </row>
    <row r="303" spans="1:32" ht="44.25" customHeight="1" x14ac:dyDescent="0.2">
      <c r="A303" s="86" t="s">
        <v>2134</v>
      </c>
      <c r="B303" s="2">
        <v>711789006</v>
      </c>
      <c r="C303" s="2" t="s">
        <v>1369</v>
      </c>
      <c r="D303" s="2" t="s">
        <v>2135</v>
      </c>
      <c r="E303" s="6" t="s">
        <v>7402</v>
      </c>
      <c r="F303" s="6" t="s">
        <v>2134</v>
      </c>
      <c r="G303" s="6" t="s">
        <v>7403</v>
      </c>
      <c r="H303" s="2" t="s">
        <v>2136</v>
      </c>
      <c r="I303" s="2" t="s">
        <v>6270</v>
      </c>
      <c r="J303" s="2" t="s">
        <v>7404</v>
      </c>
      <c r="K303" s="2" t="s">
        <v>2138</v>
      </c>
      <c r="L303" s="4" t="s">
        <v>47</v>
      </c>
      <c r="M303" s="7" t="s">
        <v>2140</v>
      </c>
      <c r="N303" s="7" t="s">
        <v>2139</v>
      </c>
      <c r="O303" s="8" t="s">
        <v>2137</v>
      </c>
      <c r="P303" s="7"/>
      <c r="Q303" s="8">
        <v>93401</v>
      </c>
      <c r="R303" s="8" t="s">
        <v>7405</v>
      </c>
      <c r="S303" s="95">
        <v>37970</v>
      </c>
      <c r="T303" s="7">
        <v>4425</v>
      </c>
      <c r="U303" s="3"/>
      <c r="V303" s="4"/>
      <c r="W303" s="3"/>
      <c r="X303" s="3"/>
      <c r="Y303" s="3"/>
      <c r="Z303" s="2"/>
      <c r="AA303" s="1"/>
      <c r="AB303" s="1"/>
      <c r="AC303" s="1"/>
      <c r="AD303" s="1"/>
      <c r="AE303" s="1"/>
      <c r="AF303" s="1" t="s">
        <v>8496</v>
      </c>
    </row>
    <row r="304" spans="1:32" ht="44.25" customHeight="1" x14ac:dyDescent="0.2">
      <c r="A304" s="86" t="s">
        <v>7406</v>
      </c>
      <c r="B304" s="2">
        <v>716904008</v>
      </c>
      <c r="C304" s="2" t="s">
        <v>1369</v>
      </c>
      <c r="D304" s="2" t="s">
        <v>2141</v>
      </c>
      <c r="E304" s="6" t="s">
        <v>6309</v>
      </c>
      <c r="F304" s="6" t="s">
        <v>2142</v>
      </c>
      <c r="G304" s="6" t="s">
        <v>6331</v>
      </c>
      <c r="H304" s="2" t="s">
        <v>2143</v>
      </c>
      <c r="I304" s="2" t="s">
        <v>6313</v>
      </c>
      <c r="J304" s="2" t="s">
        <v>2144</v>
      </c>
      <c r="K304" s="2" t="s">
        <v>6310</v>
      </c>
      <c r="L304" s="4" t="s">
        <v>47</v>
      </c>
      <c r="M304" s="7" t="s">
        <v>2145</v>
      </c>
      <c r="N304" s="7" t="s">
        <v>6311</v>
      </c>
      <c r="O304" s="23" t="s">
        <v>6312</v>
      </c>
      <c r="P304" s="7"/>
      <c r="Q304" s="8">
        <v>93401</v>
      </c>
      <c r="R304" s="8" t="s">
        <v>7407</v>
      </c>
      <c r="S304" s="9">
        <v>37970</v>
      </c>
      <c r="T304" s="7">
        <v>7004</v>
      </c>
      <c r="U304" s="3"/>
      <c r="V304" s="4"/>
      <c r="W304" s="3"/>
      <c r="X304" s="3"/>
      <c r="Y304" s="3"/>
      <c r="Z304" s="24" t="s">
        <v>6606</v>
      </c>
      <c r="AA304" s="1"/>
      <c r="AB304" s="1"/>
      <c r="AC304" s="1"/>
      <c r="AD304" s="1"/>
      <c r="AE304" s="1"/>
      <c r="AF304" s="1" t="s">
        <v>8497</v>
      </c>
    </row>
    <row r="305" spans="1:32" ht="44.25" customHeight="1" x14ac:dyDescent="0.2">
      <c r="A305" s="86" t="s">
        <v>7408</v>
      </c>
      <c r="B305" s="2">
        <v>655563601</v>
      </c>
      <c r="C305" s="2" t="s">
        <v>1929</v>
      </c>
      <c r="D305" s="2" t="s">
        <v>2146</v>
      </c>
      <c r="E305" s="6" t="s">
        <v>1959</v>
      </c>
      <c r="F305" s="6" t="s">
        <v>2147</v>
      </c>
      <c r="G305" s="6" t="s">
        <v>2148</v>
      </c>
      <c r="H305" s="2" t="s">
        <v>2149</v>
      </c>
      <c r="I305" s="2" t="s">
        <v>2150</v>
      </c>
      <c r="J305" s="2" t="s">
        <v>2151</v>
      </c>
      <c r="K305" s="2" t="s">
        <v>5328</v>
      </c>
      <c r="L305" s="4" t="s">
        <v>5313</v>
      </c>
      <c r="M305" s="7" t="s">
        <v>2152</v>
      </c>
      <c r="N305" s="7"/>
      <c r="O305" s="8"/>
      <c r="P305" s="7"/>
      <c r="Q305" s="8">
        <v>93401</v>
      </c>
      <c r="R305" s="8" t="s">
        <v>2153</v>
      </c>
      <c r="S305" s="9">
        <v>38911</v>
      </c>
      <c r="T305" s="7">
        <v>7329</v>
      </c>
      <c r="U305" s="3"/>
      <c r="V305" s="4"/>
      <c r="W305" s="3"/>
      <c r="X305" s="3"/>
      <c r="Y305" s="3"/>
      <c r="Z305" s="2"/>
      <c r="AA305" s="1"/>
      <c r="AB305" s="1"/>
      <c r="AC305" s="1"/>
      <c r="AD305" s="1"/>
      <c r="AE305" s="1"/>
      <c r="AF305" s="1"/>
    </row>
    <row r="306" spans="1:32" ht="44.25" customHeight="1" x14ac:dyDescent="0.2">
      <c r="A306" s="86" t="s">
        <v>7409</v>
      </c>
      <c r="B306" s="2">
        <v>651884764</v>
      </c>
      <c r="C306" s="2"/>
      <c r="D306" s="2" t="s">
        <v>6648</v>
      </c>
      <c r="E306" s="6" t="s">
        <v>7410</v>
      </c>
      <c r="F306" s="6" t="s">
        <v>5842</v>
      </c>
      <c r="G306" s="6" t="s">
        <v>5843</v>
      </c>
      <c r="H306" s="2" t="s">
        <v>5844</v>
      </c>
      <c r="I306" s="17">
        <v>43636</v>
      </c>
      <c r="J306" s="2" t="s">
        <v>5845</v>
      </c>
      <c r="K306" s="2" t="s">
        <v>5847</v>
      </c>
      <c r="L306" s="4" t="s">
        <v>5314</v>
      </c>
      <c r="M306" s="7" t="s">
        <v>855</v>
      </c>
      <c r="N306" s="7" t="s">
        <v>5848</v>
      </c>
      <c r="O306" s="8" t="s">
        <v>5846</v>
      </c>
      <c r="P306" s="7"/>
      <c r="Q306" s="8">
        <v>93401</v>
      </c>
      <c r="R306" s="8" t="s">
        <v>7411</v>
      </c>
      <c r="S306" s="9">
        <v>43893</v>
      </c>
      <c r="T306" s="7">
        <v>7698</v>
      </c>
      <c r="U306" s="3"/>
      <c r="V306" s="4"/>
      <c r="W306" s="3"/>
      <c r="X306" s="3"/>
      <c r="Y306" s="3"/>
      <c r="Z306" s="2"/>
      <c r="AA306" s="1"/>
      <c r="AB306" s="1"/>
      <c r="AC306" s="1"/>
      <c r="AD306" s="1"/>
      <c r="AE306" s="1"/>
      <c r="AF306" s="1"/>
    </row>
    <row r="307" spans="1:32" ht="44.25" customHeight="1" x14ac:dyDescent="0.2">
      <c r="A307" s="86" t="s">
        <v>7412</v>
      </c>
      <c r="B307" s="2">
        <v>651935121</v>
      </c>
      <c r="C307" s="2"/>
      <c r="D307" s="2" t="s">
        <v>6649</v>
      </c>
      <c r="E307" s="6" t="s">
        <v>5954</v>
      </c>
      <c r="F307" s="6" t="s">
        <v>5955</v>
      </c>
      <c r="G307" s="6" t="s">
        <v>5956</v>
      </c>
      <c r="H307" s="2" t="s">
        <v>1281</v>
      </c>
      <c r="I307" s="2" t="s">
        <v>5957</v>
      </c>
      <c r="J307" s="2" t="s">
        <v>5958</v>
      </c>
      <c r="K307" s="2" t="s">
        <v>5959</v>
      </c>
      <c r="L307" s="4" t="s">
        <v>5351</v>
      </c>
      <c r="M307" s="7" t="s">
        <v>759</v>
      </c>
      <c r="N307" s="7" t="s">
        <v>5960</v>
      </c>
      <c r="O307" s="8" t="s">
        <v>5961</v>
      </c>
      <c r="P307" s="7"/>
      <c r="Q307" s="8">
        <v>93401</v>
      </c>
      <c r="R307" s="8" t="s">
        <v>5865</v>
      </c>
      <c r="S307" s="9">
        <v>44034</v>
      </c>
      <c r="T307" s="7">
        <v>7709</v>
      </c>
      <c r="U307" s="3"/>
      <c r="V307" s="4"/>
      <c r="W307" s="3"/>
      <c r="X307" s="3"/>
      <c r="Y307" s="3"/>
      <c r="Z307" s="2"/>
      <c r="AA307" s="1"/>
      <c r="AB307" s="1"/>
      <c r="AC307" s="1"/>
      <c r="AD307" s="1"/>
      <c r="AE307" s="1"/>
      <c r="AF307" s="1"/>
    </row>
    <row r="308" spans="1:32" ht="44.25" customHeight="1" x14ac:dyDescent="0.2">
      <c r="A308" s="86" t="s">
        <v>7413</v>
      </c>
      <c r="B308" s="2">
        <v>650224140</v>
      </c>
      <c r="C308" s="2" t="s">
        <v>1369</v>
      </c>
      <c r="D308" s="2" t="s">
        <v>2154</v>
      </c>
      <c r="E308" s="6" t="s">
        <v>2155</v>
      </c>
      <c r="F308" s="6" t="s">
        <v>2156</v>
      </c>
      <c r="G308" s="2" t="s">
        <v>2157</v>
      </c>
      <c r="H308" s="2" t="s">
        <v>2158</v>
      </c>
      <c r="I308" s="2" t="s">
        <v>2159</v>
      </c>
      <c r="J308" s="2" t="s">
        <v>2160</v>
      </c>
      <c r="K308" s="2" t="s">
        <v>2162</v>
      </c>
      <c r="L308" s="4" t="s">
        <v>47</v>
      </c>
      <c r="M308" s="7" t="s">
        <v>2164</v>
      </c>
      <c r="N308" s="7" t="s">
        <v>2163</v>
      </c>
      <c r="O308" s="8" t="s">
        <v>2161</v>
      </c>
      <c r="P308" s="7"/>
      <c r="Q308" s="8" t="s">
        <v>368</v>
      </c>
      <c r="R308" s="8" t="s">
        <v>2165</v>
      </c>
      <c r="S308" s="9">
        <v>40522</v>
      </c>
      <c r="T308" s="7">
        <v>7437</v>
      </c>
      <c r="U308" s="3"/>
      <c r="V308" s="4"/>
      <c r="W308" s="3"/>
      <c r="X308" s="3"/>
      <c r="Y308" s="3"/>
      <c r="Z308" s="2"/>
      <c r="AA308" s="1"/>
      <c r="AB308" s="1"/>
      <c r="AC308" s="1"/>
      <c r="AD308" s="1"/>
      <c r="AE308" s="1"/>
      <c r="AF308" s="1"/>
    </row>
    <row r="309" spans="1:32" ht="44.25" customHeight="1" x14ac:dyDescent="0.2">
      <c r="A309" s="86" t="s">
        <v>7414</v>
      </c>
      <c r="B309" s="2">
        <v>650617207</v>
      </c>
      <c r="C309" s="2" t="s">
        <v>1357</v>
      </c>
      <c r="D309" s="2" t="s">
        <v>2166</v>
      </c>
      <c r="E309" s="6" t="s">
        <v>2167</v>
      </c>
      <c r="F309" s="6" t="s">
        <v>2168</v>
      </c>
      <c r="G309" s="6" t="s">
        <v>2169</v>
      </c>
      <c r="H309" s="2" t="s">
        <v>1374</v>
      </c>
      <c r="I309" s="2" t="s">
        <v>2170</v>
      </c>
      <c r="J309" s="2" t="s">
        <v>2171</v>
      </c>
      <c r="K309" s="2" t="s">
        <v>2172</v>
      </c>
      <c r="L309" s="4" t="s">
        <v>5317</v>
      </c>
      <c r="M309" s="7" t="s">
        <v>960</v>
      </c>
      <c r="N309" s="7" t="s">
        <v>2173</v>
      </c>
      <c r="O309" s="8"/>
      <c r="P309" s="7"/>
      <c r="Q309" s="8" t="s">
        <v>83</v>
      </c>
      <c r="R309" s="8" t="s">
        <v>2174</v>
      </c>
      <c r="S309" s="9">
        <v>39444</v>
      </c>
      <c r="T309" s="7">
        <v>7387</v>
      </c>
      <c r="U309" s="3"/>
      <c r="V309" s="4"/>
      <c r="W309" s="3"/>
      <c r="X309" s="3"/>
      <c r="Y309" s="3"/>
      <c r="Z309" s="2"/>
      <c r="AA309" s="1"/>
      <c r="AB309" s="1"/>
      <c r="AC309" s="1"/>
      <c r="AD309" s="1"/>
      <c r="AE309" s="1"/>
      <c r="AF309" s="1"/>
    </row>
    <row r="310" spans="1:32" ht="44.25" customHeight="1" x14ac:dyDescent="0.2">
      <c r="A310" s="86" t="s">
        <v>7415</v>
      </c>
      <c r="B310" s="2">
        <v>652006884</v>
      </c>
      <c r="C310" s="2"/>
      <c r="D310" s="2" t="s">
        <v>7416</v>
      </c>
      <c r="E310" s="6" t="s">
        <v>7417</v>
      </c>
      <c r="F310" s="6" t="s">
        <v>7418</v>
      </c>
      <c r="G310" s="6" t="s">
        <v>7419</v>
      </c>
      <c r="H310" s="2" t="s">
        <v>1281</v>
      </c>
      <c r="I310" s="2" t="s">
        <v>7420</v>
      </c>
      <c r="J310" s="2" t="s">
        <v>7421</v>
      </c>
      <c r="K310" s="2" t="s">
        <v>7422</v>
      </c>
      <c r="L310" s="4" t="s">
        <v>528</v>
      </c>
      <c r="M310" s="7" t="s">
        <v>2223</v>
      </c>
      <c r="N310" s="7" t="s">
        <v>7423</v>
      </c>
      <c r="O310" s="23" t="s">
        <v>7424</v>
      </c>
      <c r="P310" s="7"/>
      <c r="Q310" s="8">
        <v>93401</v>
      </c>
      <c r="R310" s="8" t="s">
        <v>7425</v>
      </c>
      <c r="S310" s="9">
        <v>44413</v>
      </c>
      <c r="T310" s="7">
        <v>7736</v>
      </c>
      <c r="U310" s="58"/>
      <c r="V310" s="59"/>
      <c r="W310" s="58"/>
      <c r="X310" s="58"/>
      <c r="Y310" s="58"/>
      <c r="Z310" s="60"/>
      <c r="AA310" s="1"/>
      <c r="AB310" s="1"/>
      <c r="AC310" s="1"/>
      <c r="AD310" s="1"/>
      <c r="AE310" s="1"/>
      <c r="AF310" s="1"/>
    </row>
    <row r="311" spans="1:32" ht="44.25" customHeight="1" x14ac:dyDescent="0.2">
      <c r="A311" s="86" t="s">
        <v>7426</v>
      </c>
      <c r="B311" s="2">
        <v>724210007</v>
      </c>
      <c r="C311" s="2" t="s">
        <v>1357</v>
      </c>
      <c r="D311" s="2" t="s">
        <v>2175</v>
      </c>
      <c r="E311" s="6" t="s">
        <v>2176</v>
      </c>
      <c r="F311" s="6" t="s">
        <v>2177</v>
      </c>
      <c r="G311" s="6" t="s">
        <v>2178</v>
      </c>
      <c r="H311" s="2" t="s">
        <v>2179</v>
      </c>
      <c r="I311" s="2" t="s">
        <v>2180</v>
      </c>
      <c r="J311" s="2" t="s">
        <v>2181</v>
      </c>
      <c r="K311" s="2" t="s">
        <v>2183</v>
      </c>
      <c r="L311" s="4" t="s">
        <v>47</v>
      </c>
      <c r="M311" s="7" t="s">
        <v>1275</v>
      </c>
      <c r="N311" s="7"/>
      <c r="O311" s="8" t="s">
        <v>2182</v>
      </c>
      <c r="P311" s="7"/>
      <c r="Q311" s="8">
        <v>93401</v>
      </c>
      <c r="R311" s="8" t="s">
        <v>5901</v>
      </c>
      <c r="S311" s="9">
        <v>37970</v>
      </c>
      <c r="T311" s="7">
        <v>7053</v>
      </c>
      <c r="U311" s="3"/>
      <c r="V311" s="4"/>
      <c r="W311" s="3"/>
      <c r="X311" s="3"/>
      <c r="Y311" s="3"/>
      <c r="Z311" s="2"/>
      <c r="AA311" s="1"/>
      <c r="AB311" s="1"/>
      <c r="AC311" s="1"/>
      <c r="AD311" s="1"/>
      <c r="AE311" s="1"/>
      <c r="AF311" s="1"/>
    </row>
    <row r="312" spans="1:32" ht="44.25" customHeight="1" x14ac:dyDescent="0.2">
      <c r="A312" s="86" t="s">
        <v>7427</v>
      </c>
      <c r="B312" s="2">
        <v>651883474</v>
      </c>
      <c r="C312" s="2"/>
      <c r="D312" s="2" t="s">
        <v>6650</v>
      </c>
      <c r="E312" s="6" t="s">
        <v>6651</v>
      </c>
      <c r="F312" s="6" t="s">
        <v>5793</v>
      </c>
      <c r="G312" s="6" t="s">
        <v>7428</v>
      </c>
      <c r="H312" s="2" t="s">
        <v>7429</v>
      </c>
      <c r="I312" s="17" t="s">
        <v>7430</v>
      </c>
      <c r="J312" s="2" t="s">
        <v>7431</v>
      </c>
      <c r="K312" s="2" t="s">
        <v>5794</v>
      </c>
      <c r="L312" s="4" t="s">
        <v>539</v>
      </c>
      <c r="M312" s="7" t="s">
        <v>698</v>
      </c>
      <c r="N312" s="7" t="s">
        <v>5837</v>
      </c>
      <c r="O312" s="8" t="s">
        <v>5838</v>
      </c>
      <c r="P312" s="7"/>
      <c r="Q312" s="8">
        <v>93401</v>
      </c>
      <c r="R312" s="8" t="s">
        <v>7432</v>
      </c>
      <c r="S312" s="9">
        <v>43802</v>
      </c>
      <c r="T312" s="7">
        <v>7692</v>
      </c>
      <c r="U312" s="3"/>
      <c r="V312" s="4"/>
      <c r="W312" s="3"/>
      <c r="X312" s="3"/>
      <c r="Y312" s="3"/>
      <c r="Z312" s="2"/>
      <c r="AA312" s="1"/>
      <c r="AB312" s="1"/>
      <c r="AC312" s="1"/>
      <c r="AD312" s="1"/>
      <c r="AE312" s="1"/>
      <c r="AF312" s="1"/>
    </row>
    <row r="313" spans="1:32" ht="44.25" customHeight="1" x14ac:dyDescent="0.2">
      <c r="A313" s="86" t="s">
        <v>7433</v>
      </c>
      <c r="B313" s="2">
        <v>720266008</v>
      </c>
      <c r="C313" s="2" t="s">
        <v>1454</v>
      </c>
      <c r="D313" s="2" t="s">
        <v>2184</v>
      </c>
      <c r="E313" s="6" t="s">
        <v>7434</v>
      </c>
      <c r="F313" s="6" t="s">
        <v>2185</v>
      </c>
      <c r="G313" s="6" t="s">
        <v>7435</v>
      </c>
      <c r="H313" s="2" t="s">
        <v>2186</v>
      </c>
      <c r="I313" s="2" t="s">
        <v>127</v>
      </c>
      <c r="J313" s="2" t="s">
        <v>2187</v>
      </c>
      <c r="K313" s="2" t="s">
        <v>2188</v>
      </c>
      <c r="L313" s="4" t="s">
        <v>47</v>
      </c>
      <c r="M313" s="7" t="s">
        <v>998</v>
      </c>
      <c r="N313" s="7"/>
      <c r="O313" s="8" t="s">
        <v>2189</v>
      </c>
      <c r="P313" s="7"/>
      <c r="Q313" s="8">
        <v>93401</v>
      </c>
      <c r="R313" s="8" t="s">
        <v>7436</v>
      </c>
      <c r="S313" s="9">
        <v>37970</v>
      </c>
      <c r="T313" s="7">
        <v>7012</v>
      </c>
      <c r="U313" s="3"/>
      <c r="V313" s="4"/>
      <c r="W313" s="3"/>
      <c r="X313" s="3"/>
      <c r="Y313" s="3"/>
      <c r="Z313" s="2"/>
      <c r="AA313" s="1"/>
      <c r="AB313" s="1"/>
      <c r="AC313" s="1"/>
      <c r="AD313" s="1"/>
      <c r="AE313" s="1"/>
      <c r="AF313" s="1"/>
    </row>
    <row r="314" spans="1:32" ht="44.25" customHeight="1" x14ac:dyDescent="0.2">
      <c r="A314" s="86" t="s">
        <v>7437</v>
      </c>
      <c r="B314" s="2">
        <v>708401005</v>
      </c>
      <c r="C314" s="2" t="s">
        <v>1357</v>
      </c>
      <c r="D314" s="2" t="s">
        <v>2190</v>
      </c>
      <c r="E314" s="29" t="s">
        <v>7438</v>
      </c>
      <c r="F314" s="6" t="s">
        <v>2191</v>
      </c>
      <c r="G314" s="6" t="s">
        <v>7439</v>
      </c>
      <c r="H314" s="2" t="s">
        <v>6225</v>
      </c>
      <c r="I314" s="2" t="s">
        <v>7440</v>
      </c>
      <c r="J314" s="2" t="s">
        <v>7441</v>
      </c>
      <c r="K314" s="2" t="s">
        <v>2192</v>
      </c>
      <c r="L314" s="4" t="s">
        <v>539</v>
      </c>
      <c r="M314" s="7" t="s">
        <v>187</v>
      </c>
      <c r="N314" s="7" t="s">
        <v>2193</v>
      </c>
      <c r="O314" s="8" t="s">
        <v>7442</v>
      </c>
      <c r="P314" s="7"/>
      <c r="Q314" s="8" t="s">
        <v>83</v>
      </c>
      <c r="R314" s="8" t="s">
        <v>7443</v>
      </c>
      <c r="S314" s="9">
        <v>37970</v>
      </c>
      <c r="T314" s="7">
        <v>5950</v>
      </c>
      <c r="U314" s="20"/>
      <c r="V314" s="21"/>
      <c r="W314" s="20"/>
      <c r="X314" s="20"/>
      <c r="Y314" s="20"/>
      <c r="Z314" s="12"/>
      <c r="AA314" s="1"/>
      <c r="AB314" s="1"/>
      <c r="AC314" s="1"/>
      <c r="AD314" s="1"/>
      <c r="AE314" s="1"/>
      <c r="AF314" s="1"/>
    </row>
    <row r="315" spans="1:32" ht="44.25" customHeight="1" x14ac:dyDescent="0.2">
      <c r="A315" s="86" t="s">
        <v>7444</v>
      </c>
      <c r="B315" s="2">
        <v>706786007</v>
      </c>
      <c r="C315" s="2" t="s">
        <v>1369</v>
      </c>
      <c r="D315" s="2" t="s">
        <v>2194</v>
      </c>
      <c r="E315" s="6" t="s">
        <v>7445</v>
      </c>
      <c r="F315" s="6" t="s">
        <v>2195</v>
      </c>
      <c r="G315" s="6" t="s">
        <v>7446</v>
      </c>
      <c r="H315" s="2" t="s">
        <v>2196</v>
      </c>
      <c r="I315" s="2" t="s">
        <v>2197</v>
      </c>
      <c r="J315" s="2" t="s">
        <v>2198</v>
      </c>
      <c r="K315" s="2" t="s">
        <v>2200</v>
      </c>
      <c r="L315" s="4" t="s">
        <v>47</v>
      </c>
      <c r="M315" s="7" t="s">
        <v>733</v>
      </c>
      <c r="N315" s="7"/>
      <c r="O315" s="8" t="s">
        <v>2199</v>
      </c>
      <c r="P315" s="7"/>
      <c r="Q315" s="8">
        <v>93401</v>
      </c>
      <c r="R315" s="8" t="s">
        <v>7447</v>
      </c>
      <c r="S315" s="9">
        <v>37970</v>
      </c>
      <c r="T315" s="7">
        <v>4450</v>
      </c>
      <c r="U315" s="20"/>
      <c r="V315" s="21"/>
      <c r="W315" s="20"/>
      <c r="X315" s="20"/>
      <c r="Y315" s="20"/>
      <c r="Z315" s="12" t="s">
        <v>6652</v>
      </c>
      <c r="AA315" s="1"/>
      <c r="AB315" s="1"/>
      <c r="AC315" s="1"/>
      <c r="AD315" s="1"/>
      <c r="AE315" s="1"/>
      <c r="AF315" s="1" t="s">
        <v>8498</v>
      </c>
    </row>
    <row r="316" spans="1:32" ht="44.25" customHeight="1" x14ac:dyDescent="0.2">
      <c r="A316" s="86" t="s">
        <v>7448</v>
      </c>
      <c r="B316" s="2">
        <v>700966003</v>
      </c>
      <c r="C316" s="2" t="s">
        <v>1357</v>
      </c>
      <c r="D316" s="2" t="s">
        <v>2201</v>
      </c>
      <c r="E316" s="6" t="s">
        <v>2202</v>
      </c>
      <c r="F316" s="6" t="s">
        <v>2203</v>
      </c>
      <c r="G316" s="6" t="s">
        <v>2204</v>
      </c>
      <c r="H316" s="2" t="s">
        <v>2205</v>
      </c>
      <c r="I316" s="2" t="s">
        <v>2206</v>
      </c>
      <c r="J316" s="2" t="s">
        <v>2207</v>
      </c>
      <c r="K316" s="2" t="s">
        <v>2208</v>
      </c>
      <c r="L316" s="4" t="s">
        <v>47</v>
      </c>
      <c r="M316" s="7" t="s">
        <v>1638</v>
      </c>
      <c r="N316" s="7"/>
      <c r="O316" s="8"/>
      <c r="P316" s="7"/>
      <c r="Q316" s="8">
        <v>93401</v>
      </c>
      <c r="R316" s="8" t="s">
        <v>2209</v>
      </c>
      <c r="S316" s="9">
        <v>37970</v>
      </c>
      <c r="T316" s="7">
        <v>4500</v>
      </c>
      <c r="U316" s="3"/>
      <c r="V316" s="4"/>
      <c r="W316" s="3"/>
      <c r="X316" s="3"/>
      <c r="Y316" s="3"/>
      <c r="Z316" s="2"/>
      <c r="AA316" s="1"/>
      <c r="AB316" s="1"/>
      <c r="AC316" s="1"/>
      <c r="AD316" s="1"/>
      <c r="AE316" s="1"/>
      <c r="AF316" s="1"/>
    </row>
    <row r="317" spans="1:32" ht="44.25" customHeight="1" x14ac:dyDescent="0.2">
      <c r="A317" s="86" t="s">
        <v>7449</v>
      </c>
      <c r="B317" s="2">
        <v>651018846</v>
      </c>
      <c r="C317" s="2" t="s">
        <v>1357</v>
      </c>
      <c r="D317" s="2" t="s">
        <v>2210</v>
      </c>
      <c r="E317" s="6" t="s">
        <v>7450</v>
      </c>
      <c r="F317" s="6" t="s">
        <v>5264</v>
      </c>
      <c r="G317" s="6" t="s">
        <v>2211</v>
      </c>
      <c r="H317" s="2" t="s">
        <v>735</v>
      </c>
      <c r="I317" s="2" t="s">
        <v>7451</v>
      </c>
      <c r="J317" s="2" t="s">
        <v>2212</v>
      </c>
      <c r="K317" s="2" t="s">
        <v>2213</v>
      </c>
      <c r="L317" s="4" t="s">
        <v>47</v>
      </c>
      <c r="M317" s="7" t="s">
        <v>624</v>
      </c>
      <c r="N317" s="7" t="s">
        <v>2214</v>
      </c>
      <c r="O317" s="8" t="s">
        <v>2215</v>
      </c>
      <c r="P317" s="7"/>
      <c r="Q317" s="8" t="s">
        <v>601</v>
      </c>
      <c r="R317" s="8" t="s">
        <v>7452</v>
      </c>
      <c r="S317" s="9">
        <v>43416</v>
      </c>
      <c r="T317" s="7">
        <v>7663</v>
      </c>
      <c r="U317" s="3"/>
      <c r="V317" s="4"/>
      <c r="W317" s="3"/>
      <c r="X317" s="3"/>
      <c r="Y317" s="3"/>
      <c r="Z317" s="2"/>
      <c r="AA317" s="1"/>
      <c r="AB317" s="1"/>
      <c r="AC317" s="1"/>
      <c r="AD317" s="1"/>
      <c r="AE317" s="1"/>
      <c r="AF317" s="1"/>
    </row>
    <row r="318" spans="1:32" ht="44.25" customHeight="1" x14ac:dyDescent="0.2">
      <c r="A318" s="86" t="s">
        <v>8499</v>
      </c>
      <c r="B318" s="2" t="s">
        <v>8526</v>
      </c>
      <c r="C318" s="2" t="s">
        <v>1369</v>
      </c>
      <c r="D318" s="2" t="s">
        <v>8442</v>
      </c>
      <c r="E318" s="6" t="s">
        <v>8443</v>
      </c>
      <c r="F318" s="6" t="s">
        <v>8444</v>
      </c>
      <c r="G318" s="6" t="s">
        <v>8445</v>
      </c>
      <c r="H318" s="2" t="s">
        <v>8446</v>
      </c>
      <c r="I318" s="2" t="s">
        <v>8447</v>
      </c>
      <c r="J318" s="2" t="s">
        <v>8448</v>
      </c>
      <c r="K318" s="2" t="s">
        <v>8449</v>
      </c>
      <c r="L318" s="4" t="s">
        <v>47</v>
      </c>
      <c r="M318" s="7" t="s">
        <v>8450</v>
      </c>
      <c r="N318" s="7" t="s">
        <v>8451</v>
      </c>
      <c r="O318" s="8" t="s">
        <v>8452</v>
      </c>
      <c r="P318" s="7"/>
      <c r="Q318" s="8" t="s">
        <v>1381</v>
      </c>
      <c r="R318" s="8" t="s">
        <v>8453</v>
      </c>
      <c r="S318" s="9">
        <v>43353</v>
      </c>
      <c r="T318" s="7">
        <v>7655</v>
      </c>
      <c r="U318" s="3"/>
      <c r="V318" s="4"/>
      <c r="W318" s="3"/>
      <c r="X318" s="3"/>
      <c r="Y318" s="3"/>
      <c r="Z318" s="2"/>
      <c r="AA318" s="1"/>
      <c r="AB318" s="1"/>
      <c r="AC318" s="1"/>
      <c r="AD318" s="1"/>
      <c r="AE318" s="1"/>
      <c r="AF318" s="1"/>
    </row>
    <row r="319" spans="1:32" ht="44.25" customHeight="1" x14ac:dyDescent="0.2">
      <c r="A319" s="86" t="s">
        <v>7453</v>
      </c>
      <c r="B319" s="2">
        <v>651946182</v>
      </c>
      <c r="C319" s="2"/>
      <c r="D319" s="2" t="s">
        <v>6653</v>
      </c>
      <c r="E319" s="6" t="s">
        <v>6180</v>
      </c>
      <c r="F319" s="6" t="s">
        <v>4093</v>
      </c>
      <c r="G319" s="6" t="s">
        <v>6181</v>
      </c>
      <c r="H319" s="2" t="s">
        <v>1281</v>
      </c>
      <c r="I319" s="2" t="s">
        <v>6182</v>
      </c>
      <c r="J319" s="2" t="s">
        <v>6183</v>
      </c>
      <c r="K319" s="2" t="s">
        <v>6185</v>
      </c>
      <c r="L319" s="4" t="s">
        <v>47</v>
      </c>
      <c r="M319" s="7" t="s">
        <v>1400</v>
      </c>
      <c r="N319" s="7" t="s">
        <v>6186</v>
      </c>
      <c r="O319" s="23" t="s">
        <v>6187</v>
      </c>
      <c r="P319" s="7"/>
      <c r="Q319" s="8">
        <v>93401</v>
      </c>
      <c r="R319" s="8" t="s">
        <v>6184</v>
      </c>
      <c r="S319" s="9">
        <v>44106</v>
      </c>
      <c r="T319" s="7" t="s">
        <v>6654</v>
      </c>
      <c r="U319" s="3"/>
      <c r="V319" s="4"/>
      <c r="W319" s="3"/>
      <c r="X319" s="3"/>
      <c r="Y319" s="3"/>
      <c r="Z319" s="2"/>
      <c r="AA319" s="1"/>
      <c r="AB319" s="1"/>
      <c r="AC319" s="1"/>
      <c r="AD319" s="1"/>
      <c r="AE319" s="1"/>
      <c r="AF319" s="1"/>
    </row>
    <row r="320" spans="1:32" ht="44.25" customHeight="1" x14ac:dyDescent="0.2">
      <c r="A320" s="86" t="s">
        <v>8500</v>
      </c>
      <c r="B320" s="2" t="s">
        <v>8527</v>
      </c>
      <c r="C320" s="2" t="s">
        <v>1369</v>
      </c>
      <c r="D320" s="2" t="s">
        <v>2216</v>
      </c>
      <c r="E320" s="6" t="s">
        <v>2217</v>
      </c>
      <c r="F320" s="6" t="s">
        <v>2218</v>
      </c>
      <c r="G320" s="6" t="s">
        <v>2219</v>
      </c>
      <c r="H320" s="2" t="s">
        <v>1374</v>
      </c>
      <c r="I320" s="2" t="s">
        <v>2220</v>
      </c>
      <c r="J320" s="2" t="s">
        <v>2221</v>
      </c>
      <c r="K320" s="2" t="s">
        <v>2222</v>
      </c>
      <c r="L320" s="4" t="s">
        <v>528</v>
      </c>
      <c r="M320" s="7" t="s">
        <v>2223</v>
      </c>
      <c r="N320" s="7" t="s">
        <v>2225</v>
      </c>
      <c r="O320" s="8" t="s">
        <v>2224</v>
      </c>
      <c r="P320" s="7"/>
      <c r="Q320" s="8" t="s">
        <v>1381</v>
      </c>
      <c r="R320" s="8" t="s">
        <v>2226</v>
      </c>
      <c r="S320" s="9">
        <v>43196</v>
      </c>
      <c r="T320" s="7">
        <v>7647</v>
      </c>
      <c r="U320" s="3"/>
      <c r="V320" s="4"/>
      <c r="W320" s="3"/>
      <c r="X320" s="3"/>
      <c r="Y320" s="3"/>
      <c r="Z320" s="2"/>
      <c r="AA320" s="1"/>
      <c r="AB320" s="1"/>
      <c r="AC320" s="1"/>
      <c r="AD320" s="1"/>
      <c r="AE320" s="1"/>
      <c r="AF320" s="1"/>
    </row>
    <row r="321" spans="1:32" ht="44.25" customHeight="1" x14ac:dyDescent="0.2">
      <c r="A321" s="86" t="s">
        <v>5779</v>
      </c>
      <c r="B321" s="2">
        <v>651539544</v>
      </c>
      <c r="C321" s="2"/>
      <c r="D321" s="2" t="s">
        <v>6655</v>
      </c>
      <c r="E321" s="6" t="s">
        <v>7454</v>
      </c>
      <c r="F321" s="6" t="s">
        <v>5780</v>
      </c>
      <c r="G321" s="6" t="s">
        <v>6656</v>
      </c>
      <c r="H321" s="2" t="s">
        <v>1534</v>
      </c>
      <c r="I321" s="17" t="s">
        <v>6657</v>
      </c>
      <c r="J321" s="2" t="s">
        <v>6658</v>
      </c>
      <c r="K321" s="2" t="s">
        <v>6659</v>
      </c>
      <c r="L321" s="4" t="s">
        <v>6660</v>
      </c>
      <c r="M321" s="7" t="s">
        <v>395</v>
      </c>
      <c r="N321" s="7">
        <v>582262569</v>
      </c>
      <c r="O321" s="23" t="s">
        <v>5781</v>
      </c>
      <c r="P321" s="7"/>
      <c r="Q321" s="8">
        <v>93401</v>
      </c>
      <c r="R321" s="8" t="s">
        <v>7455</v>
      </c>
      <c r="S321" s="9">
        <v>43798</v>
      </c>
      <c r="T321" s="7">
        <v>7691</v>
      </c>
      <c r="U321" s="3"/>
      <c r="V321" s="4"/>
      <c r="W321" s="3"/>
      <c r="X321" s="3"/>
      <c r="Y321" s="3"/>
      <c r="Z321" s="2"/>
      <c r="AA321" s="1"/>
      <c r="AB321" s="1"/>
      <c r="AC321" s="1"/>
      <c r="AD321" s="1"/>
      <c r="AE321" s="1"/>
      <c r="AF321" s="1"/>
    </row>
    <row r="322" spans="1:32" ht="44.25" customHeight="1" x14ac:dyDescent="0.2">
      <c r="A322" s="86" t="s">
        <v>7456</v>
      </c>
      <c r="B322" s="2">
        <v>650450957</v>
      </c>
      <c r="C322" s="2" t="s">
        <v>2227</v>
      </c>
      <c r="D322" s="2" t="s">
        <v>2228</v>
      </c>
      <c r="E322" s="6" t="s">
        <v>7457</v>
      </c>
      <c r="F322" s="6" t="s">
        <v>2229</v>
      </c>
      <c r="G322" s="6" t="s">
        <v>6514</v>
      </c>
      <c r="H322" s="2" t="s">
        <v>2230</v>
      </c>
      <c r="I322" s="2" t="s">
        <v>6515</v>
      </c>
      <c r="J322" s="2" t="s">
        <v>6305</v>
      </c>
      <c r="K322" s="2" t="s">
        <v>7458</v>
      </c>
      <c r="L322" s="4" t="s">
        <v>47</v>
      </c>
      <c r="M322" s="7" t="s">
        <v>2097</v>
      </c>
      <c r="N322" s="7" t="s">
        <v>7459</v>
      </c>
      <c r="O322" s="8" t="s">
        <v>5398</v>
      </c>
      <c r="P322" s="7"/>
      <c r="Q322" s="8" t="s">
        <v>368</v>
      </c>
      <c r="R322" s="8" t="s">
        <v>7460</v>
      </c>
      <c r="S322" s="9">
        <v>41411</v>
      </c>
      <c r="T322" s="7">
        <v>7478</v>
      </c>
      <c r="U322" s="3"/>
      <c r="V322" s="4"/>
      <c r="W322" s="3"/>
      <c r="X322" s="3"/>
      <c r="Y322" s="3"/>
      <c r="Z322" s="2"/>
      <c r="AA322" s="1"/>
      <c r="AB322" s="1"/>
      <c r="AC322" s="1"/>
      <c r="AD322" s="1"/>
      <c r="AE322" s="1"/>
      <c r="AF322" s="1"/>
    </row>
    <row r="323" spans="1:32" ht="44.25" customHeight="1" x14ac:dyDescent="0.2">
      <c r="A323" s="86" t="s">
        <v>7461</v>
      </c>
      <c r="B323" s="2">
        <v>650804538</v>
      </c>
      <c r="C323" s="2"/>
      <c r="D323" s="2" t="s">
        <v>6516</v>
      </c>
      <c r="E323" s="6" t="s">
        <v>6517</v>
      </c>
      <c r="F323" s="6" t="s">
        <v>6518</v>
      </c>
      <c r="G323" s="6" t="s">
        <v>6519</v>
      </c>
      <c r="H323" s="2" t="s">
        <v>6520</v>
      </c>
      <c r="I323" s="2" t="s">
        <v>6521</v>
      </c>
      <c r="J323" s="2" t="s">
        <v>6522</v>
      </c>
      <c r="K323" s="2" t="s">
        <v>7462</v>
      </c>
      <c r="L323" s="4" t="s">
        <v>5311</v>
      </c>
      <c r="M323" s="7" t="s">
        <v>1493</v>
      </c>
      <c r="N323" s="7" t="s">
        <v>6523</v>
      </c>
      <c r="O323" s="23" t="s">
        <v>6524</v>
      </c>
      <c r="P323" s="7"/>
      <c r="Q323" s="8">
        <v>93401</v>
      </c>
      <c r="R323" s="8" t="s">
        <v>6525</v>
      </c>
      <c r="S323" s="9">
        <v>44188</v>
      </c>
      <c r="T323" s="7">
        <v>7724</v>
      </c>
      <c r="U323" s="3"/>
      <c r="V323" s="4"/>
      <c r="W323" s="3"/>
      <c r="X323" s="3"/>
      <c r="Y323" s="3"/>
      <c r="Z323" s="2"/>
      <c r="AA323" s="1"/>
      <c r="AB323" s="1"/>
      <c r="AC323" s="1"/>
      <c r="AD323" s="1"/>
      <c r="AE323" s="1"/>
      <c r="AF323" s="1"/>
    </row>
    <row r="324" spans="1:32" ht="44.25" customHeight="1" x14ac:dyDescent="0.2">
      <c r="A324" s="86" t="s">
        <v>7463</v>
      </c>
      <c r="B324" s="2">
        <v>700155609</v>
      </c>
      <c r="C324" s="2" t="s">
        <v>1369</v>
      </c>
      <c r="D324" s="2" t="s">
        <v>2231</v>
      </c>
      <c r="E324" s="6" t="s">
        <v>7464</v>
      </c>
      <c r="F324" s="6" t="s">
        <v>2232</v>
      </c>
      <c r="G324" s="6" t="s">
        <v>6255</v>
      </c>
      <c r="H324" s="2" t="s">
        <v>2233</v>
      </c>
      <c r="I324" s="2" t="s">
        <v>2234</v>
      </c>
      <c r="J324" s="2" t="s">
        <v>2235</v>
      </c>
      <c r="K324" s="2" t="s">
        <v>2236</v>
      </c>
      <c r="L324" s="4" t="s">
        <v>539</v>
      </c>
      <c r="M324" s="7" t="s">
        <v>187</v>
      </c>
      <c r="N324" s="7" t="s">
        <v>2237</v>
      </c>
      <c r="O324" s="8" t="s">
        <v>2238</v>
      </c>
      <c r="P324" s="7"/>
      <c r="Q324" s="8">
        <v>93401</v>
      </c>
      <c r="R324" s="8" t="s">
        <v>7465</v>
      </c>
      <c r="S324" s="9">
        <v>37970</v>
      </c>
      <c r="T324" s="7">
        <v>4550</v>
      </c>
      <c r="U324" s="3"/>
      <c r="V324" s="4"/>
      <c r="W324" s="3"/>
      <c r="X324" s="3"/>
      <c r="Y324" s="3"/>
      <c r="Z324" s="2"/>
      <c r="AA324" s="1"/>
      <c r="AB324" s="1"/>
      <c r="AC324" s="1"/>
      <c r="AD324" s="1"/>
      <c r="AE324" s="1"/>
      <c r="AF324" s="1" t="s">
        <v>8501</v>
      </c>
    </row>
    <row r="325" spans="1:32" ht="44.25" customHeight="1" x14ac:dyDescent="0.2">
      <c r="A325" s="86" t="s">
        <v>7466</v>
      </c>
      <c r="B325" s="2">
        <v>651838118</v>
      </c>
      <c r="C325" s="2"/>
      <c r="D325" s="2" t="s">
        <v>6661</v>
      </c>
      <c r="E325" s="6" t="s">
        <v>5702</v>
      </c>
      <c r="F325" s="6" t="s">
        <v>5703</v>
      </c>
      <c r="G325" s="6" t="s">
        <v>5704</v>
      </c>
      <c r="H325" s="2" t="s">
        <v>1281</v>
      </c>
      <c r="I325" s="2" t="s">
        <v>5705</v>
      </c>
      <c r="J325" s="2" t="s">
        <v>5706</v>
      </c>
      <c r="K325" s="2" t="s">
        <v>5707</v>
      </c>
      <c r="L325" s="4" t="s">
        <v>5312</v>
      </c>
      <c r="M325" s="7" t="s">
        <v>166</v>
      </c>
      <c r="N325" s="7">
        <v>56994420699</v>
      </c>
      <c r="O325" s="23" t="s">
        <v>5708</v>
      </c>
      <c r="P325" s="7"/>
      <c r="Q325" s="8">
        <v>93401</v>
      </c>
      <c r="R325" s="8" t="s">
        <v>5709</v>
      </c>
      <c r="S325" s="9">
        <v>43686</v>
      </c>
      <c r="T325" s="7">
        <v>7685</v>
      </c>
      <c r="U325" s="3"/>
      <c r="V325" s="4"/>
      <c r="W325" s="3"/>
      <c r="X325" s="3"/>
      <c r="Y325" s="3"/>
      <c r="Z325" s="2"/>
      <c r="AA325" s="1"/>
      <c r="AB325" s="1"/>
      <c r="AC325" s="1"/>
      <c r="AD325" s="1"/>
      <c r="AE325" s="1"/>
      <c r="AF325" s="1"/>
    </row>
    <row r="326" spans="1:32" ht="44.25" customHeight="1" x14ac:dyDescent="0.2">
      <c r="A326" s="86" t="s">
        <v>7467</v>
      </c>
      <c r="B326" s="2">
        <v>651163854</v>
      </c>
      <c r="C326" s="2" t="s">
        <v>1369</v>
      </c>
      <c r="D326" s="2" t="s">
        <v>2239</v>
      </c>
      <c r="E326" s="6" t="s">
        <v>2240</v>
      </c>
      <c r="F326" s="6" t="s">
        <v>5265</v>
      </c>
      <c r="G326" s="6" t="s">
        <v>2241</v>
      </c>
      <c r="H326" s="2" t="s">
        <v>1909</v>
      </c>
      <c r="I326" s="2" t="s">
        <v>2242</v>
      </c>
      <c r="J326" s="2" t="s">
        <v>2243</v>
      </c>
      <c r="K326" s="2" t="s">
        <v>2245</v>
      </c>
      <c r="L326" s="4" t="s">
        <v>47</v>
      </c>
      <c r="M326" s="7" t="s">
        <v>1287</v>
      </c>
      <c r="N326" s="7" t="s">
        <v>2246</v>
      </c>
      <c r="O326" s="8" t="s">
        <v>2244</v>
      </c>
      <c r="P326" s="7"/>
      <c r="Q326" s="8" t="s">
        <v>45</v>
      </c>
      <c r="R326" s="8" t="s">
        <v>2247</v>
      </c>
      <c r="S326" s="9">
        <v>42543</v>
      </c>
      <c r="T326" s="7">
        <v>7611</v>
      </c>
      <c r="U326" s="3"/>
      <c r="V326" s="4"/>
      <c r="W326" s="3"/>
      <c r="X326" s="3"/>
      <c r="Y326" s="3"/>
      <c r="Z326" s="2"/>
      <c r="AA326" s="1"/>
      <c r="AB326" s="1"/>
      <c r="AC326" s="1"/>
      <c r="AD326" s="1"/>
      <c r="AE326" s="1"/>
      <c r="AF326" s="1"/>
    </row>
    <row r="327" spans="1:32" ht="44.25" customHeight="1" x14ac:dyDescent="0.2">
      <c r="A327" s="86" t="s">
        <v>7468</v>
      </c>
      <c r="B327" s="2">
        <v>700122808</v>
      </c>
      <c r="C327" s="2" t="s">
        <v>1369</v>
      </c>
      <c r="D327" s="2" t="s">
        <v>2248</v>
      </c>
      <c r="E327" s="6" t="s">
        <v>2249</v>
      </c>
      <c r="F327" s="6" t="s">
        <v>2250</v>
      </c>
      <c r="G327" s="6" t="s">
        <v>2251</v>
      </c>
      <c r="H327" s="2" t="s">
        <v>2252</v>
      </c>
      <c r="I327" s="2" t="s">
        <v>2253</v>
      </c>
      <c r="J327" s="2" t="s">
        <v>2254</v>
      </c>
      <c r="K327" s="2" t="s">
        <v>2255</v>
      </c>
      <c r="L327" s="4" t="s">
        <v>47</v>
      </c>
      <c r="M327" s="7" t="s">
        <v>1638</v>
      </c>
      <c r="N327" s="7"/>
      <c r="O327" s="8" t="s">
        <v>2256</v>
      </c>
      <c r="P327" s="7"/>
      <c r="Q327" s="8" t="s">
        <v>1381</v>
      </c>
      <c r="R327" s="8" t="s">
        <v>2257</v>
      </c>
      <c r="S327" s="9">
        <v>37970</v>
      </c>
      <c r="T327" s="7">
        <v>4600</v>
      </c>
      <c r="U327" s="3"/>
      <c r="V327" s="4"/>
      <c r="W327" s="3"/>
      <c r="X327" s="3"/>
      <c r="Y327" s="3"/>
      <c r="Z327" s="2"/>
      <c r="AA327" s="1"/>
      <c r="AB327" s="1"/>
      <c r="AC327" s="1"/>
      <c r="AD327" s="1"/>
      <c r="AE327" s="1"/>
      <c r="AF327" s="1"/>
    </row>
    <row r="328" spans="1:32" ht="44.25" customHeight="1" x14ac:dyDescent="0.2">
      <c r="A328" s="86" t="s">
        <v>7469</v>
      </c>
      <c r="B328" s="2" t="s">
        <v>6353</v>
      </c>
      <c r="C328" s="2" t="s">
        <v>1369</v>
      </c>
      <c r="D328" s="2" t="s">
        <v>2258</v>
      </c>
      <c r="E328" s="5" t="s">
        <v>8169</v>
      </c>
      <c r="F328" s="6" t="s">
        <v>2259</v>
      </c>
      <c r="G328" s="6" t="s">
        <v>8170</v>
      </c>
      <c r="H328" s="2" t="s">
        <v>2260</v>
      </c>
      <c r="I328" s="2" t="s">
        <v>8171</v>
      </c>
      <c r="J328" s="2" t="s">
        <v>6662</v>
      </c>
      <c r="K328" s="2" t="s">
        <v>8172</v>
      </c>
      <c r="L328" s="4" t="s">
        <v>47</v>
      </c>
      <c r="M328" s="7" t="s">
        <v>2028</v>
      </c>
      <c r="N328" s="7" t="s">
        <v>5400</v>
      </c>
      <c r="O328" s="8" t="s">
        <v>5401</v>
      </c>
      <c r="P328" s="7"/>
      <c r="Q328" s="8" t="s">
        <v>45</v>
      </c>
      <c r="R328" s="8" t="s">
        <v>8173</v>
      </c>
      <c r="S328" s="9">
        <v>41676</v>
      </c>
      <c r="T328" s="7">
        <v>7497</v>
      </c>
      <c r="U328" s="3"/>
      <c r="V328" s="4"/>
      <c r="W328" s="3"/>
      <c r="X328" s="3"/>
      <c r="Y328" s="3"/>
      <c r="Z328" s="2"/>
      <c r="AA328" s="1"/>
      <c r="AB328" s="1"/>
      <c r="AC328" s="1"/>
      <c r="AD328" s="1"/>
      <c r="AE328" s="1"/>
      <c r="AF328" s="1"/>
    </row>
    <row r="329" spans="1:32" ht="44.25" customHeight="1" x14ac:dyDescent="0.2">
      <c r="A329" s="86" t="s">
        <v>7470</v>
      </c>
      <c r="B329" s="2">
        <v>650634667</v>
      </c>
      <c r="C329" s="2" t="s">
        <v>1357</v>
      </c>
      <c r="D329" s="2" t="s">
        <v>2261</v>
      </c>
      <c r="E329" s="6" t="s">
        <v>2262</v>
      </c>
      <c r="F329" s="6" t="s">
        <v>2263</v>
      </c>
      <c r="G329" s="6" t="s">
        <v>2264</v>
      </c>
      <c r="H329" s="2" t="s">
        <v>2265</v>
      </c>
      <c r="I329" s="2"/>
      <c r="J329" s="2" t="s">
        <v>2266</v>
      </c>
      <c r="K329" s="4" t="s">
        <v>2268</v>
      </c>
      <c r="L329" s="4" t="s">
        <v>47</v>
      </c>
      <c r="M329" s="7" t="s">
        <v>2267</v>
      </c>
      <c r="N329" s="7" t="s">
        <v>2269</v>
      </c>
      <c r="O329" s="8" t="s">
        <v>2270</v>
      </c>
      <c r="P329" s="7"/>
      <c r="Q329" s="8">
        <v>93401</v>
      </c>
      <c r="R329" s="8" t="s">
        <v>2271</v>
      </c>
      <c r="S329" s="9">
        <v>41396</v>
      </c>
      <c r="T329" s="7">
        <v>7477</v>
      </c>
      <c r="U329" s="3"/>
      <c r="V329" s="4"/>
      <c r="W329" s="3"/>
      <c r="X329" s="3"/>
      <c r="Y329" s="3"/>
      <c r="Z329" s="2"/>
      <c r="AA329" s="1"/>
      <c r="AB329" s="1"/>
      <c r="AC329" s="1"/>
      <c r="AD329" s="1"/>
      <c r="AE329" s="1"/>
      <c r="AF329" s="1"/>
    </row>
    <row r="330" spans="1:32" ht="44.25" customHeight="1" x14ac:dyDescent="0.2">
      <c r="A330" s="86" t="s">
        <v>7471</v>
      </c>
      <c r="B330" s="2">
        <v>727718001</v>
      </c>
      <c r="C330" s="2" t="s">
        <v>1357</v>
      </c>
      <c r="D330" s="2" t="s">
        <v>2272</v>
      </c>
      <c r="E330" s="6" t="s">
        <v>2273</v>
      </c>
      <c r="F330" s="6" t="s">
        <v>2274</v>
      </c>
      <c r="G330" s="6" t="s">
        <v>2275</v>
      </c>
      <c r="H330" s="2" t="s">
        <v>2276</v>
      </c>
      <c r="I330" s="2" t="s">
        <v>2277</v>
      </c>
      <c r="J330" s="2" t="s">
        <v>2278</v>
      </c>
      <c r="K330" s="2" t="s">
        <v>2279</v>
      </c>
      <c r="L330" s="4" t="s">
        <v>47</v>
      </c>
      <c r="M330" s="7" t="s">
        <v>2281</v>
      </c>
      <c r="N330" s="7" t="s">
        <v>2280</v>
      </c>
      <c r="O330" s="8"/>
      <c r="P330" s="7"/>
      <c r="Q330" s="8" t="s">
        <v>83</v>
      </c>
      <c r="R330" s="8" t="s">
        <v>2282</v>
      </c>
      <c r="S330" s="9">
        <v>39052</v>
      </c>
      <c r="T330" s="7">
        <v>7340</v>
      </c>
      <c r="U330" s="3"/>
      <c r="V330" s="4"/>
      <c r="W330" s="3"/>
      <c r="X330" s="3"/>
      <c r="Y330" s="3"/>
      <c r="Z330" s="2"/>
      <c r="AA330" s="1"/>
      <c r="AB330" s="1"/>
      <c r="AC330" s="1"/>
      <c r="AD330" s="1"/>
      <c r="AE330" s="1"/>
      <c r="AF330" s="1"/>
    </row>
    <row r="331" spans="1:32" ht="44.25" customHeight="1" x14ac:dyDescent="0.2">
      <c r="A331" s="86" t="s">
        <v>7472</v>
      </c>
      <c r="B331" s="2">
        <v>651391008</v>
      </c>
      <c r="C331" s="2" t="s">
        <v>2283</v>
      </c>
      <c r="D331" s="2" t="s">
        <v>2284</v>
      </c>
      <c r="E331" s="6" t="s">
        <v>2285</v>
      </c>
      <c r="F331" s="6" t="s">
        <v>2286</v>
      </c>
      <c r="G331" s="6" t="s">
        <v>2287</v>
      </c>
      <c r="H331" s="2" t="s">
        <v>2288</v>
      </c>
      <c r="I331" s="2" t="s">
        <v>2289</v>
      </c>
      <c r="J331" s="2" t="s">
        <v>2290</v>
      </c>
      <c r="K331" s="2" t="s">
        <v>2291</v>
      </c>
      <c r="L331" s="4" t="s">
        <v>47</v>
      </c>
      <c r="M331" s="7" t="s">
        <v>2292</v>
      </c>
      <c r="N331" s="7"/>
      <c r="O331" s="8"/>
      <c r="P331" s="7"/>
      <c r="Q331" s="8" t="s">
        <v>1095</v>
      </c>
      <c r="R331" s="8" t="s">
        <v>2293</v>
      </c>
      <c r="S331" s="9">
        <v>38905</v>
      </c>
      <c r="T331" s="7">
        <v>7327</v>
      </c>
      <c r="U331" s="3"/>
      <c r="V331" s="4"/>
      <c r="W331" s="3"/>
      <c r="X331" s="3"/>
      <c r="Y331" s="3"/>
      <c r="Z331" s="2"/>
      <c r="AA331" s="1"/>
      <c r="AB331" s="1"/>
      <c r="AC331" s="1"/>
      <c r="AD331" s="1"/>
      <c r="AE331" s="1"/>
      <c r="AF331" s="1"/>
    </row>
    <row r="332" spans="1:32" ht="44.25" customHeight="1" x14ac:dyDescent="0.2">
      <c r="A332" s="86" t="s">
        <v>7473</v>
      </c>
      <c r="B332" s="2">
        <v>748762000</v>
      </c>
      <c r="C332" s="2" t="s">
        <v>1929</v>
      </c>
      <c r="D332" s="2" t="s">
        <v>2294</v>
      </c>
      <c r="E332" s="6" t="s">
        <v>26</v>
      </c>
      <c r="F332" s="6" t="s">
        <v>2295</v>
      </c>
      <c r="G332" s="6" t="s">
        <v>2296</v>
      </c>
      <c r="H332" s="2" t="s">
        <v>2297</v>
      </c>
      <c r="I332" s="2" t="s">
        <v>2298</v>
      </c>
      <c r="J332" s="2" t="s">
        <v>2299</v>
      </c>
      <c r="K332" s="2" t="s">
        <v>2300</v>
      </c>
      <c r="L332" s="4" t="s">
        <v>47</v>
      </c>
      <c r="M332" s="7" t="s">
        <v>2302</v>
      </c>
      <c r="N332" s="7" t="s">
        <v>2301</v>
      </c>
      <c r="O332" s="8"/>
      <c r="P332" s="7"/>
      <c r="Q332" s="8">
        <v>93401</v>
      </c>
      <c r="R332" s="8" t="s">
        <v>2303</v>
      </c>
      <c r="S332" s="9">
        <v>38600</v>
      </c>
      <c r="T332" s="7">
        <v>7178</v>
      </c>
      <c r="U332" s="3"/>
      <c r="V332" s="4"/>
      <c r="W332" s="3"/>
      <c r="X332" s="3"/>
      <c r="Y332" s="3"/>
      <c r="Z332" s="2"/>
      <c r="AA332" s="1"/>
      <c r="AB332" s="1"/>
      <c r="AC332" s="1"/>
      <c r="AD332" s="1"/>
      <c r="AE332" s="1"/>
      <c r="AF332" s="1"/>
    </row>
    <row r="333" spans="1:32" ht="44.25" customHeight="1" x14ac:dyDescent="0.2">
      <c r="A333" s="86" t="s">
        <v>7474</v>
      </c>
      <c r="B333" s="2">
        <v>727783008</v>
      </c>
      <c r="C333" s="2" t="s">
        <v>2304</v>
      </c>
      <c r="D333" s="2" t="s">
        <v>2305</v>
      </c>
      <c r="E333" s="6" t="s">
        <v>7475</v>
      </c>
      <c r="F333" s="6" t="s">
        <v>2306</v>
      </c>
      <c r="G333" s="6" t="s">
        <v>6663</v>
      </c>
      <c r="H333" s="2" t="s">
        <v>2307</v>
      </c>
      <c r="I333" s="2" t="s">
        <v>6664</v>
      </c>
      <c r="J333" s="2" t="s">
        <v>6665</v>
      </c>
      <c r="K333" s="2" t="s">
        <v>2308</v>
      </c>
      <c r="L333" s="4" t="s">
        <v>47</v>
      </c>
      <c r="M333" s="7" t="s">
        <v>2309</v>
      </c>
      <c r="N333" s="7"/>
      <c r="O333" s="8" t="s">
        <v>5564</v>
      </c>
      <c r="P333" s="7"/>
      <c r="Q333" s="8">
        <v>93401</v>
      </c>
      <c r="R333" s="8" t="s">
        <v>6666</v>
      </c>
      <c r="S333" s="9">
        <v>37970</v>
      </c>
      <c r="T333" s="7">
        <v>6959</v>
      </c>
      <c r="U333" s="3"/>
      <c r="V333" s="4"/>
      <c r="W333" s="3"/>
      <c r="X333" s="3"/>
      <c r="Y333" s="3"/>
      <c r="Z333" s="2"/>
      <c r="AA333" s="1"/>
      <c r="AB333" s="1"/>
      <c r="AC333" s="1"/>
      <c r="AD333" s="1"/>
      <c r="AE333" s="1"/>
      <c r="AF333" s="1"/>
    </row>
    <row r="334" spans="1:32" ht="44.25" customHeight="1" x14ac:dyDescent="0.2">
      <c r="A334" s="86" t="s">
        <v>7476</v>
      </c>
      <c r="B334" s="2">
        <v>653380682</v>
      </c>
      <c r="C334" s="2" t="s">
        <v>1357</v>
      </c>
      <c r="D334" s="2" t="s">
        <v>2310</v>
      </c>
      <c r="E334" s="6" t="s">
        <v>2311</v>
      </c>
      <c r="F334" s="6" t="s">
        <v>2312</v>
      </c>
      <c r="G334" s="6" t="s">
        <v>5800</v>
      </c>
      <c r="H334" s="2" t="s">
        <v>1792</v>
      </c>
      <c r="I334" s="17">
        <v>43556</v>
      </c>
      <c r="J334" s="2" t="s">
        <v>2313</v>
      </c>
      <c r="K334" s="2" t="s">
        <v>2315</v>
      </c>
      <c r="L334" s="4" t="s">
        <v>47</v>
      </c>
      <c r="M334" s="7" t="s">
        <v>2057</v>
      </c>
      <c r="N334" s="7" t="s">
        <v>2316</v>
      </c>
      <c r="O334" s="8" t="s">
        <v>2314</v>
      </c>
      <c r="P334" s="7"/>
      <c r="Q334" s="8">
        <v>93401</v>
      </c>
      <c r="R334" s="8" t="s">
        <v>2317</v>
      </c>
      <c r="S334" s="9">
        <v>42646</v>
      </c>
      <c r="T334" s="7">
        <v>7618</v>
      </c>
      <c r="U334" s="3"/>
      <c r="V334" s="4"/>
      <c r="W334" s="3"/>
      <c r="X334" s="3"/>
      <c r="Y334" s="3"/>
      <c r="Z334" s="2"/>
      <c r="AA334" s="1"/>
      <c r="AB334" s="1"/>
      <c r="AC334" s="1"/>
      <c r="AD334" s="1"/>
      <c r="AE334" s="1"/>
      <c r="AF334" s="1"/>
    </row>
    <row r="335" spans="1:32" ht="44.25" customHeight="1" x14ac:dyDescent="0.2">
      <c r="A335" s="86" t="s">
        <v>7477</v>
      </c>
      <c r="B335" s="5" t="s">
        <v>6354</v>
      </c>
      <c r="C335" s="2" t="s">
        <v>5285</v>
      </c>
      <c r="D335" s="2" t="s">
        <v>5286</v>
      </c>
      <c r="E335" s="2" t="s">
        <v>127</v>
      </c>
      <c r="F335" s="6" t="s">
        <v>5287</v>
      </c>
      <c r="G335" s="6" t="s">
        <v>5288</v>
      </c>
      <c r="H335" s="2" t="s">
        <v>1208</v>
      </c>
      <c r="I335" s="2" t="s">
        <v>5289</v>
      </c>
      <c r="J335" s="2" t="s">
        <v>5290</v>
      </c>
      <c r="K335" s="2" t="s">
        <v>5292</v>
      </c>
      <c r="L335" s="4" t="s">
        <v>47</v>
      </c>
      <c r="M335" s="7" t="s">
        <v>1016</v>
      </c>
      <c r="N335" s="7" t="s">
        <v>5293</v>
      </c>
      <c r="O335" s="23" t="s">
        <v>5291</v>
      </c>
      <c r="P335" s="7"/>
      <c r="Q335" s="8" t="s">
        <v>1047</v>
      </c>
      <c r="R335" s="8" t="s">
        <v>5294</v>
      </c>
      <c r="S335" s="9">
        <v>43570</v>
      </c>
      <c r="T335" s="7">
        <v>7675</v>
      </c>
      <c r="U335" s="3"/>
      <c r="V335" s="4"/>
      <c r="W335" s="3"/>
      <c r="X335" s="3"/>
      <c r="Y335" s="3"/>
      <c r="Z335" s="2"/>
      <c r="AA335" s="1"/>
      <c r="AB335" s="1"/>
      <c r="AC335" s="1"/>
      <c r="AD335" s="1"/>
      <c r="AE335" s="1"/>
      <c r="AF335" s="1"/>
    </row>
    <row r="336" spans="1:32" ht="44.25" customHeight="1" x14ac:dyDescent="0.2">
      <c r="A336" s="86" t="s">
        <v>7478</v>
      </c>
      <c r="B336" s="2">
        <v>700016404</v>
      </c>
      <c r="C336" s="2" t="s">
        <v>1369</v>
      </c>
      <c r="D336" s="2" t="s">
        <v>2318</v>
      </c>
      <c r="E336" s="6" t="s">
        <v>2319</v>
      </c>
      <c r="F336" s="6" t="s">
        <v>2320</v>
      </c>
      <c r="G336" s="6" t="s">
        <v>2321</v>
      </c>
      <c r="H336" s="2" t="s">
        <v>2322</v>
      </c>
      <c r="I336" s="2" t="s">
        <v>2323</v>
      </c>
      <c r="J336" s="2" t="s">
        <v>2324</v>
      </c>
      <c r="K336" s="2" t="s">
        <v>2325</v>
      </c>
      <c r="L336" s="4" t="s">
        <v>47</v>
      </c>
      <c r="M336" s="7" t="s">
        <v>1595</v>
      </c>
      <c r="N336" s="7" t="s">
        <v>2326</v>
      </c>
      <c r="O336" s="8"/>
      <c r="P336" s="7"/>
      <c r="Q336" s="8" t="s">
        <v>473</v>
      </c>
      <c r="R336" s="8" t="s">
        <v>2327</v>
      </c>
      <c r="S336" s="9">
        <v>37970</v>
      </c>
      <c r="T336" s="7">
        <v>6970</v>
      </c>
      <c r="U336" s="3"/>
      <c r="V336" s="4"/>
      <c r="W336" s="3"/>
      <c r="X336" s="3"/>
      <c r="Y336" s="3"/>
      <c r="Z336" s="2"/>
      <c r="AA336" s="1"/>
      <c r="AB336" s="1"/>
      <c r="AC336" s="1"/>
      <c r="AD336" s="1"/>
      <c r="AE336" s="1"/>
      <c r="AF336" s="1"/>
    </row>
    <row r="337" spans="1:32" ht="44.25" customHeight="1" x14ac:dyDescent="0.2">
      <c r="A337" s="86" t="s">
        <v>7479</v>
      </c>
      <c r="B337" s="2">
        <v>650739256</v>
      </c>
      <c r="C337" s="2"/>
      <c r="D337" s="2" t="s">
        <v>6667</v>
      </c>
      <c r="E337" s="6" t="s">
        <v>5839</v>
      </c>
      <c r="F337" s="6" t="s">
        <v>5804</v>
      </c>
      <c r="G337" s="6" t="s">
        <v>6064</v>
      </c>
      <c r="H337" s="2" t="s">
        <v>5591</v>
      </c>
      <c r="I337" s="2" t="s">
        <v>6065</v>
      </c>
      <c r="J337" s="2" t="s">
        <v>6067</v>
      </c>
      <c r="K337" s="2" t="s">
        <v>5806</v>
      </c>
      <c r="L337" s="4" t="s">
        <v>5317</v>
      </c>
      <c r="M337" s="7" t="s">
        <v>960</v>
      </c>
      <c r="N337" s="7" t="s">
        <v>5807</v>
      </c>
      <c r="O337" s="8" t="s">
        <v>5805</v>
      </c>
      <c r="P337" s="7"/>
      <c r="Q337" s="8">
        <v>93401</v>
      </c>
      <c r="R337" s="8" t="s">
        <v>6066</v>
      </c>
      <c r="S337" s="9">
        <v>43852</v>
      </c>
      <c r="T337" s="7">
        <v>7965</v>
      </c>
      <c r="U337" s="3"/>
      <c r="V337" s="4"/>
      <c r="W337" s="3"/>
      <c r="X337" s="3"/>
      <c r="Y337" s="3"/>
      <c r="Z337" s="2"/>
      <c r="AA337" s="1"/>
      <c r="AB337" s="1"/>
      <c r="AC337" s="1"/>
      <c r="AD337" s="1"/>
      <c r="AE337" s="1"/>
      <c r="AF337" s="1"/>
    </row>
    <row r="338" spans="1:32" ht="44.25" customHeight="1" x14ac:dyDescent="0.2">
      <c r="A338" s="86" t="s">
        <v>7480</v>
      </c>
      <c r="B338" s="2">
        <v>650165500</v>
      </c>
      <c r="C338" s="2" t="s">
        <v>2328</v>
      </c>
      <c r="D338" s="2" t="s">
        <v>2329</v>
      </c>
      <c r="E338" s="6" t="s">
        <v>26</v>
      </c>
      <c r="F338" s="6" t="s">
        <v>2330</v>
      </c>
      <c r="G338" s="6" t="s">
        <v>2331</v>
      </c>
      <c r="H338" s="2" t="s">
        <v>1362</v>
      </c>
      <c r="I338" s="2" t="s">
        <v>2332</v>
      </c>
      <c r="J338" s="2" t="s">
        <v>2333</v>
      </c>
      <c r="K338" s="2" t="s">
        <v>5652</v>
      </c>
      <c r="L338" s="4" t="s">
        <v>309</v>
      </c>
      <c r="M338" s="7" t="s">
        <v>955</v>
      </c>
      <c r="N338" s="7" t="s">
        <v>5573</v>
      </c>
      <c r="O338" s="8" t="s">
        <v>5653</v>
      </c>
      <c r="P338" s="7"/>
      <c r="Q338" s="8">
        <v>93401</v>
      </c>
      <c r="R338" s="8" t="s">
        <v>7481</v>
      </c>
      <c r="S338" s="9">
        <v>38600</v>
      </c>
      <c r="T338" s="7">
        <v>7141</v>
      </c>
      <c r="U338" s="3"/>
      <c r="V338" s="4"/>
      <c r="W338" s="3"/>
      <c r="X338" s="3"/>
      <c r="Y338" s="3"/>
      <c r="Z338" s="2"/>
      <c r="AA338" s="1"/>
      <c r="AB338" s="1"/>
      <c r="AC338" s="1"/>
      <c r="AD338" s="1"/>
      <c r="AE338" s="1"/>
      <c r="AF338" s="1" t="s">
        <v>8502</v>
      </c>
    </row>
    <row r="339" spans="1:32" ht="44.25" customHeight="1" x14ac:dyDescent="0.2">
      <c r="A339" s="85" t="s">
        <v>7482</v>
      </c>
      <c r="B339" s="2">
        <v>650502205</v>
      </c>
      <c r="C339" s="2" t="s">
        <v>1711</v>
      </c>
      <c r="D339" s="2" t="s">
        <v>2334</v>
      </c>
      <c r="E339" s="6" t="s">
        <v>2335</v>
      </c>
      <c r="F339" s="6" t="s">
        <v>2336</v>
      </c>
      <c r="G339" s="6" t="s">
        <v>2337</v>
      </c>
      <c r="H339" s="2" t="s">
        <v>2338</v>
      </c>
      <c r="I339" s="2" t="s">
        <v>2339</v>
      </c>
      <c r="J339" s="2" t="s">
        <v>2340</v>
      </c>
      <c r="K339" s="2" t="s">
        <v>2341</v>
      </c>
      <c r="L339" s="4" t="s">
        <v>5311</v>
      </c>
      <c r="M339" s="7" t="s">
        <v>2342</v>
      </c>
      <c r="N339" s="7"/>
      <c r="O339" s="8"/>
      <c r="P339" s="7"/>
      <c r="Q339" s="8">
        <v>93401</v>
      </c>
      <c r="R339" s="8" t="s">
        <v>2343</v>
      </c>
      <c r="S339" s="9">
        <v>37970</v>
      </c>
      <c r="T339" s="7">
        <v>7078</v>
      </c>
      <c r="U339" s="3"/>
      <c r="V339" s="4"/>
      <c r="W339" s="3"/>
      <c r="X339" s="3"/>
      <c r="Y339" s="3"/>
      <c r="Z339" s="2"/>
      <c r="AA339" s="1"/>
      <c r="AB339" s="1"/>
      <c r="AC339" s="1"/>
      <c r="AD339" s="1"/>
      <c r="AE339" s="1"/>
      <c r="AF339" s="1"/>
    </row>
    <row r="340" spans="1:32" ht="44.25" customHeight="1" x14ac:dyDescent="0.2">
      <c r="A340" s="86" t="s">
        <v>7483</v>
      </c>
      <c r="B340" s="2" t="s">
        <v>6355</v>
      </c>
      <c r="C340" s="2" t="s">
        <v>1357</v>
      </c>
      <c r="D340" s="2" t="s">
        <v>2344</v>
      </c>
      <c r="E340" s="6" t="s">
        <v>7484</v>
      </c>
      <c r="F340" s="6" t="s">
        <v>5266</v>
      </c>
      <c r="G340" s="6" t="s">
        <v>7485</v>
      </c>
      <c r="H340" s="2" t="s">
        <v>2345</v>
      </c>
      <c r="I340" s="2" t="s">
        <v>7486</v>
      </c>
      <c r="J340" s="2" t="s">
        <v>2346</v>
      </c>
      <c r="K340" s="2" t="s">
        <v>2348</v>
      </c>
      <c r="L340" s="4" t="s">
        <v>5312</v>
      </c>
      <c r="M340" s="7" t="s">
        <v>1589</v>
      </c>
      <c r="N340" s="7" t="s">
        <v>2349</v>
      </c>
      <c r="O340" s="8" t="s">
        <v>2347</v>
      </c>
      <c r="P340" s="7"/>
      <c r="Q340" s="8">
        <v>93401</v>
      </c>
      <c r="R340" s="8" t="s">
        <v>7487</v>
      </c>
      <c r="S340" s="9">
        <v>39938</v>
      </c>
      <c r="T340" s="7">
        <v>7412</v>
      </c>
      <c r="U340" s="3"/>
      <c r="V340" s="4"/>
      <c r="W340" s="3"/>
      <c r="X340" s="3"/>
      <c r="Y340" s="3"/>
      <c r="Z340" s="2"/>
      <c r="AA340" s="1"/>
      <c r="AB340" s="1"/>
      <c r="AC340" s="1"/>
      <c r="AD340" s="1"/>
      <c r="AE340" s="1"/>
      <c r="AF340" s="1"/>
    </row>
    <row r="341" spans="1:32" ht="44.25" customHeight="1" x14ac:dyDescent="0.2">
      <c r="A341" s="86" t="s">
        <v>8503</v>
      </c>
      <c r="B341" s="2" t="s">
        <v>8528</v>
      </c>
      <c r="C341" s="2" t="s">
        <v>1369</v>
      </c>
      <c r="D341" s="2" t="s">
        <v>5295</v>
      </c>
      <c r="E341" s="6" t="s">
        <v>7488</v>
      </c>
      <c r="F341" s="6" t="s">
        <v>2350</v>
      </c>
      <c r="G341" s="6" t="s">
        <v>7489</v>
      </c>
      <c r="H341" s="2" t="s">
        <v>2351</v>
      </c>
      <c r="I341" s="2" t="s">
        <v>7490</v>
      </c>
      <c r="J341" s="4" t="s">
        <v>5968</v>
      </c>
      <c r="K341" s="2" t="s">
        <v>5575</v>
      </c>
      <c r="L341" s="4" t="s">
        <v>539</v>
      </c>
      <c r="M341" s="7" t="s">
        <v>395</v>
      </c>
      <c r="N341" s="7" t="s">
        <v>5574</v>
      </c>
      <c r="O341" s="8" t="s">
        <v>5576</v>
      </c>
      <c r="P341" s="7"/>
      <c r="Q341" s="8" t="s">
        <v>1381</v>
      </c>
      <c r="R341" s="8" t="s">
        <v>7491</v>
      </c>
      <c r="S341" s="9">
        <v>43180</v>
      </c>
      <c r="T341" s="7">
        <v>7645</v>
      </c>
      <c r="U341" s="3"/>
      <c r="V341" s="4"/>
      <c r="W341" s="3"/>
      <c r="X341" s="3"/>
      <c r="Y341" s="3"/>
      <c r="Z341" s="2"/>
      <c r="AA341" s="1"/>
      <c r="AB341" s="1"/>
      <c r="AC341" s="1"/>
      <c r="AD341" s="1"/>
      <c r="AE341" s="1"/>
      <c r="AF341" s="1"/>
    </row>
    <row r="342" spans="1:32" ht="44.25" customHeight="1" x14ac:dyDescent="0.2">
      <c r="A342" s="86" t="s">
        <v>7492</v>
      </c>
      <c r="B342" s="2">
        <v>738689003</v>
      </c>
      <c r="C342" s="2" t="s">
        <v>1357</v>
      </c>
      <c r="D342" s="2" t="s">
        <v>2352</v>
      </c>
      <c r="E342" s="6" t="s">
        <v>7493</v>
      </c>
      <c r="F342" s="6" t="s">
        <v>2353</v>
      </c>
      <c r="G342" s="6" t="s">
        <v>7494</v>
      </c>
      <c r="H342" s="2" t="s">
        <v>2354</v>
      </c>
      <c r="I342" s="2" t="s">
        <v>7495</v>
      </c>
      <c r="J342" s="2" t="s">
        <v>5939</v>
      </c>
      <c r="K342" s="2" t="s">
        <v>2355</v>
      </c>
      <c r="L342" s="4" t="s">
        <v>309</v>
      </c>
      <c r="M342" s="7" t="s">
        <v>2356</v>
      </c>
      <c r="N342" s="7" t="s">
        <v>6119</v>
      </c>
      <c r="O342" s="23" t="s">
        <v>5646</v>
      </c>
      <c r="P342" s="7"/>
      <c r="Q342" s="8" t="s">
        <v>2357</v>
      </c>
      <c r="R342" s="8" t="s">
        <v>6847</v>
      </c>
      <c r="S342" s="9">
        <v>37970</v>
      </c>
      <c r="T342" s="7">
        <v>6979</v>
      </c>
      <c r="U342" s="20"/>
      <c r="V342" s="21"/>
      <c r="W342" s="20"/>
      <c r="X342" s="20"/>
      <c r="Y342" s="20"/>
      <c r="Z342" s="12" t="s">
        <v>6668</v>
      </c>
      <c r="AA342" s="1"/>
      <c r="AB342" s="1"/>
      <c r="AC342" s="1"/>
      <c r="AD342" s="1"/>
      <c r="AE342" s="1"/>
      <c r="AF342" s="1" t="s">
        <v>8504</v>
      </c>
    </row>
    <row r="343" spans="1:32" ht="44.25" customHeight="1" x14ac:dyDescent="0.2">
      <c r="A343" s="86" t="s">
        <v>5962</v>
      </c>
      <c r="B343" s="2">
        <v>651932017</v>
      </c>
      <c r="C343" s="2"/>
      <c r="D343" s="2" t="s">
        <v>6669</v>
      </c>
      <c r="E343" s="6" t="s">
        <v>7496</v>
      </c>
      <c r="F343" s="6" t="s">
        <v>5963</v>
      </c>
      <c r="G343" s="6" t="s">
        <v>7497</v>
      </c>
      <c r="H343" s="2" t="s">
        <v>1281</v>
      </c>
      <c r="I343" s="2" t="s">
        <v>5967</v>
      </c>
      <c r="J343" s="2" t="s">
        <v>7498</v>
      </c>
      <c r="K343" s="2" t="s">
        <v>5964</v>
      </c>
      <c r="L343" s="4" t="s">
        <v>47</v>
      </c>
      <c r="M343" s="7" t="s">
        <v>624</v>
      </c>
      <c r="N343" s="7" t="s">
        <v>5965</v>
      </c>
      <c r="O343" s="23" t="s">
        <v>5966</v>
      </c>
      <c r="P343" s="7"/>
      <c r="Q343" s="8">
        <v>93401</v>
      </c>
      <c r="R343" s="8" t="s">
        <v>7499</v>
      </c>
      <c r="S343" s="9">
        <v>44034</v>
      </c>
      <c r="T343" s="7">
        <v>7708</v>
      </c>
      <c r="U343" s="20"/>
      <c r="V343" s="21"/>
      <c r="W343" s="20"/>
      <c r="X343" s="20"/>
      <c r="Y343" s="20"/>
      <c r="Z343" s="12"/>
      <c r="AA343" s="1"/>
      <c r="AB343" s="1"/>
      <c r="AC343" s="1"/>
      <c r="AD343" s="1"/>
      <c r="AE343" s="1"/>
      <c r="AF343" s="1"/>
    </row>
    <row r="344" spans="1:32" ht="44.25" customHeight="1" x14ac:dyDescent="0.2">
      <c r="A344" s="86" t="s">
        <v>8436</v>
      </c>
      <c r="B344" s="2">
        <v>705749000</v>
      </c>
      <c r="C344" s="2" t="s">
        <v>2358</v>
      </c>
      <c r="D344" s="2" t="s">
        <v>2359</v>
      </c>
      <c r="E344" s="6" t="s">
        <v>7500</v>
      </c>
      <c r="F344" s="6" t="s">
        <v>2360</v>
      </c>
      <c r="G344" s="6" t="s">
        <v>7501</v>
      </c>
      <c r="H344" s="2" t="s">
        <v>2361</v>
      </c>
      <c r="I344" s="2" t="s">
        <v>7502</v>
      </c>
      <c r="J344" s="2" t="s">
        <v>7503</v>
      </c>
      <c r="K344" s="2" t="s">
        <v>2362</v>
      </c>
      <c r="L344" s="4" t="s">
        <v>47</v>
      </c>
      <c r="M344" s="7" t="s">
        <v>624</v>
      </c>
      <c r="N344" s="7"/>
      <c r="O344" s="8"/>
      <c r="P344" s="7"/>
      <c r="Q344" s="8">
        <v>93401</v>
      </c>
      <c r="R344" s="8" t="s">
        <v>7504</v>
      </c>
      <c r="S344" s="9">
        <v>37970</v>
      </c>
      <c r="T344" s="7">
        <v>4350</v>
      </c>
      <c r="U344" s="3"/>
      <c r="V344" s="4"/>
      <c r="W344" s="3"/>
      <c r="X344" s="3"/>
      <c r="Y344" s="3"/>
      <c r="Z344" s="2"/>
      <c r="AA344" s="1"/>
      <c r="AB344" s="1"/>
      <c r="AC344" s="1"/>
      <c r="AD344" s="1"/>
      <c r="AE344" s="1"/>
      <c r="AF344" s="1"/>
    </row>
    <row r="345" spans="1:32" ht="44.25" customHeight="1" x14ac:dyDescent="0.2">
      <c r="A345" s="86" t="s">
        <v>7505</v>
      </c>
      <c r="B345" s="2">
        <v>653823304</v>
      </c>
      <c r="C345" s="2" t="s">
        <v>2363</v>
      </c>
      <c r="D345" s="2" t="s">
        <v>2364</v>
      </c>
      <c r="E345" s="6" t="s">
        <v>7506</v>
      </c>
      <c r="F345" s="6" t="s">
        <v>2365</v>
      </c>
      <c r="G345" s="6" t="s">
        <v>7507</v>
      </c>
      <c r="H345" s="2" t="s">
        <v>1427</v>
      </c>
      <c r="I345" s="2" t="s">
        <v>7508</v>
      </c>
      <c r="J345" s="2" t="s">
        <v>7509</v>
      </c>
      <c r="K345" s="2" t="s">
        <v>2366</v>
      </c>
      <c r="L345" s="4" t="s">
        <v>47</v>
      </c>
      <c r="M345" s="7" t="s">
        <v>624</v>
      </c>
      <c r="N345" s="7" t="s">
        <v>2367</v>
      </c>
      <c r="O345" s="8"/>
      <c r="P345" s="7"/>
      <c r="Q345" s="8" t="s">
        <v>83</v>
      </c>
      <c r="R345" s="8" t="s">
        <v>7510</v>
      </c>
      <c r="S345" s="9">
        <v>39317</v>
      </c>
      <c r="T345" s="7">
        <v>7369</v>
      </c>
      <c r="U345" s="20"/>
      <c r="V345" s="21"/>
      <c r="W345" s="20"/>
      <c r="X345" s="20"/>
      <c r="Y345" s="20"/>
      <c r="Z345" s="12"/>
      <c r="AA345" s="1"/>
      <c r="AB345" s="1"/>
      <c r="AC345" s="1"/>
      <c r="AD345" s="1"/>
      <c r="AE345" s="1"/>
      <c r="AF345" s="1"/>
    </row>
    <row r="346" spans="1:32" ht="44.25" customHeight="1" x14ac:dyDescent="0.2">
      <c r="A346" s="86" t="s">
        <v>7511</v>
      </c>
      <c r="B346" s="2">
        <v>610040004</v>
      </c>
      <c r="C346" s="2" t="s">
        <v>2368</v>
      </c>
      <c r="D346" s="2" t="s">
        <v>2369</v>
      </c>
      <c r="E346" s="6" t="s">
        <v>26</v>
      </c>
      <c r="F346" s="6" t="s">
        <v>2370</v>
      </c>
      <c r="G346" s="6" t="s">
        <v>28</v>
      </c>
      <c r="H346" s="2"/>
      <c r="I346" s="2"/>
      <c r="J346" s="2" t="s">
        <v>2371</v>
      </c>
      <c r="K346" s="2" t="s">
        <v>2372</v>
      </c>
      <c r="L346" s="4" t="s">
        <v>47</v>
      </c>
      <c r="M346" s="7" t="s">
        <v>1452</v>
      </c>
      <c r="N346" s="7" t="s">
        <v>2373</v>
      </c>
      <c r="O346" s="8"/>
      <c r="P346" s="7"/>
      <c r="Q346" s="8">
        <v>91001</v>
      </c>
      <c r="R346" s="9" t="s">
        <v>518</v>
      </c>
      <c r="S346" s="9">
        <v>37970</v>
      </c>
      <c r="T346" s="7">
        <v>4700</v>
      </c>
      <c r="U346" s="3"/>
      <c r="V346" s="4"/>
      <c r="W346" s="3"/>
      <c r="X346" s="3"/>
      <c r="Y346" s="3"/>
      <c r="Z346" s="2"/>
      <c r="AA346" s="1"/>
      <c r="AB346" s="1"/>
      <c r="AC346" s="1"/>
      <c r="AD346" s="1"/>
      <c r="AE346" s="1"/>
      <c r="AF346" s="1"/>
    </row>
    <row r="347" spans="1:32" ht="44.25" customHeight="1" x14ac:dyDescent="0.2">
      <c r="A347" s="86" t="s">
        <v>7512</v>
      </c>
      <c r="B347" s="2">
        <v>605111246</v>
      </c>
      <c r="C347" s="2" t="s">
        <v>2374</v>
      </c>
      <c r="D347" s="2" t="s">
        <v>2375</v>
      </c>
      <c r="E347" s="6" t="s">
        <v>26</v>
      </c>
      <c r="F347" s="6" t="s">
        <v>2376</v>
      </c>
      <c r="G347" s="6" t="s">
        <v>28</v>
      </c>
      <c r="H347" s="2"/>
      <c r="I347" s="2"/>
      <c r="J347" s="2" t="s">
        <v>5672</v>
      </c>
      <c r="K347" s="2" t="s">
        <v>2377</v>
      </c>
      <c r="L347" s="4" t="s">
        <v>5351</v>
      </c>
      <c r="M347" s="7" t="s">
        <v>2378</v>
      </c>
      <c r="N347" s="7" t="s">
        <v>5670</v>
      </c>
      <c r="O347" s="8" t="s">
        <v>5671</v>
      </c>
      <c r="P347" s="7"/>
      <c r="Q347" s="8">
        <v>91001</v>
      </c>
      <c r="R347" s="8" t="s">
        <v>518</v>
      </c>
      <c r="S347" s="9">
        <v>42053</v>
      </c>
      <c r="T347" s="7">
        <v>7541</v>
      </c>
      <c r="U347" s="3"/>
      <c r="V347" s="4"/>
      <c r="W347" s="3"/>
      <c r="X347" s="3"/>
      <c r="Y347" s="3"/>
      <c r="Z347" s="2"/>
      <c r="AA347" s="1"/>
      <c r="AB347" s="1"/>
      <c r="AC347" s="1"/>
      <c r="AD347" s="1"/>
      <c r="AE347" s="1"/>
      <c r="AF347" s="1"/>
    </row>
    <row r="348" spans="1:32" ht="44.25" customHeight="1" x14ac:dyDescent="0.2">
      <c r="A348" s="86" t="s">
        <v>7513</v>
      </c>
      <c r="B348" s="2">
        <v>605110223</v>
      </c>
      <c r="C348" s="2" t="s">
        <v>2374</v>
      </c>
      <c r="D348" s="2" t="s">
        <v>2379</v>
      </c>
      <c r="E348" s="6" t="s">
        <v>26</v>
      </c>
      <c r="F348" s="6" t="s">
        <v>2376</v>
      </c>
      <c r="G348" s="6" t="s">
        <v>28</v>
      </c>
      <c r="H348" s="2"/>
      <c r="I348" s="2"/>
      <c r="J348" s="2" t="s">
        <v>2380</v>
      </c>
      <c r="K348" s="2" t="s">
        <v>2381</v>
      </c>
      <c r="L348" s="4" t="s">
        <v>5312</v>
      </c>
      <c r="M348" s="7" t="s">
        <v>1589</v>
      </c>
      <c r="N348" s="7"/>
      <c r="O348" s="8"/>
      <c r="P348" s="7"/>
      <c r="Q348" s="8">
        <v>91001</v>
      </c>
      <c r="R348" s="8" t="s">
        <v>518</v>
      </c>
      <c r="S348" s="9">
        <v>42226</v>
      </c>
      <c r="T348" s="7">
        <v>7580</v>
      </c>
      <c r="U348" s="3"/>
      <c r="V348" s="4"/>
      <c r="W348" s="3"/>
      <c r="X348" s="3"/>
      <c r="Y348" s="3"/>
      <c r="Z348" s="2"/>
      <c r="AA348" s="1"/>
      <c r="AB348" s="1"/>
      <c r="AC348" s="1"/>
      <c r="AD348" s="1"/>
      <c r="AE348" s="1"/>
      <c r="AF348" s="1"/>
    </row>
    <row r="349" spans="1:32" ht="44.25" customHeight="1" x14ac:dyDescent="0.2">
      <c r="A349" s="86" t="s">
        <v>7514</v>
      </c>
      <c r="B349" s="2">
        <v>605110118</v>
      </c>
      <c r="C349" s="2" t="s">
        <v>2374</v>
      </c>
      <c r="D349" s="2" t="s">
        <v>2375</v>
      </c>
      <c r="E349" s="6" t="s">
        <v>26</v>
      </c>
      <c r="F349" s="6" t="s">
        <v>2376</v>
      </c>
      <c r="G349" s="6" t="s">
        <v>28</v>
      </c>
      <c r="H349" s="2"/>
      <c r="I349" s="2"/>
      <c r="J349" s="2" t="s">
        <v>2382</v>
      </c>
      <c r="K349" s="2" t="s">
        <v>2383</v>
      </c>
      <c r="L349" s="4" t="s">
        <v>198</v>
      </c>
      <c r="M349" s="7" t="s">
        <v>587</v>
      </c>
      <c r="N349" s="7" t="s">
        <v>2384</v>
      </c>
      <c r="O349" s="8"/>
      <c r="P349" s="7"/>
      <c r="Q349" s="8">
        <v>91001</v>
      </c>
      <c r="R349" s="8" t="s">
        <v>518</v>
      </c>
      <c r="S349" s="9">
        <v>42054</v>
      </c>
      <c r="T349" s="7">
        <v>7542</v>
      </c>
      <c r="U349" s="3"/>
      <c r="V349" s="4"/>
      <c r="W349" s="3"/>
      <c r="X349" s="3"/>
      <c r="Y349" s="3"/>
      <c r="Z349" s="2"/>
      <c r="AA349" s="1"/>
      <c r="AB349" s="1"/>
      <c r="AC349" s="1"/>
      <c r="AD349" s="1"/>
      <c r="AE349" s="1"/>
      <c r="AF349" s="1"/>
    </row>
    <row r="350" spans="1:32" ht="44.25" customHeight="1" x14ac:dyDescent="0.2">
      <c r="A350" s="86" t="s">
        <v>7515</v>
      </c>
      <c r="B350" s="2">
        <v>605111114</v>
      </c>
      <c r="C350" s="2" t="s">
        <v>2374</v>
      </c>
      <c r="D350" s="2" t="s">
        <v>2375</v>
      </c>
      <c r="E350" s="6" t="s">
        <v>26</v>
      </c>
      <c r="F350" s="6" t="s">
        <v>2376</v>
      </c>
      <c r="G350" s="6" t="s">
        <v>28</v>
      </c>
      <c r="H350" s="2"/>
      <c r="I350" s="2"/>
      <c r="J350" s="2" t="s">
        <v>2385</v>
      </c>
      <c r="K350" s="2" t="s">
        <v>2386</v>
      </c>
      <c r="L350" s="4" t="s">
        <v>767</v>
      </c>
      <c r="M350" s="7" t="s">
        <v>2387</v>
      </c>
      <c r="N350" s="7"/>
      <c r="O350" s="8"/>
      <c r="P350" s="7"/>
      <c r="Q350" s="8">
        <v>91001</v>
      </c>
      <c r="R350" s="8" t="s">
        <v>518</v>
      </c>
      <c r="S350" s="9">
        <v>42062</v>
      </c>
      <c r="T350" s="7">
        <v>7556</v>
      </c>
      <c r="U350" s="3"/>
      <c r="V350" s="4"/>
      <c r="W350" s="3"/>
      <c r="X350" s="3"/>
      <c r="Y350" s="3"/>
      <c r="Z350" s="2"/>
      <c r="AA350" s="1"/>
      <c r="AB350" s="1"/>
      <c r="AC350" s="1"/>
      <c r="AD350" s="1"/>
      <c r="AE350" s="1"/>
      <c r="AF350" s="1"/>
    </row>
    <row r="351" spans="1:32" ht="44.25" customHeight="1" x14ac:dyDescent="0.2">
      <c r="A351" s="86" t="s">
        <v>7516</v>
      </c>
      <c r="B351" s="2">
        <v>605110614</v>
      </c>
      <c r="C351" s="2" t="s">
        <v>2374</v>
      </c>
      <c r="D351" s="2" t="s">
        <v>2375</v>
      </c>
      <c r="E351" s="6" t="s">
        <v>26</v>
      </c>
      <c r="F351" s="6" t="s">
        <v>2376</v>
      </c>
      <c r="G351" s="6" t="s">
        <v>28</v>
      </c>
      <c r="H351" s="2"/>
      <c r="I351" s="2"/>
      <c r="J351" s="2" t="s">
        <v>2388</v>
      </c>
      <c r="K351" s="2" t="s">
        <v>2389</v>
      </c>
      <c r="L351" s="4" t="s">
        <v>5315</v>
      </c>
      <c r="M351" s="7" t="s">
        <v>2391</v>
      </c>
      <c r="N351" s="7" t="s">
        <v>2390</v>
      </c>
      <c r="O351" s="8"/>
      <c r="P351" s="7"/>
      <c r="Q351" s="8">
        <v>91001</v>
      </c>
      <c r="R351" s="8" t="s">
        <v>518</v>
      </c>
      <c r="S351" s="9">
        <v>42101</v>
      </c>
      <c r="T351" s="7">
        <v>7561</v>
      </c>
      <c r="U351" s="3"/>
      <c r="V351" s="4"/>
      <c r="W351" s="3"/>
      <c r="X351" s="3"/>
      <c r="Y351" s="3"/>
      <c r="Z351" s="2"/>
      <c r="AA351" s="1"/>
      <c r="AB351" s="1"/>
      <c r="AC351" s="1"/>
      <c r="AD351" s="1"/>
      <c r="AE351" s="1"/>
      <c r="AF351" s="1"/>
    </row>
    <row r="352" spans="1:32" ht="44.25" customHeight="1" x14ac:dyDescent="0.2">
      <c r="A352" s="86" t="s">
        <v>7517</v>
      </c>
      <c r="B352" s="2">
        <v>605111130</v>
      </c>
      <c r="C352" s="2" t="s">
        <v>2374</v>
      </c>
      <c r="D352" s="2" t="s">
        <v>2375</v>
      </c>
      <c r="E352" s="6" t="s">
        <v>26</v>
      </c>
      <c r="F352" s="6" t="s">
        <v>2376</v>
      </c>
      <c r="G352" s="6" t="s">
        <v>28</v>
      </c>
      <c r="H352" s="2"/>
      <c r="I352" s="2"/>
      <c r="J352" s="2" t="s">
        <v>5403</v>
      </c>
      <c r="K352" s="2" t="s">
        <v>2392</v>
      </c>
      <c r="L352" s="4" t="s">
        <v>767</v>
      </c>
      <c r="M352" s="7" t="s">
        <v>2393</v>
      </c>
      <c r="N352" s="7" t="s">
        <v>5404</v>
      </c>
      <c r="O352" s="8" t="s">
        <v>5405</v>
      </c>
      <c r="P352" s="7"/>
      <c r="Q352" s="8">
        <v>91001</v>
      </c>
      <c r="R352" s="8" t="s">
        <v>518</v>
      </c>
      <c r="S352" s="9">
        <v>42052</v>
      </c>
      <c r="T352" s="7">
        <v>7529</v>
      </c>
      <c r="U352" s="3"/>
      <c r="V352" s="4"/>
      <c r="W352" s="3"/>
      <c r="X352" s="3"/>
      <c r="Y352" s="3"/>
      <c r="Z352" s="2"/>
      <c r="AA352" s="1"/>
      <c r="AB352" s="1"/>
      <c r="AC352" s="1"/>
      <c r="AD352" s="1"/>
      <c r="AE352" s="1"/>
      <c r="AF352" s="1"/>
    </row>
    <row r="353" spans="1:32" ht="44.25" customHeight="1" x14ac:dyDescent="0.2">
      <c r="A353" s="86" t="s">
        <v>7518</v>
      </c>
      <c r="B353" s="2">
        <v>605110436</v>
      </c>
      <c r="C353" s="2" t="s">
        <v>2374</v>
      </c>
      <c r="D353" s="2" t="s">
        <v>2375</v>
      </c>
      <c r="E353" s="6" t="s">
        <v>26</v>
      </c>
      <c r="F353" s="6" t="s">
        <v>2599</v>
      </c>
      <c r="G353" s="6" t="s">
        <v>28</v>
      </c>
      <c r="H353" s="2"/>
      <c r="I353" s="2"/>
      <c r="J353" s="2" t="s">
        <v>2600</v>
      </c>
      <c r="K353" s="2" t="s">
        <v>2601</v>
      </c>
      <c r="L353" s="4" t="s">
        <v>5314</v>
      </c>
      <c r="M353" s="7" t="s">
        <v>2603</v>
      </c>
      <c r="N353" s="7" t="s">
        <v>2602</v>
      </c>
      <c r="O353" s="8"/>
      <c r="P353" s="7"/>
      <c r="Q353" s="8">
        <v>91001</v>
      </c>
      <c r="R353" s="8" t="s">
        <v>530</v>
      </c>
      <c r="S353" s="9">
        <v>43553</v>
      </c>
      <c r="T353" s="7">
        <v>7672</v>
      </c>
      <c r="U353" s="3"/>
      <c r="V353" s="4"/>
      <c r="W353" s="3"/>
      <c r="X353" s="3"/>
      <c r="Y353" s="3"/>
      <c r="Z353" s="2"/>
      <c r="AA353" s="1"/>
      <c r="AB353" s="1"/>
      <c r="AC353" s="1"/>
      <c r="AD353" s="1"/>
      <c r="AE353" s="1"/>
      <c r="AF353" s="1"/>
    </row>
    <row r="354" spans="1:32" ht="44.25" customHeight="1" x14ac:dyDescent="0.2">
      <c r="A354" s="86" t="s">
        <v>7519</v>
      </c>
      <c r="B354" s="2" t="s">
        <v>6356</v>
      </c>
      <c r="C354" s="2" t="s">
        <v>2374</v>
      </c>
      <c r="D354" s="2" t="s">
        <v>2379</v>
      </c>
      <c r="E354" s="6" t="s">
        <v>26</v>
      </c>
      <c r="F354" s="6" t="s">
        <v>2376</v>
      </c>
      <c r="G354" s="6" t="s">
        <v>28</v>
      </c>
      <c r="H354" s="2"/>
      <c r="I354" s="2"/>
      <c r="J354" s="2" t="s">
        <v>2394</v>
      </c>
      <c r="K354" s="2" t="s">
        <v>2395</v>
      </c>
      <c r="L354" s="4" t="s">
        <v>767</v>
      </c>
      <c r="M354" s="7" t="s">
        <v>768</v>
      </c>
      <c r="N354" s="7" t="s">
        <v>2396</v>
      </c>
      <c r="O354" s="8" t="s">
        <v>2397</v>
      </c>
      <c r="P354" s="7"/>
      <c r="Q354" s="8">
        <v>91001</v>
      </c>
      <c r="R354" s="8" t="s">
        <v>518</v>
      </c>
      <c r="S354" s="9">
        <v>42585</v>
      </c>
      <c r="T354" s="7">
        <v>7613</v>
      </c>
      <c r="U354" s="3"/>
      <c r="V354" s="4"/>
      <c r="W354" s="3"/>
      <c r="X354" s="3"/>
      <c r="Y354" s="3"/>
      <c r="Z354" s="2"/>
      <c r="AA354" s="1"/>
      <c r="AB354" s="1"/>
      <c r="AC354" s="1"/>
      <c r="AD354" s="1"/>
      <c r="AE354" s="1"/>
      <c r="AF354" s="1"/>
    </row>
    <row r="355" spans="1:32" ht="44.25" customHeight="1" x14ac:dyDescent="0.2">
      <c r="A355" s="86" t="s">
        <v>7520</v>
      </c>
      <c r="B355" s="2">
        <v>605110231</v>
      </c>
      <c r="C355" s="2" t="s">
        <v>2374</v>
      </c>
      <c r="D355" s="2" t="s">
        <v>2379</v>
      </c>
      <c r="E355" s="6" t="s">
        <v>26</v>
      </c>
      <c r="F355" s="6" t="s">
        <v>2376</v>
      </c>
      <c r="G355" s="6" t="s">
        <v>28</v>
      </c>
      <c r="H355" s="2"/>
      <c r="I355" s="2"/>
      <c r="J355" s="2"/>
      <c r="K355" s="2" t="s">
        <v>2398</v>
      </c>
      <c r="L355" s="4" t="s">
        <v>5312</v>
      </c>
      <c r="M355" s="7" t="s">
        <v>2400</v>
      </c>
      <c r="N355" s="7" t="s">
        <v>2399</v>
      </c>
      <c r="O355" s="8"/>
      <c r="P355" s="7"/>
      <c r="Q355" s="8">
        <v>91001</v>
      </c>
      <c r="R355" s="8" t="s">
        <v>518</v>
      </c>
      <c r="S355" s="9">
        <v>42206</v>
      </c>
      <c r="T355" s="7">
        <v>7575</v>
      </c>
      <c r="U355" s="3"/>
      <c r="V355" s="4"/>
      <c r="W355" s="3"/>
      <c r="X355" s="3"/>
      <c r="Y355" s="3"/>
      <c r="Z355" s="2"/>
      <c r="AA355" s="1"/>
      <c r="AB355" s="1"/>
      <c r="AC355" s="1"/>
      <c r="AD355" s="1"/>
      <c r="AE355" s="1"/>
      <c r="AF355" s="1"/>
    </row>
    <row r="356" spans="1:32" ht="44.25" customHeight="1" x14ac:dyDescent="0.2">
      <c r="A356" s="86" t="s">
        <v>7521</v>
      </c>
      <c r="B356" s="2">
        <v>605110126</v>
      </c>
      <c r="C356" s="2" t="s">
        <v>2374</v>
      </c>
      <c r="D356" s="2" t="s">
        <v>2375</v>
      </c>
      <c r="E356" s="6" t="s">
        <v>26</v>
      </c>
      <c r="F356" s="6" t="s">
        <v>2376</v>
      </c>
      <c r="G356" s="6" t="s">
        <v>28</v>
      </c>
      <c r="H356" s="2"/>
      <c r="I356" s="2"/>
      <c r="J356" s="2"/>
      <c r="K356" s="2" t="s">
        <v>2401</v>
      </c>
      <c r="L356" s="7" t="s">
        <v>528</v>
      </c>
      <c r="M356" s="7" t="s">
        <v>2223</v>
      </c>
      <c r="N356" s="7" t="s">
        <v>2402</v>
      </c>
      <c r="O356" s="8"/>
      <c r="P356" s="7"/>
      <c r="Q356" s="8">
        <v>91001</v>
      </c>
      <c r="R356" s="8" t="s">
        <v>518</v>
      </c>
      <c r="S356" s="9">
        <v>42059</v>
      </c>
      <c r="T356" s="7">
        <v>7551</v>
      </c>
      <c r="U356" s="3"/>
      <c r="V356" s="4"/>
      <c r="W356" s="3"/>
      <c r="X356" s="3"/>
      <c r="Y356" s="3"/>
      <c r="Z356" s="2"/>
      <c r="AA356" s="1"/>
      <c r="AB356" s="1"/>
      <c r="AC356" s="1"/>
      <c r="AD356" s="1"/>
      <c r="AE356" s="1"/>
      <c r="AF356" s="1"/>
    </row>
    <row r="357" spans="1:32" ht="44.25" customHeight="1" x14ac:dyDescent="0.2">
      <c r="A357" s="86" t="s">
        <v>7522</v>
      </c>
      <c r="B357" s="2">
        <v>605110533</v>
      </c>
      <c r="C357" s="2" t="s">
        <v>2374</v>
      </c>
      <c r="D357" s="2" t="s">
        <v>2379</v>
      </c>
      <c r="E357" s="6" t="s">
        <v>26</v>
      </c>
      <c r="F357" s="6" t="s">
        <v>2376</v>
      </c>
      <c r="G357" s="6" t="s">
        <v>28</v>
      </c>
      <c r="H357" s="2"/>
      <c r="I357" s="2"/>
      <c r="J357" s="2"/>
      <c r="K357" s="2" t="s">
        <v>2403</v>
      </c>
      <c r="L357" s="4" t="s">
        <v>539</v>
      </c>
      <c r="M357" s="7" t="s">
        <v>2405</v>
      </c>
      <c r="N357" s="7" t="s">
        <v>7523</v>
      </c>
      <c r="O357" s="8"/>
      <c r="P357" s="7"/>
      <c r="Q357" s="8">
        <v>91001</v>
      </c>
      <c r="R357" s="8" t="s">
        <v>518</v>
      </c>
      <c r="S357" s="9">
        <v>42348</v>
      </c>
      <c r="T357" s="7">
        <v>7587</v>
      </c>
      <c r="U357" s="3"/>
      <c r="V357" s="4"/>
      <c r="W357" s="3"/>
      <c r="X357" s="3"/>
      <c r="Y357" s="3"/>
      <c r="Z357" s="2"/>
      <c r="AA357" s="1"/>
      <c r="AB357" s="1"/>
      <c r="AC357" s="1"/>
      <c r="AD357" s="1"/>
      <c r="AE357" s="1"/>
      <c r="AF357" s="1"/>
    </row>
    <row r="358" spans="1:32" ht="44.25" customHeight="1" x14ac:dyDescent="0.2">
      <c r="A358" s="86" t="s">
        <v>7524</v>
      </c>
      <c r="B358" s="2">
        <v>605111211</v>
      </c>
      <c r="C358" s="2" t="s">
        <v>2374</v>
      </c>
      <c r="D358" s="2" t="s">
        <v>2379</v>
      </c>
      <c r="E358" s="6" t="s">
        <v>26</v>
      </c>
      <c r="F358" s="6" t="s">
        <v>2376</v>
      </c>
      <c r="G358" s="6" t="s">
        <v>28</v>
      </c>
      <c r="H358" s="2"/>
      <c r="I358" s="2"/>
      <c r="J358" s="2"/>
      <c r="K358" s="2" t="s">
        <v>2406</v>
      </c>
      <c r="L358" s="4" t="s">
        <v>5351</v>
      </c>
      <c r="M358" s="7" t="s">
        <v>759</v>
      </c>
      <c r="N358" s="7" t="s">
        <v>2407</v>
      </c>
      <c r="O358" s="8"/>
      <c r="P358" s="7"/>
      <c r="Q358" s="8">
        <v>91001</v>
      </c>
      <c r="R358" s="8" t="s">
        <v>518</v>
      </c>
      <c r="S358" s="9">
        <v>42405</v>
      </c>
      <c r="T358" s="7">
        <v>7595</v>
      </c>
      <c r="U358" s="3"/>
      <c r="V358" s="4"/>
      <c r="W358" s="3"/>
      <c r="X358" s="3"/>
      <c r="Y358" s="3"/>
      <c r="Z358" s="2"/>
      <c r="AA358" s="1"/>
      <c r="AB358" s="1"/>
      <c r="AC358" s="1"/>
      <c r="AD358" s="1"/>
      <c r="AE358" s="1"/>
      <c r="AF358" s="1"/>
    </row>
    <row r="359" spans="1:32" ht="44.25" customHeight="1" x14ac:dyDescent="0.2">
      <c r="A359" s="86" t="s">
        <v>7525</v>
      </c>
      <c r="B359" s="2">
        <v>605111394</v>
      </c>
      <c r="C359" s="2" t="s">
        <v>2374</v>
      </c>
      <c r="D359" s="2" t="s">
        <v>2379</v>
      </c>
      <c r="E359" s="6" t="s">
        <v>26</v>
      </c>
      <c r="F359" s="6" t="s">
        <v>2376</v>
      </c>
      <c r="G359" s="6" t="s">
        <v>28</v>
      </c>
      <c r="H359" s="2"/>
      <c r="I359" s="2"/>
      <c r="J359" s="2" t="s">
        <v>7526</v>
      </c>
      <c r="K359" s="2" t="s">
        <v>2408</v>
      </c>
      <c r="L359" s="4" t="s">
        <v>198</v>
      </c>
      <c r="M359" s="7" t="s">
        <v>2409</v>
      </c>
      <c r="N359" s="7" t="s">
        <v>7527</v>
      </c>
      <c r="O359" s="8" t="s">
        <v>7528</v>
      </c>
      <c r="P359" s="7"/>
      <c r="Q359" s="8">
        <v>91001</v>
      </c>
      <c r="R359" s="8" t="s">
        <v>518</v>
      </c>
      <c r="S359" s="9">
        <v>42136</v>
      </c>
      <c r="T359" s="7">
        <v>7566</v>
      </c>
      <c r="U359" s="20"/>
      <c r="V359" s="21"/>
      <c r="W359" s="20"/>
      <c r="X359" s="20"/>
      <c r="Y359" s="20"/>
      <c r="Z359" s="12"/>
      <c r="AA359" s="1"/>
      <c r="AB359" s="1"/>
      <c r="AC359" s="1"/>
      <c r="AD359" s="1"/>
      <c r="AE359" s="1"/>
      <c r="AF359" s="1"/>
    </row>
    <row r="360" spans="1:32" ht="44.25" customHeight="1" x14ac:dyDescent="0.2">
      <c r="A360" s="86" t="s">
        <v>7529</v>
      </c>
      <c r="B360" s="2">
        <v>619798503</v>
      </c>
      <c r="C360" s="2" t="s">
        <v>2374</v>
      </c>
      <c r="D360" s="2" t="s">
        <v>2379</v>
      </c>
      <c r="E360" s="6" t="s">
        <v>26</v>
      </c>
      <c r="F360" s="6" t="s">
        <v>2376</v>
      </c>
      <c r="G360" s="6" t="s">
        <v>28</v>
      </c>
      <c r="H360" s="2"/>
      <c r="I360" s="2"/>
      <c r="J360" s="2"/>
      <c r="K360" s="2" t="s">
        <v>2410</v>
      </c>
      <c r="L360" s="4" t="s">
        <v>539</v>
      </c>
      <c r="M360" s="7" t="s">
        <v>1114</v>
      </c>
      <c r="N360" s="7"/>
      <c r="O360" s="23" t="s">
        <v>5461</v>
      </c>
      <c r="P360" s="8"/>
      <c r="Q360" s="8">
        <v>91001</v>
      </c>
      <c r="R360" s="2" t="s">
        <v>518</v>
      </c>
      <c r="S360" s="9">
        <v>42122</v>
      </c>
      <c r="T360" s="7">
        <v>7564</v>
      </c>
      <c r="U360" s="3"/>
      <c r="V360" s="4"/>
      <c r="W360" s="3"/>
      <c r="X360" s="3"/>
      <c r="Y360" s="3"/>
      <c r="Z360" s="2"/>
      <c r="AA360" s="1"/>
      <c r="AB360" s="1"/>
      <c r="AC360" s="1"/>
      <c r="AD360" s="1"/>
      <c r="AE360" s="1"/>
      <c r="AF360" s="1"/>
    </row>
    <row r="361" spans="1:32" ht="44.25" customHeight="1" x14ac:dyDescent="0.2">
      <c r="A361" s="86" t="s">
        <v>7530</v>
      </c>
      <c r="B361" s="2">
        <v>619790103</v>
      </c>
      <c r="C361" s="2" t="s">
        <v>2374</v>
      </c>
      <c r="D361" s="2" t="s">
        <v>2379</v>
      </c>
      <c r="E361" s="6" t="s">
        <v>26</v>
      </c>
      <c r="F361" s="6" t="s">
        <v>2376</v>
      </c>
      <c r="G361" s="6" t="s">
        <v>28</v>
      </c>
      <c r="H361" s="2"/>
      <c r="I361" s="2"/>
      <c r="J361" s="2"/>
      <c r="K361" s="2" t="s">
        <v>2801</v>
      </c>
      <c r="L361" s="4" t="s">
        <v>528</v>
      </c>
      <c r="M361" s="7" t="s">
        <v>2802</v>
      </c>
      <c r="N361" s="7" t="s">
        <v>5673</v>
      </c>
      <c r="O361" s="8"/>
      <c r="P361" s="8"/>
      <c r="Q361" s="8">
        <v>91001</v>
      </c>
      <c r="R361" s="2" t="s">
        <v>518</v>
      </c>
      <c r="S361" s="9">
        <v>42250</v>
      </c>
      <c r="T361" s="7">
        <v>7582</v>
      </c>
      <c r="U361" s="3"/>
      <c r="V361" s="4"/>
      <c r="W361" s="3"/>
      <c r="X361" s="3"/>
      <c r="Y361" s="3"/>
      <c r="Z361" s="2"/>
      <c r="AA361" s="1"/>
      <c r="AB361" s="1"/>
      <c r="AC361" s="1"/>
      <c r="AD361" s="1"/>
      <c r="AE361" s="1"/>
      <c r="AF361" s="1"/>
    </row>
    <row r="362" spans="1:32" ht="44.25" customHeight="1" x14ac:dyDescent="0.2">
      <c r="A362" s="86" t="s">
        <v>7531</v>
      </c>
      <c r="B362" s="2">
        <v>605110215</v>
      </c>
      <c r="C362" s="2" t="s">
        <v>2374</v>
      </c>
      <c r="D362" s="2" t="s">
        <v>2375</v>
      </c>
      <c r="E362" s="6" t="s">
        <v>26</v>
      </c>
      <c r="F362" s="6" t="s">
        <v>2376</v>
      </c>
      <c r="G362" s="6" t="s">
        <v>28</v>
      </c>
      <c r="H362" s="2"/>
      <c r="I362" s="2"/>
      <c r="J362" s="2"/>
      <c r="K362" s="2" t="s">
        <v>2412</v>
      </c>
      <c r="L362" s="4" t="s">
        <v>5312</v>
      </c>
      <c r="M362" s="7" t="s">
        <v>2414</v>
      </c>
      <c r="N362" s="7" t="s">
        <v>2413</v>
      </c>
      <c r="O362" s="8" t="s">
        <v>2411</v>
      </c>
      <c r="P362" s="7"/>
      <c r="Q362" s="8">
        <v>91001</v>
      </c>
      <c r="R362" s="8" t="s">
        <v>518</v>
      </c>
      <c r="S362" s="9">
        <v>42971</v>
      </c>
      <c r="T362" s="7">
        <v>7634</v>
      </c>
      <c r="U362" s="3"/>
      <c r="V362" s="4"/>
      <c r="W362" s="3"/>
      <c r="X362" s="3"/>
      <c r="Y362" s="3"/>
      <c r="Z362" s="2"/>
      <c r="AA362" s="1"/>
      <c r="AB362" s="1"/>
      <c r="AC362" s="1"/>
      <c r="AD362" s="1"/>
      <c r="AE362" s="1"/>
      <c r="AF362" s="1"/>
    </row>
    <row r="363" spans="1:32" ht="44.25" customHeight="1" x14ac:dyDescent="0.2">
      <c r="A363" s="86" t="s">
        <v>7532</v>
      </c>
      <c r="B363" s="2" t="s">
        <v>6357</v>
      </c>
      <c r="C363" s="2" t="s">
        <v>2374</v>
      </c>
      <c r="D363" s="2" t="s">
        <v>2375</v>
      </c>
      <c r="E363" s="6" t="s">
        <v>26</v>
      </c>
      <c r="F363" s="6" t="s">
        <v>2376</v>
      </c>
      <c r="G363" s="6" t="s">
        <v>28</v>
      </c>
      <c r="H363" s="2"/>
      <c r="I363" s="2"/>
      <c r="J363" s="2"/>
      <c r="K363" s="2" t="s">
        <v>2415</v>
      </c>
      <c r="L363" s="4" t="s">
        <v>5351</v>
      </c>
      <c r="M363" s="7" t="s">
        <v>2416</v>
      </c>
      <c r="N363" s="7" t="s">
        <v>6084</v>
      </c>
      <c r="O363" s="8" t="s">
        <v>6083</v>
      </c>
      <c r="P363" s="7"/>
      <c r="Q363" s="8">
        <v>91001</v>
      </c>
      <c r="R363" s="8" t="s">
        <v>518</v>
      </c>
      <c r="S363" s="9">
        <v>42060</v>
      </c>
      <c r="T363" s="7">
        <v>7552</v>
      </c>
      <c r="U363" s="3"/>
      <c r="V363" s="4"/>
      <c r="W363" s="3"/>
      <c r="X363" s="3"/>
      <c r="Y363" s="3"/>
      <c r="Z363" s="2"/>
      <c r="AA363" s="1"/>
      <c r="AB363" s="1"/>
      <c r="AC363" s="1"/>
      <c r="AD363" s="1"/>
      <c r="AE363" s="1"/>
      <c r="AF363" s="1"/>
    </row>
    <row r="364" spans="1:32" ht="44.25" customHeight="1" x14ac:dyDescent="0.2">
      <c r="A364" s="86" t="s">
        <v>2417</v>
      </c>
      <c r="B364" s="2">
        <v>742957004</v>
      </c>
      <c r="C364" s="2" t="s">
        <v>2418</v>
      </c>
      <c r="D364" s="2" t="s">
        <v>2419</v>
      </c>
      <c r="E364" s="6" t="s">
        <v>2420</v>
      </c>
      <c r="F364" s="6" t="s">
        <v>2421</v>
      </c>
      <c r="G364" s="6" t="s">
        <v>2422</v>
      </c>
      <c r="H364" s="2" t="s">
        <v>2423</v>
      </c>
      <c r="I364" s="2" t="s">
        <v>2424</v>
      </c>
      <c r="J364" s="2" t="s">
        <v>7533</v>
      </c>
      <c r="K364" s="2" t="s">
        <v>2425</v>
      </c>
      <c r="L364" s="4" t="s">
        <v>47</v>
      </c>
      <c r="M364" s="7" t="s">
        <v>733</v>
      </c>
      <c r="N364" s="7" t="s">
        <v>2426</v>
      </c>
      <c r="O364" s="8"/>
      <c r="P364" s="7"/>
      <c r="Q364" s="8">
        <v>93401</v>
      </c>
      <c r="R364" s="8" t="s">
        <v>5307</v>
      </c>
      <c r="S364" s="9">
        <v>38343</v>
      </c>
      <c r="T364" s="7">
        <v>7151</v>
      </c>
      <c r="U364" s="3"/>
      <c r="V364" s="4"/>
      <c r="W364" s="3"/>
      <c r="X364" s="3"/>
      <c r="Y364" s="3"/>
      <c r="Z364" s="2"/>
      <c r="AA364" s="1"/>
      <c r="AB364" s="1"/>
      <c r="AC364" s="1"/>
      <c r="AD364" s="1"/>
      <c r="AE364" s="1"/>
      <c r="AF364" s="1"/>
    </row>
    <row r="365" spans="1:32" ht="44.25" customHeight="1" x14ac:dyDescent="0.2">
      <c r="A365" s="86" t="s">
        <v>2427</v>
      </c>
      <c r="B365" s="2">
        <v>713875007</v>
      </c>
      <c r="C365" s="2" t="s">
        <v>49</v>
      </c>
      <c r="D365" s="2" t="s">
        <v>2428</v>
      </c>
      <c r="E365" s="6" t="s">
        <v>2429</v>
      </c>
      <c r="F365" s="6" t="s">
        <v>2430</v>
      </c>
      <c r="G365" s="6" t="s">
        <v>2431</v>
      </c>
      <c r="H365" s="2" t="s">
        <v>2432</v>
      </c>
      <c r="I365" s="2" t="s">
        <v>2433</v>
      </c>
      <c r="J365" s="2" t="s">
        <v>2434</v>
      </c>
      <c r="K365" s="2" t="s">
        <v>2437</v>
      </c>
      <c r="L365" s="4" t="s">
        <v>5311</v>
      </c>
      <c r="M365" s="7" t="s">
        <v>2438</v>
      </c>
      <c r="N365" s="7" t="s">
        <v>2436</v>
      </c>
      <c r="O365" s="8" t="s">
        <v>2435</v>
      </c>
      <c r="P365" s="7"/>
      <c r="Q365" s="8">
        <v>93401</v>
      </c>
      <c r="R365" s="8" t="s">
        <v>2439</v>
      </c>
      <c r="S365" s="9">
        <v>37970</v>
      </c>
      <c r="T365" s="7">
        <v>6910</v>
      </c>
      <c r="U365" s="3"/>
      <c r="V365" s="4"/>
      <c r="W365" s="3"/>
      <c r="X365" s="3"/>
      <c r="Y365" s="3"/>
      <c r="Z365" s="2"/>
      <c r="AA365" s="1"/>
      <c r="AB365" s="1"/>
      <c r="AC365" s="1"/>
      <c r="AD365" s="1"/>
      <c r="AE365" s="1"/>
      <c r="AF365" s="1"/>
    </row>
    <row r="366" spans="1:32" ht="44.25" customHeight="1" x14ac:dyDescent="0.2">
      <c r="A366" s="86" t="s">
        <v>7534</v>
      </c>
      <c r="B366" s="2">
        <v>709601008</v>
      </c>
      <c r="C366" s="2" t="s">
        <v>2440</v>
      </c>
      <c r="D366" s="2" t="s">
        <v>2441</v>
      </c>
      <c r="E366" s="6" t="s">
        <v>26</v>
      </c>
      <c r="F366" s="6" t="s">
        <v>2442</v>
      </c>
      <c r="G366" s="6" t="s">
        <v>28</v>
      </c>
      <c r="H366" s="2"/>
      <c r="I366" s="2"/>
      <c r="J366" s="2" t="s">
        <v>2443</v>
      </c>
      <c r="K366" s="2" t="s">
        <v>2444</v>
      </c>
      <c r="L366" s="4" t="s">
        <v>309</v>
      </c>
      <c r="M366" s="7" t="s">
        <v>2445</v>
      </c>
      <c r="N366" s="7"/>
      <c r="O366" s="8"/>
      <c r="P366" s="7"/>
      <c r="Q366" s="8">
        <v>93401</v>
      </c>
      <c r="R366" s="8" t="s">
        <v>2446</v>
      </c>
      <c r="S366" s="9">
        <v>37970</v>
      </c>
      <c r="T366" s="7">
        <v>4950</v>
      </c>
      <c r="U366" s="3"/>
      <c r="V366" s="4"/>
      <c r="W366" s="3"/>
      <c r="X366" s="3"/>
      <c r="Y366" s="3"/>
      <c r="Z366" s="2"/>
      <c r="AA366" s="1"/>
      <c r="AB366" s="1"/>
      <c r="AC366" s="1"/>
      <c r="AD366" s="1"/>
      <c r="AE366" s="1"/>
      <c r="AF366" s="1"/>
    </row>
    <row r="367" spans="1:32" ht="44.25" customHeight="1" x14ac:dyDescent="0.2">
      <c r="A367" s="86" t="s">
        <v>7535</v>
      </c>
      <c r="B367" s="2">
        <v>700393003</v>
      </c>
      <c r="C367" s="2" t="s">
        <v>72</v>
      </c>
      <c r="D367" s="2" t="s">
        <v>2447</v>
      </c>
      <c r="E367" s="6" t="s">
        <v>2448</v>
      </c>
      <c r="F367" s="6" t="s">
        <v>2449</v>
      </c>
      <c r="G367" s="6" t="s">
        <v>2450</v>
      </c>
      <c r="H367" s="2" t="s">
        <v>2457</v>
      </c>
      <c r="I367" s="2" t="s">
        <v>2458</v>
      </c>
      <c r="J367" s="2" t="s">
        <v>2459</v>
      </c>
      <c r="K367" s="4" t="s">
        <v>2460</v>
      </c>
      <c r="L367" s="4" t="s">
        <v>47</v>
      </c>
      <c r="M367" s="7" t="s">
        <v>1638</v>
      </c>
      <c r="N367" s="7"/>
      <c r="O367" s="8"/>
      <c r="P367" s="7"/>
      <c r="Q367" s="8" t="s">
        <v>83</v>
      </c>
      <c r="R367" s="8" t="s">
        <v>2461</v>
      </c>
      <c r="S367" s="9">
        <v>37970</v>
      </c>
      <c r="T367" s="7">
        <v>5050</v>
      </c>
      <c r="U367" s="3"/>
      <c r="V367" s="4"/>
      <c r="W367" s="3"/>
      <c r="X367" s="3"/>
      <c r="Y367" s="3"/>
      <c r="Z367" s="2"/>
      <c r="AA367" s="1"/>
      <c r="AB367" s="1"/>
      <c r="AC367" s="1"/>
      <c r="AD367" s="1"/>
      <c r="AE367" s="1"/>
      <c r="AF367" s="1"/>
    </row>
    <row r="368" spans="1:32" ht="44.25" customHeight="1" x14ac:dyDescent="0.2">
      <c r="A368" s="86" t="s">
        <v>7536</v>
      </c>
      <c r="B368" s="2">
        <v>690732009</v>
      </c>
      <c r="C368" s="2" t="s">
        <v>2451</v>
      </c>
      <c r="D368" s="2" t="s">
        <v>541</v>
      </c>
      <c r="E368" s="6" t="s">
        <v>26</v>
      </c>
      <c r="F368" s="6" t="s">
        <v>542</v>
      </c>
      <c r="G368" s="6" t="s">
        <v>28</v>
      </c>
      <c r="H368" s="2"/>
      <c r="I368" s="2"/>
      <c r="J368" s="2" t="s">
        <v>2452</v>
      </c>
      <c r="K368" s="2" t="s">
        <v>2454</v>
      </c>
      <c r="L368" s="4" t="s">
        <v>47</v>
      </c>
      <c r="M368" s="7" t="s">
        <v>2456</v>
      </c>
      <c r="N368" s="7" t="s">
        <v>2455</v>
      </c>
      <c r="O368" s="8" t="s">
        <v>2453</v>
      </c>
      <c r="P368" s="7"/>
      <c r="Q368" s="8">
        <v>91001</v>
      </c>
      <c r="R368" s="8" t="s">
        <v>518</v>
      </c>
      <c r="S368" s="9">
        <v>42045</v>
      </c>
      <c r="T368" s="7">
        <v>7525</v>
      </c>
      <c r="U368" s="3"/>
      <c r="V368" s="4"/>
      <c r="W368" s="3"/>
      <c r="X368" s="3"/>
      <c r="Y368" s="3"/>
      <c r="Z368" s="2"/>
      <c r="AA368" s="1"/>
      <c r="AB368" s="1"/>
      <c r="AC368" s="1"/>
      <c r="AD368" s="1"/>
      <c r="AE368" s="1"/>
      <c r="AF368" s="1"/>
    </row>
    <row r="369" spans="1:32" ht="44.25" customHeight="1" x14ac:dyDescent="0.2">
      <c r="A369" s="86" t="s">
        <v>2462</v>
      </c>
      <c r="B369" s="2">
        <v>692519000</v>
      </c>
      <c r="C369" s="2" t="s">
        <v>2451</v>
      </c>
      <c r="D369" s="2" t="s">
        <v>541</v>
      </c>
      <c r="E369" s="6" t="s">
        <v>26</v>
      </c>
      <c r="F369" s="6" t="s">
        <v>542</v>
      </c>
      <c r="G369" s="6" t="s">
        <v>28</v>
      </c>
      <c r="H369" s="2"/>
      <c r="I369" s="2"/>
      <c r="J369" s="2" t="s">
        <v>7537</v>
      </c>
      <c r="K369" s="2" t="s">
        <v>2463</v>
      </c>
      <c r="L369" s="4" t="s">
        <v>5312</v>
      </c>
      <c r="M369" s="7" t="s">
        <v>2464</v>
      </c>
      <c r="N369" s="7" t="s">
        <v>7538</v>
      </c>
      <c r="O369" s="8" t="s">
        <v>7539</v>
      </c>
      <c r="P369" s="7"/>
      <c r="Q369" s="8">
        <v>91001</v>
      </c>
      <c r="R369" s="8" t="s">
        <v>518</v>
      </c>
      <c r="S369" s="9">
        <v>42059</v>
      </c>
      <c r="T369" s="7">
        <v>7547</v>
      </c>
      <c r="U369" s="20"/>
      <c r="V369" s="21"/>
      <c r="W369" s="20"/>
      <c r="X369" s="20"/>
      <c r="Y369" s="20"/>
      <c r="Z369" s="12"/>
      <c r="AA369" s="1"/>
      <c r="AB369" s="1"/>
      <c r="AC369" s="1"/>
      <c r="AD369" s="1"/>
      <c r="AE369" s="1"/>
      <c r="AF369" s="1"/>
    </row>
    <row r="370" spans="1:32" ht="44.25" customHeight="1" x14ac:dyDescent="0.2">
      <c r="A370" s="86" t="s">
        <v>2465</v>
      </c>
      <c r="B370" s="2">
        <v>692651006</v>
      </c>
      <c r="C370" s="2" t="s">
        <v>2451</v>
      </c>
      <c r="D370" s="2" t="s">
        <v>2466</v>
      </c>
      <c r="E370" s="6" t="s">
        <v>26</v>
      </c>
      <c r="F370" s="6" t="s">
        <v>2467</v>
      </c>
      <c r="G370" s="6" t="s">
        <v>28</v>
      </c>
      <c r="H370" s="2"/>
      <c r="I370" s="2"/>
      <c r="J370" s="2" t="s">
        <v>2468</v>
      </c>
      <c r="K370" s="2" t="s">
        <v>2469</v>
      </c>
      <c r="L370" s="4" t="s">
        <v>528</v>
      </c>
      <c r="M370" s="7"/>
      <c r="N370" s="7"/>
      <c r="O370" s="8"/>
      <c r="P370" s="7"/>
      <c r="Q370" s="8">
        <v>91001</v>
      </c>
      <c r="R370" s="8" t="s">
        <v>2470</v>
      </c>
      <c r="S370" s="9">
        <v>38488</v>
      </c>
      <c r="T370" s="7">
        <v>7169</v>
      </c>
      <c r="U370" s="3"/>
      <c r="V370" s="4"/>
      <c r="W370" s="3"/>
      <c r="X370" s="3"/>
      <c r="Y370" s="3"/>
      <c r="Z370" s="2"/>
      <c r="AA370" s="1"/>
      <c r="AB370" s="1"/>
      <c r="AC370" s="1"/>
      <c r="AD370" s="1"/>
      <c r="AE370" s="1"/>
      <c r="AF370" s="1"/>
    </row>
    <row r="371" spans="1:32" ht="44.25" customHeight="1" x14ac:dyDescent="0.2">
      <c r="A371" s="86" t="s">
        <v>7540</v>
      </c>
      <c r="B371" s="2">
        <v>692646002</v>
      </c>
      <c r="C371" s="2" t="s">
        <v>2451</v>
      </c>
      <c r="D371" s="2" t="s">
        <v>2466</v>
      </c>
      <c r="E371" s="6" t="s">
        <v>26</v>
      </c>
      <c r="F371" s="6" t="s">
        <v>2467</v>
      </c>
      <c r="G371" s="6" t="s">
        <v>28</v>
      </c>
      <c r="H371" s="2"/>
      <c r="I371" s="2"/>
      <c r="J371" s="2" t="s">
        <v>2471</v>
      </c>
      <c r="K371" s="2" t="s">
        <v>2472</v>
      </c>
      <c r="L371" s="4" t="s">
        <v>309</v>
      </c>
      <c r="M371" s="7" t="s">
        <v>2473</v>
      </c>
      <c r="N371" s="7" t="s">
        <v>2474</v>
      </c>
      <c r="O371" s="8" t="s">
        <v>2475</v>
      </c>
      <c r="P371" s="7"/>
      <c r="Q371" s="8">
        <v>91001</v>
      </c>
      <c r="R371" s="8" t="s">
        <v>2470</v>
      </c>
      <c r="S371" s="9">
        <v>42650</v>
      </c>
      <c r="T371" s="7">
        <v>7619</v>
      </c>
      <c r="U371" s="3"/>
      <c r="V371" s="4"/>
      <c r="W371" s="3"/>
      <c r="X371" s="3"/>
      <c r="Y371" s="3"/>
      <c r="Z371" s="2"/>
      <c r="AA371" s="1"/>
      <c r="AB371" s="1"/>
      <c r="AC371" s="1"/>
      <c r="AD371" s="1"/>
      <c r="AE371" s="1"/>
      <c r="AF371" s="1"/>
    </row>
    <row r="372" spans="1:32" ht="44.25" customHeight="1" x14ac:dyDescent="0.2">
      <c r="A372" s="86" t="s">
        <v>2476</v>
      </c>
      <c r="B372" s="2">
        <v>690616009</v>
      </c>
      <c r="C372" s="2" t="s">
        <v>2451</v>
      </c>
      <c r="D372" s="2" t="s">
        <v>2477</v>
      </c>
      <c r="E372" s="6" t="s">
        <v>1470</v>
      </c>
      <c r="F372" s="6" t="s">
        <v>2478</v>
      </c>
      <c r="G372" s="6" t="s">
        <v>28</v>
      </c>
      <c r="H372" s="2"/>
      <c r="I372" s="2"/>
      <c r="J372" s="2" t="s">
        <v>2479</v>
      </c>
      <c r="K372" s="2" t="s">
        <v>2480</v>
      </c>
      <c r="L372" s="4" t="s">
        <v>539</v>
      </c>
      <c r="M372" s="7" t="s">
        <v>2481</v>
      </c>
      <c r="N372" s="7"/>
      <c r="O372" s="8"/>
      <c r="P372" s="7"/>
      <c r="Q372" s="8">
        <v>91001</v>
      </c>
      <c r="R372" s="8" t="s">
        <v>2482</v>
      </c>
      <c r="S372" s="9">
        <v>38700</v>
      </c>
      <c r="T372" s="7">
        <v>7230</v>
      </c>
      <c r="U372" s="3"/>
      <c r="V372" s="4"/>
      <c r="W372" s="3"/>
      <c r="X372" s="3"/>
      <c r="Y372" s="3"/>
      <c r="Z372" s="2"/>
      <c r="AA372" s="1"/>
      <c r="AB372" s="1"/>
      <c r="AC372" s="1"/>
      <c r="AD372" s="1"/>
      <c r="AE372" s="1"/>
      <c r="AF372" s="1"/>
    </row>
    <row r="373" spans="1:32" ht="44.25" customHeight="1" x14ac:dyDescent="0.2">
      <c r="A373" s="86" t="s">
        <v>2483</v>
      </c>
      <c r="B373" s="2">
        <v>692301005</v>
      </c>
      <c r="C373" s="2" t="s">
        <v>2451</v>
      </c>
      <c r="D373" s="2" t="s">
        <v>2466</v>
      </c>
      <c r="E373" s="6" t="s">
        <v>26</v>
      </c>
      <c r="F373" s="6" t="s">
        <v>2467</v>
      </c>
      <c r="G373" s="6" t="s">
        <v>28</v>
      </c>
      <c r="H373" s="2"/>
      <c r="I373" s="2"/>
      <c r="J373" s="2" t="s">
        <v>6670</v>
      </c>
      <c r="K373" s="2" t="s">
        <v>2484</v>
      </c>
      <c r="L373" s="4" t="s">
        <v>5311</v>
      </c>
      <c r="M373" s="7" t="s">
        <v>2486</v>
      </c>
      <c r="N373" s="7" t="s">
        <v>2485</v>
      </c>
      <c r="O373" s="8"/>
      <c r="P373" s="7"/>
      <c r="Q373" s="8">
        <v>91001</v>
      </c>
      <c r="R373" s="8" t="s">
        <v>2487</v>
      </c>
      <c r="S373" s="9">
        <v>38737</v>
      </c>
      <c r="T373" s="7">
        <v>7286</v>
      </c>
      <c r="U373" s="3"/>
      <c r="V373" s="4"/>
      <c r="W373" s="3"/>
      <c r="X373" s="3"/>
      <c r="Y373" s="3"/>
      <c r="Z373" s="2"/>
      <c r="AA373" s="1"/>
      <c r="AB373" s="1"/>
      <c r="AC373" s="1"/>
      <c r="AD373" s="1"/>
      <c r="AE373" s="1"/>
      <c r="AF373" s="1"/>
    </row>
    <row r="374" spans="1:32" ht="44.25" customHeight="1" x14ac:dyDescent="0.2">
      <c r="A374" s="86" t="s">
        <v>2488</v>
      </c>
      <c r="B374" s="2">
        <v>690404001</v>
      </c>
      <c r="C374" s="2" t="s">
        <v>2451</v>
      </c>
      <c r="D374" s="2" t="s">
        <v>2477</v>
      </c>
      <c r="E374" s="6" t="s">
        <v>1470</v>
      </c>
      <c r="F374" s="6" t="s">
        <v>2478</v>
      </c>
      <c r="G374" s="6" t="s">
        <v>28</v>
      </c>
      <c r="H374" s="2"/>
      <c r="I374" s="2"/>
      <c r="J374" s="2" t="s">
        <v>2489</v>
      </c>
      <c r="K374" s="2" t="s">
        <v>2490</v>
      </c>
      <c r="L374" s="4" t="s">
        <v>5314</v>
      </c>
      <c r="M374" s="7" t="s">
        <v>2491</v>
      </c>
      <c r="N374" s="7"/>
      <c r="O374" s="8"/>
      <c r="P374" s="7"/>
      <c r="Q374" s="8">
        <v>91001</v>
      </c>
      <c r="R374" s="8" t="s">
        <v>518</v>
      </c>
      <c r="S374" s="9">
        <v>38722</v>
      </c>
      <c r="T374" s="7">
        <v>7247</v>
      </c>
      <c r="U374" s="3"/>
      <c r="V374" s="4"/>
      <c r="W374" s="3"/>
      <c r="X374" s="3"/>
      <c r="Y374" s="3"/>
      <c r="Z374" s="2"/>
      <c r="AA374" s="1"/>
      <c r="AB374" s="1"/>
      <c r="AC374" s="1"/>
      <c r="AD374" s="1"/>
      <c r="AE374" s="1"/>
      <c r="AF374" s="1"/>
    </row>
    <row r="375" spans="1:32" ht="44.25" customHeight="1" x14ac:dyDescent="0.2">
      <c r="A375" s="86" t="s">
        <v>2492</v>
      </c>
      <c r="B375" s="2">
        <v>691801004</v>
      </c>
      <c r="C375" s="2" t="s">
        <v>2451</v>
      </c>
      <c r="D375" s="2" t="s">
        <v>2466</v>
      </c>
      <c r="E375" s="6" t="s">
        <v>26</v>
      </c>
      <c r="F375" s="6" t="s">
        <v>2467</v>
      </c>
      <c r="G375" s="6" t="s">
        <v>28</v>
      </c>
      <c r="H375" s="2"/>
      <c r="I375" s="2"/>
      <c r="J375" s="2" t="s">
        <v>2493</v>
      </c>
      <c r="K375" s="2" t="s">
        <v>2494</v>
      </c>
      <c r="L375" s="4" t="s">
        <v>48</v>
      </c>
      <c r="M375" s="7" t="s">
        <v>2495</v>
      </c>
      <c r="N375" s="7" t="s">
        <v>5475</v>
      </c>
      <c r="O375" s="8" t="s">
        <v>5476</v>
      </c>
      <c r="P375" s="7"/>
      <c r="Q375" s="8">
        <v>91001</v>
      </c>
      <c r="R375" s="8" t="s">
        <v>2496</v>
      </c>
      <c r="S375" s="9">
        <v>38568</v>
      </c>
      <c r="T375" s="7">
        <v>7184</v>
      </c>
      <c r="U375" s="20"/>
      <c r="V375" s="21"/>
      <c r="W375" s="20"/>
      <c r="X375" s="20"/>
      <c r="Y375" s="20"/>
      <c r="Z375" s="12"/>
      <c r="AA375" s="1"/>
      <c r="AB375" s="1"/>
      <c r="AC375" s="1"/>
      <c r="AD375" s="1"/>
      <c r="AE375" s="1"/>
      <c r="AF375" s="1"/>
    </row>
    <row r="376" spans="1:32" ht="44.25" customHeight="1" x14ac:dyDescent="0.2">
      <c r="A376" s="86" t="s">
        <v>2497</v>
      </c>
      <c r="B376" s="2">
        <v>690203006</v>
      </c>
      <c r="C376" s="2" t="s">
        <v>2451</v>
      </c>
      <c r="D376" s="2" t="s">
        <v>2466</v>
      </c>
      <c r="E376" s="6" t="s">
        <v>26</v>
      </c>
      <c r="F376" s="6" t="s">
        <v>2467</v>
      </c>
      <c r="G376" s="6" t="s">
        <v>28</v>
      </c>
      <c r="H376" s="2"/>
      <c r="I376" s="2"/>
      <c r="J376" s="2" t="s">
        <v>7541</v>
      </c>
      <c r="K376" s="2" t="s">
        <v>2498</v>
      </c>
      <c r="L376" s="4" t="s">
        <v>5312</v>
      </c>
      <c r="M376" s="2" t="s">
        <v>1589</v>
      </c>
      <c r="N376" s="7" t="s">
        <v>7542</v>
      </c>
      <c r="O376" s="8" t="s">
        <v>7543</v>
      </c>
      <c r="P376" s="7"/>
      <c r="Q376" s="2">
        <v>91001</v>
      </c>
      <c r="R376" s="2" t="s">
        <v>2499</v>
      </c>
      <c r="S376" s="9">
        <v>38159</v>
      </c>
      <c r="T376" s="7">
        <v>7129</v>
      </c>
      <c r="U376" s="20"/>
      <c r="V376" s="21"/>
      <c r="W376" s="20"/>
      <c r="X376" s="20"/>
      <c r="Y376" s="20"/>
      <c r="Z376" s="12"/>
      <c r="AA376" s="1"/>
      <c r="AB376" s="1"/>
      <c r="AC376" s="1"/>
      <c r="AD376" s="1"/>
      <c r="AE376" s="1"/>
      <c r="AF376" s="1"/>
    </row>
    <row r="377" spans="1:32" ht="44.25" customHeight="1" x14ac:dyDescent="0.2">
      <c r="A377" s="86" t="s">
        <v>2500</v>
      </c>
      <c r="B377" s="2">
        <v>691601005</v>
      </c>
      <c r="C377" s="2" t="s">
        <v>2451</v>
      </c>
      <c r="D377" s="2" t="s">
        <v>2466</v>
      </c>
      <c r="E377" s="6" t="s">
        <v>26</v>
      </c>
      <c r="F377" s="6" t="s">
        <v>2467</v>
      </c>
      <c r="G377" s="6" t="s">
        <v>28</v>
      </c>
      <c r="H377" s="2"/>
      <c r="I377" s="2"/>
      <c r="J377" s="2" t="s">
        <v>7544</v>
      </c>
      <c r="K377" s="2" t="s">
        <v>2501</v>
      </c>
      <c r="L377" s="4" t="s">
        <v>309</v>
      </c>
      <c r="M377" s="7" t="s">
        <v>2502</v>
      </c>
      <c r="N377" s="7" t="s">
        <v>5675</v>
      </c>
      <c r="O377" s="23" t="s">
        <v>5676</v>
      </c>
      <c r="P377" s="7"/>
      <c r="Q377" s="8">
        <v>91001</v>
      </c>
      <c r="R377" s="8" t="s">
        <v>2470</v>
      </c>
      <c r="S377" s="9">
        <v>38700</v>
      </c>
      <c r="T377" s="7">
        <v>7232</v>
      </c>
      <c r="U377" s="20"/>
      <c r="V377" s="21"/>
      <c r="W377" s="20"/>
      <c r="X377" s="20"/>
      <c r="Y377" s="20"/>
      <c r="Z377" s="12"/>
      <c r="AA377" s="1"/>
      <c r="AB377" s="1"/>
      <c r="AC377" s="1"/>
      <c r="AD377" s="1"/>
      <c r="AE377" s="1"/>
      <c r="AF377" s="1"/>
    </row>
    <row r="378" spans="1:32" ht="44.25" customHeight="1" x14ac:dyDescent="0.2">
      <c r="A378" s="86" t="s">
        <v>2503</v>
      </c>
      <c r="B378" s="2">
        <v>690101009</v>
      </c>
      <c r="C378" s="2" t="s">
        <v>2451</v>
      </c>
      <c r="D378" s="2" t="s">
        <v>541</v>
      </c>
      <c r="E378" s="6" t="s">
        <v>26</v>
      </c>
      <c r="F378" s="6" t="s">
        <v>542</v>
      </c>
      <c r="G378" s="6" t="s">
        <v>28</v>
      </c>
      <c r="H378" s="2" t="s">
        <v>2510</v>
      </c>
      <c r="I378" s="2"/>
      <c r="J378" s="2" t="s">
        <v>2504</v>
      </c>
      <c r="K378" s="2" t="s">
        <v>2505</v>
      </c>
      <c r="L378" s="4" t="s">
        <v>198</v>
      </c>
      <c r="M378" s="7" t="s">
        <v>587</v>
      </c>
      <c r="N378" s="7" t="s">
        <v>2506</v>
      </c>
      <c r="O378" s="8"/>
      <c r="P378" s="7"/>
      <c r="Q378" s="8">
        <v>91001</v>
      </c>
      <c r="R378" s="8" t="s">
        <v>2482</v>
      </c>
      <c r="S378" s="9">
        <v>40028</v>
      </c>
      <c r="T378" s="7">
        <v>7415</v>
      </c>
      <c r="U378" s="3"/>
      <c r="V378" s="4"/>
      <c r="W378" s="3"/>
      <c r="X378" s="3"/>
      <c r="Y378" s="3"/>
      <c r="Z378" s="2"/>
      <c r="AA378" s="1"/>
      <c r="AB378" s="1"/>
      <c r="AC378" s="1"/>
      <c r="AD378" s="1"/>
      <c r="AE378" s="1"/>
      <c r="AF378" s="1"/>
    </row>
    <row r="379" spans="1:32" ht="44.25" customHeight="1" x14ac:dyDescent="0.2">
      <c r="A379" s="86" t="s">
        <v>7545</v>
      </c>
      <c r="B379" s="2" t="s">
        <v>6358</v>
      </c>
      <c r="C379" s="2" t="s">
        <v>2451</v>
      </c>
      <c r="D379" s="2" t="s">
        <v>2466</v>
      </c>
      <c r="E379" s="6" t="s">
        <v>26</v>
      </c>
      <c r="F379" s="6" t="s">
        <v>2467</v>
      </c>
      <c r="G379" s="6" t="s">
        <v>28</v>
      </c>
      <c r="H379" s="2"/>
      <c r="I379" s="2"/>
      <c r="J379" s="2" t="s">
        <v>7546</v>
      </c>
      <c r="K379" s="2" t="s">
        <v>2507</v>
      </c>
      <c r="L379" s="4" t="s">
        <v>767</v>
      </c>
      <c r="M379" s="7" t="s">
        <v>2387</v>
      </c>
      <c r="N379" s="7" t="s">
        <v>7547</v>
      </c>
      <c r="O379" s="8" t="s">
        <v>7548</v>
      </c>
      <c r="P379" s="7"/>
      <c r="Q379" s="8">
        <v>91001</v>
      </c>
      <c r="R379" s="8" t="s">
        <v>2470</v>
      </c>
      <c r="S379" s="9">
        <v>37970</v>
      </c>
      <c r="T379" s="7">
        <v>7021</v>
      </c>
      <c r="U379" s="20"/>
      <c r="V379" s="21"/>
      <c r="W379" s="20"/>
      <c r="X379" s="20"/>
      <c r="Y379" s="20"/>
      <c r="Z379" s="12"/>
      <c r="AA379" s="1"/>
      <c r="AB379" s="1"/>
      <c r="AC379" s="1"/>
      <c r="AD379" s="1"/>
      <c r="AE379" s="1"/>
      <c r="AF379" s="1"/>
    </row>
    <row r="380" spans="1:32" ht="44.25" customHeight="1" x14ac:dyDescent="0.2">
      <c r="A380" s="86" t="s">
        <v>2508</v>
      </c>
      <c r="B380" s="2">
        <v>690725002</v>
      </c>
      <c r="C380" s="2" t="s">
        <v>2451</v>
      </c>
      <c r="D380" s="2" t="s">
        <v>2466</v>
      </c>
      <c r="E380" s="6" t="s">
        <v>26</v>
      </c>
      <c r="F380" s="6" t="s">
        <v>2467</v>
      </c>
      <c r="G380" s="6" t="s">
        <v>28</v>
      </c>
      <c r="H380" s="2"/>
      <c r="I380" s="2"/>
      <c r="J380" s="2" t="s">
        <v>2509</v>
      </c>
      <c r="K380" s="2" t="s">
        <v>2510</v>
      </c>
      <c r="L380" s="4" t="s">
        <v>47</v>
      </c>
      <c r="M380" s="7" t="s">
        <v>2511</v>
      </c>
      <c r="N380" s="7">
        <v>228218416</v>
      </c>
      <c r="O380" s="8" t="s">
        <v>8174</v>
      </c>
      <c r="P380" s="7"/>
      <c r="Q380" s="8">
        <v>91001</v>
      </c>
      <c r="R380" s="8" t="s">
        <v>2482</v>
      </c>
      <c r="S380" s="9">
        <v>38624</v>
      </c>
      <c r="T380" s="7">
        <v>7198</v>
      </c>
      <c r="U380" s="20"/>
      <c r="V380" s="21"/>
      <c r="W380" s="20"/>
      <c r="X380" s="20"/>
      <c r="Y380" s="20"/>
      <c r="Z380" s="12"/>
      <c r="AA380" s="1"/>
      <c r="AB380" s="1"/>
      <c r="AC380" s="1"/>
      <c r="AD380" s="1"/>
      <c r="AE380" s="1"/>
      <c r="AF380" s="1"/>
    </row>
    <row r="381" spans="1:32" ht="44.25" customHeight="1" x14ac:dyDescent="0.2">
      <c r="A381" s="86" t="s">
        <v>2512</v>
      </c>
      <c r="B381" s="2">
        <v>691412008</v>
      </c>
      <c r="C381" s="2" t="s">
        <v>2451</v>
      </c>
      <c r="D381" s="2" t="s">
        <v>2466</v>
      </c>
      <c r="E381" s="6" t="s">
        <v>26</v>
      </c>
      <c r="F381" s="6" t="s">
        <v>2467</v>
      </c>
      <c r="G381" s="6" t="s">
        <v>28</v>
      </c>
      <c r="H381" s="2"/>
      <c r="I381" s="2"/>
      <c r="J381" s="2" t="s">
        <v>2513</v>
      </c>
      <c r="K381" s="2" t="s">
        <v>2514</v>
      </c>
      <c r="L381" s="4" t="s">
        <v>5313</v>
      </c>
      <c r="M381" s="7" t="s">
        <v>2515</v>
      </c>
      <c r="N381" s="7">
        <v>422204002</v>
      </c>
      <c r="O381" s="8"/>
      <c r="P381" s="7"/>
      <c r="Q381" s="8">
        <v>91001</v>
      </c>
      <c r="R381" s="8" t="s">
        <v>2470</v>
      </c>
      <c r="S381" s="9">
        <v>43209</v>
      </c>
      <c r="T381" s="7">
        <v>7648</v>
      </c>
      <c r="U381" s="3"/>
      <c r="V381" s="4"/>
      <c r="W381" s="3"/>
      <c r="X381" s="3"/>
      <c r="Y381" s="3"/>
      <c r="Z381" s="2"/>
      <c r="AA381" s="1"/>
      <c r="AB381" s="1"/>
      <c r="AC381" s="1"/>
      <c r="AD381" s="1"/>
      <c r="AE381" s="1"/>
      <c r="AF381" s="1"/>
    </row>
    <row r="382" spans="1:32" ht="44.25" customHeight="1" x14ac:dyDescent="0.2">
      <c r="A382" s="86" t="s">
        <v>2516</v>
      </c>
      <c r="B382" s="2">
        <v>690502003</v>
      </c>
      <c r="C382" s="2" t="s">
        <v>2451</v>
      </c>
      <c r="D382" s="2" t="s">
        <v>2477</v>
      </c>
      <c r="E382" s="2" t="s">
        <v>1470</v>
      </c>
      <c r="F382" s="6" t="s">
        <v>2478</v>
      </c>
      <c r="G382" s="6" t="s">
        <v>28</v>
      </c>
      <c r="H382" s="2"/>
      <c r="I382" s="2"/>
      <c r="J382" s="2" t="s">
        <v>7549</v>
      </c>
      <c r="K382" s="2" t="s">
        <v>2517</v>
      </c>
      <c r="L382" s="4" t="s">
        <v>539</v>
      </c>
      <c r="M382" s="7" t="s">
        <v>2518</v>
      </c>
      <c r="N382" s="7" t="s">
        <v>7550</v>
      </c>
      <c r="O382" s="8" t="s">
        <v>7551</v>
      </c>
      <c r="P382" s="7"/>
      <c r="Q382" s="8">
        <v>91001</v>
      </c>
      <c r="R382" s="8" t="s">
        <v>2519</v>
      </c>
      <c r="S382" s="9">
        <v>39434</v>
      </c>
      <c r="T382" s="7">
        <v>7386</v>
      </c>
      <c r="U382" s="20"/>
      <c r="V382" s="21"/>
      <c r="W382" s="20"/>
      <c r="X382" s="20"/>
      <c r="Y382" s="20"/>
      <c r="Z382" s="12"/>
      <c r="AA382" s="1"/>
      <c r="AB382" s="1"/>
      <c r="AC382" s="1"/>
      <c r="AD382" s="1"/>
      <c r="AE382" s="1"/>
      <c r="AF382" s="1"/>
    </row>
    <row r="383" spans="1:32" ht="44.25" customHeight="1" x14ac:dyDescent="0.2">
      <c r="A383" s="86" t="s">
        <v>2520</v>
      </c>
      <c r="B383" s="2">
        <v>692544005</v>
      </c>
      <c r="C383" s="2" t="s">
        <v>2451</v>
      </c>
      <c r="D383" s="2" t="s">
        <v>541</v>
      </c>
      <c r="E383" s="6" t="s">
        <v>26</v>
      </c>
      <c r="F383" s="6" t="s">
        <v>542</v>
      </c>
      <c r="G383" s="6" t="s">
        <v>28</v>
      </c>
      <c r="H383" s="2"/>
      <c r="I383" s="2"/>
      <c r="J383" s="2" t="s">
        <v>2521</v>
      </c>
      <c r="K383" s="2" t="s">
        <v>2523</v>
      </c>
      <c r="L383" s="4" t="s">
        <v>5351</v>
      </c>
      <c r="M383" s="7" t="s">
        <v>2525</v>
      </c>
      <c r="N383" s="7" t="s">
        <v>2524</v>
      </c>
      <c r="O383" s="8" t="s">
        <v>2522</v>
      </c>
      <c r="P383" s="7"/>
      <c r="Q383" s="8">
        <v>91001</v>
      </c>
      <c r="R383" s="8" t="s">
        <v>518</v>
      </c>
      <c r="S383" s="9">
        <v>42053</v>
      </c>
      <c r="T383" s="7">
        <v>7531</v>
      </c>
      <c r="U383" s="3"/>
      <c r="V383" s="4"/>
      <c r="W383" s="3"/>
      <c r="X383" s="3"/>
      <c r="Y383" s="3"/>
      <c r="Z383" s="2"/>
      <c r="AA383" s="1"/>
      <c r="AB383" s="1"/>
      <c r="AC383" s="1"/>
      <c r="AD383" s="1"/>
      <c r="AE383" s="1"/>
      <c r="AF383" s="1"/>
    </row>
    <row r="384" spans="1:32" ht="44.25" customHeight="1" x14ac:dyDescent="0.2">
      <c r="A384" s="86" t="s">
        <v>2526</v>
      </c>
      <c r="B384" s="2" t="s">
        <v>6359</v>
      </c>
      <c r="C384" s="2" t="s">
        <v>2451</v>
      </c>
      <c r="D384" s="2" t="s">
        <v>541</v>
      </c>
      <c r="E384" s="6" t="s">
        <v>26</v>
      </c>
      <c r="F384" s="6" t="s">
        <v>542</v>
      </c>
      <c r="G384" s="6" t="s">
        <v>28</v>
      </c>
      <c r="H384" s="2"/>
      <c r="I384" s="2"/>
      <c r="J384" s="2" t="s">
        <v>2527</v>
      </c>
      <c r="K384" s="2" t="s">
        <v>2529</v>
      </c>
      <c r="L384" s="4" t="s">
        <v>309</v>
      </c>
      <c r="M384" s="7" t="s">
        <v>2531</v>
      </c>
      <c r="N384" s="7" t="s">
        <v>2530</v>
      </c>
      <c r="O384" s="8" t="s">
        <v>2528</v>
      </c>
      <c r="P384" s="7"/>
      <c r="Q384" s="8">
        <v>91001</v>
      </c>
      <c r="R384" s="8" t="s">
        <v>518</v>
      </c>
      <c r="S384" s="9">
        <v>42053</v>
      </c>
      <c r="T384" s="7">
        <v>7540</v>
      </c>
      <c r="U384" s="20"/>
      <c r="V384" s="21"/>
      <c r="W384" s="20"/>
      <c r="X384" s="20"/>
      <c r="Y384" s="20"/>
      <c r="Z384" s="12"/>
      <c r="AA384" s="1"/>
      <c r="AB384" s="1"/>
      <c r="AC384" s="1"/>
      <c r="AD384" s="1"/>
      <c r="AE384" s="1"/>
      <c r="AF384" s="1"/>
    </row>
    <row r="385" spans="1:32" ht="44.25" customHeight="1" x14ac:dyDescent="0.2">
      <c r="A385" s="86" t="s">
        <v>2532</v>
      </c>
      <c r="B385" s="2" t="s">
        <v>6360</v>
      </c>
      <c r="C385" s="2" t="s">
        <v>2451</v>
      </c>
      <c r="D385" s="2" t="s">
        <v>2466</v>
      </c>
      <c r="E385" s="6" t="s">
        <v>26</v>
      </c>
      <c r="F385" s="6" t="s">
        <v>2467</v>
      </c>
      <c r="G385" s="6" t="s">
        <v>28</v>
      </c>
      <c r="H385" s="2"/>
      <c r="I385" s="2"/>
      <c r="J385" s="2" t="s">
        <v>7552</v>
      </c>
      <c r="K385" s="2" t="s">
        <v>2533</v>
      </c>
      <c r="L385" s="4" t="s">
        <v>5312</v>
      </c>
      <c r="M385" s="7" t="s">
        <v>2400</v>
      </c>
      <c r="N385" s="7" t="s">
        <v>5473</v>
      </c>
      <c r="O385" s="8" t="s">
        <v>5474</v>
      </c>
      <c r="P385" s="7"/>
      <c r="Q385" s="8">
        <v>91001</v>
      </c>
      <c r="R385" s="8" t="s">
        <v>2534</v>
      </c>
      <c r="S385" s="9">
        <v>37970</v>
      </c>
      <c r="T385" s="7">
        <v>7087</v>
      </c>
      <c r="U385" s="20"/>
      <c r="V385" s="21"/>
      <c r="W385" s="20"/>
      <c r="X385" s="20"/>
      <c r="Y385" s="20"/>
      <c r="Z385" s="12"/>
      <c r="AA385" s="1"/>
      <c r="AB385" s="1"/>
      <c r="AC385" s="1"/>
      <c r="AD385" s="1"/>
      <c r="AE385" s="1"/>
      <c r="AF385" s="1"/>
    </row>
    <row r="386" spans="1:32" ht="44.25" customHeight="1" x14ac:dyDescent="0.2">
      <c r="A386" s="86" t="s">
        <v>2535</v>
      </c>
      <c r="B386" s="2">
        <v>692206002</v>
      </c>
      <c r="C386" s="2" t="s">
        <v>2451</v>
      </c>
      <c r="D386" s="2" t="s">
        <v>2466</v>
      </c>
      <c r="E386" s="6" t="s">
        <v>26</v>
      </c>
      <c r="F386" s="6" t="s">
        <v>2467</v>
      </c>
      <c r="G386" s="6" t="s">
        <v>28</v>
      </c>
      <c r="H386" s="2"/>
      <c r="I386" s="2"/>
      <c r="J386" s="2" t="s">
        <v>7553</v>
      </c>
      <c r="K386" s="2" t="s">
        <v>2537</v>
      </c>
      <c r="L386" s="4" t="s">
        <v>5311</v>
      </c>
      <c r="M386" s="7" t="s">
        <v>2539</v>
      </c>
      <c r="N386" s="7" t="s">
        <v>2538</v>
      </c>
      <c r="O386" s="8" t="s">
        <v>2536</v>
      </c>
      <c r="P386" s="7"/>
      <c r="Q386" s="8">
        <v>91001</v>
      </c>
      <c r="R386" s="8" t="s">
        <v>2470</v>
      </c>
      <c r="S386" s="9">
        <v>37970</v>
      </c>
      <c r="T386" s="7">
        <v>7018</v>
      </c>
      <c r="U386" s="20"/>
      <c r="V386" s="21"/>
      <c r="W386" s="20"/>
      <c r="X386" s="20"/>
      <c r="Y386" s="20"/>
      <c r="Z386" s="12"/>
      <c r="AA386" s="1"/>
      <c r="AB386" s="1"/>
      <c r="AC386" s="1"/>
      <c r="AD386" s="1"/>
      <c r="AE386" s="1"/>
      <c r="AF386" s="1"/>
    </row>
    <row r="387" spans="1:32" ht="44.25" customHeight="1" x14ac:dyDescent="0.2">
      <c r="A387" s="86" t="s">
        <v>2540</v>
      </c>
      <c r="B387" s="2">
        <v>690303000</v>
      </c>
      <c r="C387" s="2" t="s">
        <v>2451</v>
      </c>
      <c r="D387" s="2" t="s">
        <v>2466</v>
      </c>
      <c r="E387" s="6" t="s">
        <v>26</v>
      </c>
      <c r="F387" s="6" t="s">
        <v>2467</v>
      </c>
      <c r="G387" s="6" t="s">
        <v>28</v>
      </c>
      <c r="H387" s="2"/>
      <c r="I387" s="2"/>
      <c r="J387" s="2" t="s">
        <v>6003</v>
      </c>
      <c r="K387" s="2" t="s">
        <v>2542</v>
      </c>
      <c r="L387" s="4" t="s">
        <v>5312</v>
      </c>
      <c r="M387" s="7" t="s">
        <v>2544</v>
      </c>
      <c r="N387" s="7" t="s">
        <v>2543</v>
      </c>
      <c r="O387" s="8" t="s">
        <v>2541</v>
      </c>
      <c r="P387" s="7"/>
      <c r="Q387" s="8">
        <v>91001</v>
      </c>
      <c r="R387" s="8" t="s">
        <v>2470</v>
      </c>
      <c r="S387" s="9">
        <v>38700</v>
      </c>
      <c r="T387" s="7">
        <v>7229</v>
      </c>
      <c r="U387" s="20"/>
      <c r="V387" s="21"/>
      <c r="W387" s="20"/>
      <c r="X387" s="20"/>
      <c r="Y387" s="20"/>
      <c r="Z387" s="12"/>
      <c r="AA387" s="1"/>
      <c r="AB387" s="1"/>
      <c r="AC387" s="1"/>
      <c r="AD387" s="1"/>
      <c r="AE387" s="1"/>
      <c r="AF387" s="1"/>
    </row>
    <row r="388" spans="1:32" ht="44.25" customHeight="1" x14ac:dyDescent="0.2">
      <c r="A388" s="86" t="s">
        <v>2545</v>
      </c>
      <c r="B388" s="2">
        <v>690728001</v>
      </c>
      <c r="C388" s="2" t="s">
        <v>2451</v>
      </c>
      <c r="D388" s="2" t="s">
        <v>2466</v>
      </c>
      <c r="E388" s="6" t="s">
        <v>26</v>
      </c>
      <c r="F388" s="6" t="s">
        <v>2467</v>
      </c>
      <c r="G388" s="6" t="s">
        <v>28</v>
      </c>
      <c r="H388" s="2"/>
      <c r="I388" s="2"/>
      <c r="J388" s="2" t="s">
        <v>2546</v>
      </c>
      <c r="K388" s="2" t="s">
        <v>2547</v>
      </c>
      <c r="L388" s="4" t="s">
        <v>47</v>
      </c>
      <c r="M388" s="7" t="s">
        <v>2549</v>
      </c>
      <c r="N388" s="7" t="s">
        <v>2548</v>
      </c>
      <c r="O388" s="8"/>
      <c r="P388" s="7"/>
      <c r="Q388" s="8">
        <v>91001</v>
      </c>
      <c r="R388" s="8" t="s">
        <v>2470</v>
      </c>
      <c r="S388" s="9">
        <v>38624</v>
      </c>
      <c r="T388" s="7">
        <v>7202</v>
      </c>
      <c r="U388" s="3"/>
      <c r="V388" s="4"/>
      <c r="W388" s="3"/>
      <c r="X388" s="3"/>
      <c r="Y388" s="3"/>
      <c r="Z388" s="2"/>
      <c r="AA388" s="1"/>
      <c r="AB388" s="1"/>
      <c r="AC388" s="1"/>
      <c r="AD388" s="1"/>
      <c r="AE388" s="1"/>
      <c r="AF388" s="1"/>
    </row>
    <row r="389" spans="1:32" ht="44.25" customHeight="1" x14ac:dyDescent="0.2">
      <c r="A389" s="86" t="s">
        <v>5298</v>
      </c>
      <c r="B389" s="2">
        <v>690512009</v>
      </c>
      <c r="C389" s="2" t="s">
        <v>2451</v>
      </c>
      <c r="D389" s="2" t="s">
        <v>2466</v>
      </c>
      <c r="E389" s="6" t="s">
        <v>26</v>
      </c>
      <c r="F389" s="6" t="s">
        <v>2467</v>
      </c>
      <c r="G389" s="6"/>
      <c r="H389" s="2"/>
      <c r="I389" s="2"/>
      <c r="J389" s="2" t="s">
        <v>2550</v>
      </c>
      <c r="K389" s="2" t="s">
        <v>2551</v>
      </c>
      <c r="L389" s="4" t="s">
        <v>539</v>
      </c>
      <c r="M389" s="7" t="s">
        <v>2552</v>
      </c>
      <c r="N389" s="7"/>
      <c r="O389" s="8"/>
      <c r="P389" s="7"/>
      <c r="Q389" s="8">
        <v>91001</v>
      </c>
      <c r="R389" s="8" t="s">
        <v>2470</v>
      </c>
      <c r="S389" s="9">
        <v>42808</v>
      </c>
      <c r="T389" s="7">
        <v>7629</v>
      </c>
      <c r="U389" s="3"/>
      <c r="V389" s="4"/>
      <c r="W389" s="3"/>
      <c r="X389" s="3"/>
      <c r="Y389" s="3"/>
      <c r="Z389" s="2"/>
      <c r="AA389" s="1"/>
      <c r="AB389" s="1"/>
      <c r="AC389" s="1"/>
      <c r="AD389" s="1"/>
      <c r="AE389" s="1"/>
      <c r="AF389" s="1"/>
    </row>
    <row r="390" spans="1:32" ht="44.25" customHeight="1" x14ac:dyDescent="0.2">
      <c r="A390" s="86" t="s">
        <v>2553</v>
      </c>
      <c r="B390" s="2">
        <v>690413000</v>
      </c>
      <c r="C390" s="2" t="s">
        <v>2451</v>
      </c>
      <c r="D390" s="2" t="s">
        <v>541</v>
      </c>
      <c r="E390" s="6" t="s">
        <v>26</v>
      </c>
      <c r="F390" s="6" t="s">
        <v>542</v>
      </c>
      <c r="G390" s="6"/>
      <c r="H390" s="2"/>
      <c r="I390" s="2"/>
      <c r="J390" s="2" t="s">
        <v>2554</v>
      </c>
      <c r="K390" s="2" t="s">
        <v>2555</v>
      </c>
      <c r="L390" s="4" t="s">
        <v>5312</v>
      </c>
      <c r="M390" s="7" t="s">
        <v>2556</v>
      </c>
      <c r="N390" s="7" t="s">
        <v>7554</v>
      </c>
      <c r="O390" s="8" t="s">
        <v>7555</v>
      </c>
      <c r="P390" s="7"/>
      <c r="Q390" s="8">
        <v>91001</v>
      </c>
      <c r="R390" s="8" t="s">
        <v>2499</v>
      </c>
      <c r="S390" s="9">
        <v>42047</v>
      </c>
      <c r="T390" s="7">
        <v>7527</v>
      </c>
      <c r="U390" s="20"/>
      <c r="V390" s="21"/>
      <c r="W390" s="20"/>
      <c r="X390" s="20"/>
      <c r="Y390" s="20"/>
      <c r="Z390" s="12"/>
      <c r="AA390" s="1"/>
      <c r="AB390" s="1"/>
      <c r="AC390" s="1"/>
      <c r="AD390" s="1"/>
      <c r="AE390" s="1"/>
      <c r="AF390" s="1"/>
    </row>
    <row r="391" spans="1:32" ht="44.25" customHeight="1" x14ac:dyDescent="0.2">
      <c r="A391" s="86" t="s">
        <v>7556</v>
      </c>
      <c r="B391" s="2">
        <v>691605000</v>
      </c>
      <c r="C391" s="2" t="s">
        <v>2451</v>
      </c>
      <c r="D391" s="2" t="s">
        <v>541</v>
      </c>
      <c r="E391" s="6" t="s">
        <v>26</v>
      </c>
      <c r="F391" s="6" t="s">
        <v>2557</v>
      </c>
      <c r="G391" s="6" t="s">
        <v>28</v>
      </c>
      <c r="H391" s="2"/>
      <c r="I391" s="2"/>
      <c r="J391" s="2" t="s">
        <v>2558</v>
      </c>
      <c r="K391" s="2" t="s">
        <v>2559</v>
      </c>
      <c r="L391" s="4" t="s">
        <v>309</v>
      </c>
      <c r="M391" s="7" t="s">
        <v>2560</v>
      </c>
      <c r="N391" s="7" t="s">
        <v>7557</v>
      </c>
      <c r="O391" s="8" t="s">
        <v>7558</v>
      </c>
      <c r="P391" s="7"/>
      <c r="Q391" s="8">
        <v>91001</v>
      </c>
      <c r="R391" s="8" t="s">
        <v>2499</v>
      </c>
      <c r="S391" s="9">
        <v>38735</v>
      </c>
      <c r="T391" s="7">
        <v>7265</v>
      </c>
      <c r="U391" s="20"/>
      <c r="V391" s="21"/>
      <c r="W391" s="20"/>
      <c r="X391" s="20"/>
      <c r="Y391" s="20"/>
      <c r="Z391" s="12"/>
      <c r="AA391" s="1"/>
      <c r="AB391" s="1"/>
      <c r="AC391" s="1"/>
      <c r="AD391" s="1"/>
      <c r="AE391" s="1"/>
      <c r="AF391" s="1"/>
    </row>
    <row r="392" spans="1:32" ht="44.25" customHeight="1" x14ac:dyDescent="0.2">
      <c r="A392" s="86" t="s">
        <v>2561</v>
      </c>
      <c r="B392" s="2">
        <v>691905004</v>
      </c>
      <c r="C392" s="2" t="s">
        <v>2451</v>
      </c>
      <c r="D392" s="2" t="s">
        <v>2466</v>
      </c>
      <c r="E392" s="6" t="s">
        <v>26</v>
      </c>
      <c r="F392" s="6" t="s">
        <v>2467</v>
      </c>
      <c r="G392" s="6" t="s">
        <v>28</v>
      </c>
      <c r="H392" s="2"/>
      <c r="I392" s="2"/>
      <c r="J392" s="2" t="s">
        <v>6004</v>
      </c>
      <c r="K392" s="2" t="s">
        <v>2562</v>
      </c>
      <c r="L392" s="4" t="s">
        <v>48</v>
      </c>
      <c r="M392" s="7" t="s">
        <v>2564</v>
      </c>
      <c r="N392" s="7" t="s">
        <v>2563</v>
      </c>
      <c r="O392" s="8"/>
      <c r="P392" s="7"/>
      <c r="Q392" s="8">
        <v>91001</v>
      </c>
      <c r="R392" s="8" t="s">
        <v>2470</v>
      </c>
      <c r="S392" s="9">
        <v>38735</v>
      </c>
      <c r="T392" s="7">
        <v>7263</v>
      </c>
      <c r="U392" s="3"/>
      <c r="V392" s="4"/>
      <c r="W392" s="3"/>
      <c r="X392" s="3"/>
      <c r="Y392" s="3"/>
      <c r="Z392" s="2"/>
      <c r="AA392" s="1"/>
      <c r="AB392" s="1"/>
      <c r="AC392" s="1"/>
      <c r="AD392" s="1"/>
      <c r="AE392" s="1"/>
      <c r="AF392" s="1"/>
    </row>
    <row r="393" spans="1:32" ht="44.25" customHeight="1" x14ac:dyDescent="0.2">
      <c r="A393" s="86" t="s">
        <v>2565</v>
      </c>
      <c r="B393" s="2">
        <v>690736004</v>
      </c>
      <c r="C393" s="2" t="s">
        <v>2451</v>
      </c>
      <c r="D393" s="2" t="s">
        <v>2477</v>
      </c>
      <c r="E393" s="6" t="s">
        <v>1470</v>
      </c>
      <c r="F393" s="6" t="s">
        <v>2478</v>
      </c>
      <c r="G393" s="6" t="s">
        <v>28</v>
      </c>
      <c r="H393" s="2"/>
      <c r="I393" s="2"/>
      <c r="J393" s="2" t="s">
        <v>2566</v>
      </c>
      <c r="K393" s="2" t="s">
        <v>2568</v>
      </c>
      <c r="L393" s="4" t="s">
        <v>539</v>
      </c>
      <c r="M393" s="7" t="s">
        <v>4168</v>
      </c>
      <c r="N393" s="7" t="s">
        <v>2569</v>
      </c>
      <c r="O393" s="8" t="s">
        <v>2567</v>
      </c>
      <c r="P393" s="7"/>
      <c r="Q393" s="8">
        <v>91001</v>
      </c>
      <c r="R393" s="8" t="s">
        <v>2470</v>
      </c>
      <c r="S393" s="9">
        <v>38786</v>
      </c>
      <c r="T393" s="7">
        <v>7312</v>
      </c>
      <c r="U393" s="3"/>
      <c r="V393" s="4"/>
      <c r="W393" s="3"/>
      <c r="X393" s="3"/>
      <c r="Y393" s="3"/>
      <c r="Z393" s="2"/>
      <c r="AA393" s="1"/>
      <c r="AB393" s="1"/>
      <c r="AC393" s="1"/>
      <c r="AD393" s="1"/>
      <c r="AE393" s="1"/>
      <c r="AF393" s="1"/>
    </row>
    <row r="394" spans="1:32" ht="44.25" customHeight="1" x14ac:dyDescent="0.2">
      <c r="A394" s="86" t="s">
        <v>2570</v>
      </c>
      <c r="B394" s="2">
        <v>690614006</v>
      </c>
      <c r="C394" s="2" t="s">
        <v>2451</v>
      </c>
      <c r="D394" s="2" t="s">
        <v>541</v>
      </c>
      <c r="E394" s="6" t="s">
        <v>26</v>
      </c>
      <c r="F394" s="6" t="s">
        <v>542</v>
      </c>
      <c r="G394" s="6" t="s">
        <v>28</v>
      </c>
      <c r="H394" s="2"/>
      <c r="I394" s="2"/>
      <c r="J394" s="2" t="s">
        <v>7559</v>
      </c>
      <c r="K394" s="2" t="s">
        <v>2571</v>
      </c>
      <c r="L394" s="4" t="s">
        <v>539</v>
      </c>
      <c r="M394" s="7" t="s">
        <v>2573</v>
      </c>
      <c r="N394" s="7" t="s">
        <v>2572</v>
      </c>
      <c r="O394" s="8"/>
      <c r="P394" s="7"/>
      <c r="Q394" s="8">
        <v>91001</v>
      </c>
      <c r="R394" s="8" t="s">
        <v>2470</v>
      </c>
      <c r="S394" s="9">
        <v>38687</v>
      </c>
      <c r="T394" s="7">
        <v>7223</v>
      </c>
      <c r="U394" s="20"/>
      <c r="V394" s="21"/>
      <c r="W394" s="20"/>
      <c r="X394" s="20"/>
      <c r="Y394" s="20"/>
      <c r="Z394" s="12"/>
      <c r="AA394" s="1"/>
      <c r="AB394" s="1"/>
      <c r="AC394" s="1"/>
      <c r="AD394" s="1"/>
      <c r="AE394" s="1"/>
      <c r="AF394" s="1"/>
    </row>
    <row r="395" spans="1:32" ht="44.25" customHeight="1" x14ac:dyDescent="0.2">
      <c r="A395" s="86" t="s">
        <v>2574</v>
      </c>
      <c r="B395" s="2">
        <v>692304004</v>
      </c>
      <c r="C395" s="2" t="s">
        <v>2451</v>
      </c>
      <c r="D395" s="6" t="s">
        <v>2466</v>
      </c>
      <c r="E395" s="2" t="s">
        <v>26</v>
      </c>
      <c r="F395" s="6" t="s">
        <v>2467</v>
      </c>
      <c r="G395" s="6" t="s">
        <v>28</v>
      </c>
      <c r="H395" s="2"/>
      <c r="I395" s="2"/>
      <c r="J395" s="2" t="s">
        <v>5462</v>
      </c>
      <c r="K395" s="2" t="s">
        <v>2575</v>
      </c>
      <c r="L395" s="4" t="s">
        <v>5311</v>
      </c>
      <c r="M395" s="7" t="s">
        <v>982</v>
      </c>
      <c r="N395" s="35" t="s">
        <v>5463</v>
      </c>
      <c r="O395" s="23" t="s">
        <v>5464</v>
      </c>
      <c r="P395" s="7"/>
      <c r="Q395" s="7">
        <v>91001</v>
      </c>
      <c r="R395" s="8" t="s">
        <v>2470</v>
      </c>
      <c r="S395" s="9">
        <v>37970</v>
      </c>
      <c r="T395" s="7">
        <v>7133</v>
      </c>
      <c r="U395" s="3"/>
      <c r="V395" s="4"/>
      <c r="W395" s="3"/>
      <c r="X395" s="3"/>
      <c r="Y395" s="3"/>
      <c r="Z395" s="2"/>
      <c r="AA395" s="1"/>
      <c r="AB395" s="1"/>
      <c r="AC395" s="1"/>
      <c r="AD395" s="1"/>
      <c r="AE395" s="1"/>
      <c r="AF395" s="1"/>
    </row>
    <row r="396" spans="1:32" ht="44.25" customHeight="1" x14ac:dyDescent="0.2">
      <c r="A396" s="86" t="s">
        <v>2576</v>
      </c>
      <c r="B396" s="2">
        <v>691204006</v>
      </c>
      <c r="C396" s="2" t="s">
        <v>2451</v>
      </c>
      <c r="D396" s="2" t="s">
        <v>2466</v>
      </c>
      <c r="E396" s="6" t="s">
        <v>26</v>
      </c>
      <c r="F396" s="6" t="s">
        <v>2467</v>
      </c>
      <c r="G396" s="6" t="s">
        <v>28</v>
      </c>
      <c r="H396" s="2"/>
      <c r="I396" s="2"/>
      <c r="J396" s="2" t="s">
        <v>2577</v>
      </c>
      <c r="K396" s="2" t="s">
        <v>2578</v>
      </c>
      <c r="L396" s="4" t="s">
        <v>5316</v>
      </c>
      <c r="M396" s="7" t="s">
        <v>2580</v>
      </c>
      <c r="N396" s="2" t="s">
        <v>2579</v>
      </c>
      <c r="O396" s="8"/>
      <c r="P396" s="7"/>
      <c r="Q396" s="8">
        <v>91001</v>
      </c>
      <c r="R396" s="8" t="s">
        <v>2470</v>
      </c>
      <c r="S396" s="9">
        <v>38714</v>
      </c>
      <c r="T396" s="7">
        <v>7240</v>
      </c>
      <c r="U396" s="3"/>
      <c r="V396" s="4"/>
      <c r="W396" s="3"/>
      <c r="X396" s="3"/>
      <c r="Y396" s="3"/>
      <c r="Z396" s="2"/>
      <c r="AA396" s="1"/>
      <c r="AB396" s="1"/>
      <c r="AC396" s="1"/>
      <c r="AD396" s="1"/>
      <c r="AE396" s="1"/>
      <c r="AF396" s="1"/>
    </row>
    <row r="397" spans="1:32" ht="44.25" customHeight="1" x14ac:dyDescent="0.2">
      <c r="A397" s="86" t="s">
        <v>2581</v>
      </c>
      <c r="B397" s="2">
        <v>690509008</v>
      </c>
      <c r="C397" s="2" t="s">
        <v>2451</v>
      </c>
      <c r="D397" s="2" t="s">
        <v>541</v>
      </c>
      <c r="E397" s="2" t="s">
        <v>26</v>
      </c>
      <c r="F397" s="6" t="s">
        <v>542</v>
      </c>
      <c r="G397" s="6" t="s">
        <v>28</v>
      </c>
      <c r="H397" s="2"/>
      <c r="I397" s="2"/>
      <c r="J397" s="2" t="s">
        <v>7560</v>
      </c>
      <c r="K397" s="2" t="s">
        <v>2582</v>
      </c>
      <c r="L397" s="4" t="s">
        <v>539</v>
      </c>
      <c r="M397" s="7" t="s">
        <v>2583</v>
      </c>
      <c r="N397" s="7" t="s">
        <v>7561</v>
      </c>
      <c r="O397" s="23" t="s">
        <v>7562</v>
      </c>
      <c r="P397" s="7"/>
      <c r="Q397" s="8">
        <v>91001</v>
      </c>
      <c r="R397" s="8" t="s">
        <v>2470</v>
      </c>
      <c r="S397" s="9">
        <v>38700</v>
      </c>
      <c r="T397" s="7">
        <v>7228</v>
      </c>
      <c r="U397" s="3"/>
      <c r="V397" s="4"/>
      <c r="W397" s="3"/>
      <c r="X397" s="3"/>
      <c r="Y397" s="3"/>
      <c r="Z397" s="2"/>
      <c r="AA397" s="1"/>
      <c r="AB397" s="1"/>
      <c r="AC397" s="1"/>
      <c r="AD397" s="1"/>
      <c r="AE397" s="1"/>
      <c r="AF397" s="1"/>
    </row>
    <row r="398" spans="1:32" ht="44.25" customHeight="1" x14ac:dyDescent="0.2">
      <c r="A398" s="86" t="s">
        <v>2584</v>
      </c>
      <c r="B398" s="2">
        <v>692550005</v>
      </c>
      <c r="C398" s="2" t="s">
        <v>2451</v>
      </c>
      <c r="D398" s="2" t="s">
        <v>541</v>
      </c>
      <c r="E398" s="6" t="s">
        <v>26</v>
      </c>
      <c r="F398" s="6" t="s">
        <v>542</v>
      </c>
      <c r="G398" s="6" t="s">
        <v>28</v>
      </c>
      <c r="H398" s="2"/>
      <c r="I398" s="2"/>
      <c r="J398" s="2" t="s">
        <v>7563</v>
      </c>
      <c r="K398" s="2" t="s">
        <v>2586</v>
      </c>
      <c r="L398" s="4" t="s">
        <v>47</v>
      </c>
      <c r="M398" s="7" t="s">
        <v>2590</v>
      </c>
      <c r="N398" s="7"/>
      <c r="O398" s="8" t="s">
        <v>2585</v>
      </c>
      <c r="P398" s="7"/>
      <c r="Q398" s="8">
        <v>91001</v>
      </c>
      <c r="R398" s="8" t="s">
        <v>2470</v>
      </c>
      <c r="S398" s="9">
        <v>38695</v>
      </c>
      <c r="T398" s="7">
        <v>7226</v>
      </c>
      <c r="U398" s="3"/>
      <c r="V398" s="4"/>
      <c r="W398" s="3"/>
      <c r="X398" s="3"/>
      <c r="Y398" s="3"/>
      <c r="Z398" s="2"/>
      <c r="AA398" s="1"/>
      <c r="AB398" s="1"/>
      <c r="AC398" s="1"/>
      <c r="AD398" s="1"/>
      <c r="AE398" s="1"/>
      <c r="AF398" s="1"/>
    </row>
    <row r="399" spans="1:32" ht="44.25" customHeight="1" x14ac:dyDescent="0.2">
      <c r="A399" s="86" t="s">
        <v>2587</v>
      </c>
      <c r="B399" s="2">
        <v>692542002</v>
      </c>
      <c r="C399" s="2" t="s">
        <v>2451</v>
      </c>
      <c r="D399" s="2" t="s">
        <v>2466</v>
      </c>
      <c r="E399" s="6" t="s">
        <v>26</v>
      </c>
      <c r="F399" s="6" t="s">
        <v>2467</v>
      </c>
      <c r="G399" s="6" t="s">
        <v>28</v>
      </c>
      <c r="H399" s="2"/>
      <c r="I399" s="2"/>
      <c r="J399" s="2" t="s">
        <v>2588</v>
      </c>
      <c r="K399" s="2" t="s">
        <v>2589</v>
      </c>
      <c r="L399" s="4" t="s">
        <v>47</v>
      </c>
      <c r="M399" s="7" t="s">
        <v>1016</v>
      </c>
      <c r="N399" s="7" t="s">
        <v>5424</v>
      </c>
      <c r="O399" s="8" t="s">
        <v>5425</v>
      </c>
      <c r="P399" s="7"/>
      <c r="Q399" s="8">
        <v>91001</v>
      </c>
      <c r="R399" s="8" t="s">
        <v>2470</v>
      </c>
      <c r="S399" s="9">
        <v>37970</v>
      </c>
      <c r="T399" s="7">
        <v>7054</v>
      </c>
      <c r="U399" s="20"/>
      <c r="V399" s="21"/>
      <c r="W399" s="20"/>
      <c r="X399" s="20"/>
      <c r="Y399" s="20"/>
      <c r="Z399" s="12"/>
      <c r="AA399" s="1"/>
      <c r="AB399" s="1"/>
      <c r="AC399" s="1"/>
      <c r="AD399" s="1"/>
      <c r="AE399" s="1"/>
      <c r="AF399" s="1"/>
    </row>
    <row r="400" spans="1:32" ht="44.25" customHeight="1" x14ac:dyDescent="0.2">
      <c r="A400" s="86" t="s">
        <v>2591</v>
      </c>
      <c r="B400" s="2" t="s">
        <v>6361</v>
      </c>
      <c r="C400" s="2" t="s">
        <v>2451</v>
      </c>
      <c r="D400" s="2" t="s">
        <v>541</v>
      </c>
      <c r="E400" s="6" t="s">
        <v>26</v>
      </c>
      <c r="F400" s="6" t="s">
        <v>542</v>
      </c>
      <c r="G400" s="6" t="s">
        <v>28</v>
      </c>
      <c r="H400" s="2"/>
      <c r="I400" s="2"/>
      <c r="J400" s="2" t="s">
        <v>7564</v>
      </c>
      <c r="K400" s="2" t="s">
        <v>2592</v>
      </c>
      <c r="L400" s="4" t="s">
        <v>5316</v>
      </c>
      <c r="M400" s="7" t="s">
        <v>1140</v>
      </c>
      <c r="N400" s="7" t="s">
        <v>2593</v>
      </c>
      <c r="O400" s="8"/>
      <c r="P400" s="7"/>
      <c r="Q400" s="8">
        <v>91001</v>
      </c>
      <c r="R400" s="8" t="s">
        <v>518</v>
      </c>
      <c r="S400" s="9">
        <v>42068</v>
      </c>
      <c r="T400" s="7">
        <v>7558</v>
      </c>
      <c r="U400" s="20"/>
      <c r="V400" s="21"/>
      <c r="W400" s="20"/>
      <c r="X400" s="20"/>
      <c r="Y400" s="20"/>
      <c r="Z400" s="12"/>
      <c r="AA400" s="1"/>
      <c r="AB400" s="1"/>
      <c r="AC400" s="1"/>
      <c r="AD400" s="1"/>
      <c r="AE400" s="1"/>
      <c r="AF400" s="1"/>
    </row>
    <row r="401" spans="1:32" ht="44.25" customHeight="1" x14ac:dyDescent="0.2">
      <c r="A401" s="86" t="s">
        <v>7565</v>
      </c>
      <c r="B401" s="2">
        <v>690301008</v>
      </c>
      <c r="C401" s="2" t="s">
        <v>2451</v>
      </c>
      <c r="D401" s="2" t="s">
        <v>541</v>
      </c>
      <c r="E401" s="6" t="s">
        <v>26</v>
      </c>
      <c r="F401" s="6" t="s">
        <v>542</v>
      </c>
      <c r="G401" s="6" t="s">
        <v>28</v>
      </c>
      <c r="H401" s="2"/>
      <c r="I401" s="2"/>
      <c r="J401" s="2" t="s">
        <v>7566</v>
      </c>
      <c r="K401" s="2" t="s">
        <v>7567</v>
      </c>
      <c r="L401" s="4" t="s">
        <v>5312</v>
      </c>
      <c r="M401" s="7" t="s">
        <v>2596</v>
      </c>
      <c r="N401" s="7" t="s">
        <v>2595</v>
      </c>
      <c r="O401" s="8" t="s">
        <v>2594</v>
      </c>
      <c r="P401" s="7"/>
      <c r="Q401" s="8">
        <v>91001</v>
      </c>
      <c r="R401" s="8" t="s">
        <v>518</v>
      </c>
      <c r="S401" s="9">
        <v>42059</v>
      </c>
      <c r="T401" s="7">
        <v>7549</v>
      </c>
      <c r="U401" s="20"/>
      <c r="V401" s="21"/>
      <c r="W401" s="20"/>
      <c r="X401" s="20"/>
      <c r="Y401" s="20"/>
      <c r="Z401" s="12"/>
      <c r="AA401" s="1"/>
      <c r="AB401" s="1"/>
      <c r="AC401" s="1"/>
      <c r="AD401" s="1"/>
      <c r="AE401" s="1"/>
      <c r="AF401" s="1"/>
    </row>
    <row r="402" spans="1:32" ht="44.25" customHeight="1" x14ac:dyDescent="0.2">
      <c r="A402" s="86" t="s">
        <v>7568</v>
      </c>
      <c r="B402" s="2">
        <v>690907003</v>
      </c>
      <c r="C402" s="2" t="s">
        <v>2451</v>
      </c>
      <c r="D402" s="2" t="s">
        <v>2466</v>
      </c>
      <c r="E402" s="6" t="s">
        <v>26</v>
      </c>
      <c r="F402" s="6" t="s">
        <v>2467</v>
      </c>
      <c r="G402" s="6" t="s">
        <v>28</v>
      </c>
      <c r="H402" s="2"/>
      <c r="I402" s="2"/>
      <c r="J402" s="2" t="s">
        <v>7569</v>
      </c>
      <c r="K402" s="2" t="s">
        <v>2597</v>
      </c>
      <c r="L402" s="4" t="s">
        <v>5315</v>
      </c>
      <c r="M402" s="7" t="s">
        <v>2598</v>
      </c>
      <c r="N402" s="7" t="s">
        <v>7570</v>
      </c>
      <c r="O402" s="23" t="s">
        <v>7571</v>
      </c>
      <c r="P402" s="7"/>
      <c r="Q402" s="8">
        <v>91001</v>
      </c>
      <c r="R402" s="8" t="s">
        <v>2470</v>
      </c>
      <c r="S402" s="9">
        <v>38722</v>
      </c>
      <c r="T402" s="7">
        <v>7244</v>
      </c>
      <c r="U402" s="3"/>
      <c r="V402" s="4"/>
      <c r="W402" s="3"/>
      <c r="X402" s="3"/>
      <c r="Y402" s="3"/>
      <c r="Z402" s="2"/>
      <c r="AA402" s="1"/>
      <c r="AB402" s="1"/>
      <c r="AC402" s="1"/>
      <c r="AD402" s="1"/>
      <c r="AE402" s="1"/>
      <c r="AF402" s="1"/>
    </row>
    <row r="403" spans="1:32" ht="44.25" customHeight="1" x14ac:dyDescent="0.2">
      <c r="A403" s="86" t="s">
        <v>2604</v>
      </c>
      <c r="B403" s="2">
        <v>692647009</v>
      </c>
      <c r="C403" s="2" t="s">
        <v>2451</v>
      </c>
      <c r="D403" s="2" t="s">
        <v>541</v>
      </c>
      <c r="E403" s="6" t="s">
        <v>26</v>
      </c>
      <c r="F403" s="6" t="s">
        <v>542</v>
      </c>
      <c r="G403" s="6" t="s">
        <v>28</v>
      </c>
      <c r="H403" s="2"/>
      <c r="I403" s="2"/>
      <c r="J403" s="2" t="s">
        <v>2605</v>
      </c>
      <c r="K403" s="2" t="s">
        <v>2606</v>
      </c>
      <c r="L403" s="4" t="s">
        <v>309</v>
      </c>
      <c r="M403" s="7" t="s">
        <v>2608</v>
      </c>
      <c r="N403" s="7" t="s">
        <v>2607</v>
      </c>
      <c r="O403" s="8"/>
      <c r="P403" s="7"/>
      <c r="Q403" s="8">
        <v>91001</v>
      </c>
      <c r="R403" s="8" t="s">
        <v>518</v>
      </c>
      <c r="S403" s="9">
        <v>41596</v>
      </c>
      <c r="T403" s="7">
        <v>7491</v>
      </c>
      <c r="U403" s="3"/>
      <c r="V403" s="4"/>
      <c r="W403" s="3"/>
      <c r="X403" s="3"/>
      <c r="Y403" s="3"/>
      <c r="Z403" s="2"/>
      <c r="AA403" s="1"/>
      <c r="AB403" s="1"/>
      <c r="AC403" s="1"/>
      <c r="AD403" s="1"/>
      <c r="AE403" s="1"/>
      <c r="AF403" s="1"/>
    </row>
    <row r="404" spans="1:32" ht="44.25" customHeight="1" x14ac:dyDescent="0.2">
      <c r="A404" s="86" t="s">
        <v>2610</v>
      </c>
      <c r="B404" s="2">
        <v>692404009</v>
      </c>
      <c r="C404" s="2" t="s">
        <v>2451</v>
      </c>
      <c r="D404" s="2" t="s">
        <v>2466</v>
      </c>
      <c r="E404" s="6" t="s">
        <v>26</v>
      </c>
      <c r="F404" s="6" t="s">
        <v>2467</v>
      </c>
      <c r="G404" s="6" t="s">
        <v>28</v>
      </c>
      <c r="H404" s="2"/>
      <c r="I404" s="2"/>
      <c r="J404" s="2" t="s">
        <v>2611</v>
      </c>
      <c r="K404" s="2" t="s">
        <v>2612</v>
      </c>
      <c r="L404" s="4" t="s">
        <v>5311</v>
      </c>
      <c r="M404" s="7" t="s">
        <v>2614</v>
      </c>
      <c r="N404" s="7" t="s">
        <v>2613</v>
      </c>
      <c r="O404" s="8"/>
      <c r="P404" s="7"/>
      <c r="Q404" s="8">
        <v>91001</v>
      </c>
      <c r="R404" s="8" t="s">
        <v>2615</v>
      </c>
      <c r="S404" s="9">
        <v>38737</v>
      </c>
      <c r="T404" s="7">
        <v>7299</v>
      </c>
      <c r="U404" s="3"/>
      <c r="V404" s="4"/>
      <c r="W404" s="3"/>
      <c r="X404" s="3"/>
      <c r="Y404" s="3"/>
      <c r="Z404" s="2"/>
      <c r="AA404" s="1"/>
      <c r="AB404" s="1"/>
      <c r="AC404" s="1"/>
      <c r="AD404" s="1"/>
      <c r="AE404" s="1"/>
      <c r="AF404" s="1"/>
    </row>
    <row r="405" spans="1:32" ht="44.25" customHeight="1" x14ac:dyDescent="0.2">
      <c r="A405" s="86" t="s">
        <v>7572</v>
      </c>
      <c r="B405" s="2">
        <v>691409007</v>
      </c>
      <c r="C405" s="2" t="s">
        <v>2451</v>
      </c>
      <c r="D405" s="2" t="s">
        <v>2466</v>
      </c>
      <c r="E405" s="6" t="s">
        <v>26</v>
      </c>
      <c r="F405" s="6" t="s">
        <v>2467</v>
      </c>
      <c r="G405" s="6" t="s">
        <v>28</v>
      </c>
      <c r="H405" s="2"/>
      <c r="I405" s="2"/>
      <c r="J405" s="2" t="s">
        <v>7573</v>
      </c>
      <c r="K405" s="2" t="s">
        <v>5329</v>
      </c>
      <c r="L405" s="4" t="s">
        <v>5313</v>
      </c>
      <c r="M405" s="7" t="s">
        <v>2617</v>
      </c>
      <c r="N405" s="7" t="s">
        <v>2616</v>
      </c>
      <c r="O405" s="8"/>
      <c r="P405" s="7"/>
      <c r="Q405" s="8">
        <v>91001</v>
      </c>
      <c r="R405" s="8" t="s">
        <v>2618</v>
      </c>
      <c r="S405" s="9">
        <v>38723</v>
      </c>
      <c r="T405" s="7">
        <v>7251</v>
      </c>
      <c r="U405" s="20"/>
      <c r="V405" s="21"/>
      <c r="W405" s="20"/>
      <c r="X405" s="20"/>
      <c r="Y405" s="20"/>
      <c r="Z405" s="12"/>
      <c r="AA405" s="1"/>
      <c r="AB405" s="1"/>
      <c r="AC405" s="1"/>
      <c r="AD405" s="1"/>
      <c r="AE405" s="1"/>
      <c r="AF405" s="1"/>
    </row>
    <row r="406" spans="1:32" ht="44.25" customHeight="1" x14ac:dyDescent="0.2">
      <c r="A406" s="86" t="s">
        <v>7574</v>
      </c>
      <c r="B406" s="2">
        <v>692665007</v>
      </c>
      <c r="C406" s="2" t="s">
        <v>2451</v>
      </c>
      <c r="D406" s="2" t="s">
        <v>541</v>
      </c>
      <c r="E406" s="6" t="s">
        <v>26</v>
      </c>
      <c r="F406" s="6" t="s">
        <v>542</v>
      </c>
      <c r="G406" s="6" t="s">
        <v>28</v>
      </c>
      <c r="H406" s="2"/>
      <c r="I406" s="2"/>
      <c r="J406" s="2" t="s">
        <v>7575</v>
      </c>
      <c r="K406" s="2" t="s">
        <v>5330</v>
      </c>
      <c r="L406" s="4" t="s">
        <v>5313</v>
      </c>
      <c r="M406" s="7" t="s">
        <v>2619</v>
      </c>
      <c r="N406" s="7" t="s">
        <v>5422</v>
      </c>
      <c r="O406" s="23" t="s">
        <v>5423</v>
      </c>
      <c r="P406" s="7"/>
      <c r="Q406" s="8">
        <v>91001</v>
      </c>
      <c r="R406" s="8" t="s">
        <v>2470</v>
      </c>
      <c r="S406" s="9">
        <v>40249</v>
      </c>
      <c r="T406" s="7">
        <v>7425</v>
      </c>
      <c r="U406" s="20"/>
      <c r="V406" s="21"/>
      <c r="W406" s="20"/>
      <c r="X406" s="20"/>
      <c r="Y406" s="20"/>
      <c r="Z406" s="12"/>
      <c r="AA406" s="1"/>
      <c r="AB406" s="1"/>
      <c r="AC406" s="1"/>
      <c r="AD406" s="1"/>
      <c r="AE406" s="1"/>
      <c r="AF406" s="1"/>
    </row>
    <row r="407" spans="1:32" ht="44.25" customHeight="1" x14ac:dyDescent="0.2">
      <c r="A407" s="86" t="s">
        <v>2620</v>
      </c>
      <c r="B407" s="2">
        <v>690903008</v>
      </c>
      <c r="C407" s="2" t="s">
        <v>2451</v>
      </c>
      <c r="D407" s="2" t="s">
        <v>2466</v>
      </c>
      <c r="E407" s="6" t="s">
        <v>26</v>
      </c>
      <c r="F407" s="6" t="s">
        <v>2467</v>
      </c>
      <c r="G407" s="6" t="s">
        <v>28</v>
      </c>
      <c r="H407" s="2"/>
      <c r="I407" s="2"/>
      <c r="J407" s="2" t="s">
        <v>2621</v>
      </c>
      <c r="K407" s="2" t="s">
        <v>2622</v>
      </c>
      <c r="L407" s="4" t="s">
        <v>5315</v>
      </c>
      <c r="M407" s="7" t="s">
        <v>2623</v>
      </c>
      <c r="N407" s="7" t="s">
        <v>5309</v>
      </c>
      <c r="O407" s="8" t="s">
        <v>5310</v>
      </c>
      <c r="P407" s="7"/>
      <c r="Q407" s="8">
        <v>91001</v>
      </c>
      <c r="R407" s="8" t="s">
        <v>2499</v>
      </c>
      <c r="S407" s="9">
        <v>37970</v>
      </c>
      <c r="T407" s="7">
        <v>7112</v>
      </c>
      <c r="U407" s="3"/>
      <c r="V407" s="4"/>
      <c r="W407" s="3"/>
      <c r="X407" s="3"/>
      <c r="Y407" s="3"/>
      <c r="Z407" s="2"/>
      <c r="AA407" s="1"/>
      <c r="AB407" s="1"/>
      <c r="AC407" s="1"/>
      <c r="AD407" s="1"/>
      <c r="AE407" s="1"/>
      <c r="AF407" s="1"/>
    </row>
    <row r="408" spans="1:32" ht="44.25" customHeight="1" x14ac:dyDescent="0.2">
      <c r="A408" s="86" t="s">
        <v>2624</v>
      </c>
      <c r="B408" s="2" t="s">
        <v>6362</v>
      </c>
      <c r="C408" s="2" t="s">
        <v>2451</v>
      </c>
      <c r="D408" s="2" t="s">
        <v>2466</v>
      </c>
      <c r="E408" s="6" t="s">
        <v>26</v>
      </c>
      <c r="F408" s="6" t="s">
        <v>2467</v>
      </c>
      <c r="G408" s="6" t="s">
        <v>28</v>
      </c>
      <c r="H408" s="2"/>
      <c r="I408" s="2"/>
      <c r="J408" s="2" t="s">
        <v>2625</v>
      </c>
      <c r="K408" s="2" t="s">
        <v>2626</v>
      </c>
      <c r="L408" s="4" t="s">
        <v>48</v>
      </c>
      <c r="M408" s="7" t="s">
        <v>2627</v>
      </c>
      <c r="N408" s="7"/>
      <c r="O408" s="8" t="s">
        <v>2628</v>
      </c>
      <c r="P408" s="7"/>
      <c r="Q408" s="8">
        <v>91001</v>
      </c>
      <c r="R408" s="8" t="s">
        <v>2470</v>
      </c>
      <c r="S408" s="9">
        <v>42615</v>
      </c>
      <c r="T408" s="7">
        <v>7615</v>
      </c>
      <c r="U408" s="20"/>
      <c r="V408" s="21"/>
      <c r="W408" s="20"/>
      <c r="X408" s="20"/>
      <c r="Y408" s="20"/>
      <c r="Z408" s="12"/>
      <c r="AA408" s="1"/>
      <c r="AB408" s="1"/>
      <c r="AC408" s="1"/>
      <c r="AD408" s="1"/>
      <c r="AE408" s="1"/>
      <c r="AF408" s="1"/>
    </row>
    <row r="409" spans="1:32" ht="44.25" customHeight="1" x14ac:dyDescent="0.2">
      <c r="A409" s="86" t="s">
        <v>2629</v>
      </c>
      <c r="B409" s="2">
        <v>692402006</v>
      </c>
      <c r="C409" s="2" t="s">
        <v>2451</v>
      </c>
      <c r="D409" s="2" t="s">
        <v>2466</v>
      </c>
      <c r="E409" s="6" t="s">
        <v>26</v>
      </c>
      <c r="F409" s="6" t="s">
        <v>2467</v>
      </c>
      <c r="G409" s="6" t="s">
        <v>28</v>
      </c>
      <c r="H409" s="2"/>
      <c r="I409" s="2"/>
      <c r="J409" s="2" t="s">
        <v>2630</v>
      </c>
      <c r="K409" s="2" t="s">
        <v>2631</v>
      </c>
      <c r="L409" s="4" t="s">
        <v>767</v>
      </c>
      <c r="M409" s="7" t="s">
        <v>2632</v>
      </c>
      <c r="N409" s="7"/>
      <c r="O409" s="8"/>
      <c r="P409" s="7"/>
      <c r="Q409" s="8">
        <v>91001</v>
      </c>
      <c r="R409" s="8" t="s">
        <v>2482</v>
      </c>
      <c r="S409" s="9">
        <v>38572</v>
      </c>
      <c r="T409" s="7">
        <v>7181</v>
      </c>
      <c r="U409" s="3"/>
      <c r="V409" s="4"/>
      <c r="W409" s="3"/>
      <c r="X409" s="3"/>
      <c r="Y409" s="3"/>
      <c r="Z409" s="2"/>
      <c r="AA409" s="1"/>
      <c r="AB409" s="1"/>
      <c r="AC409" s="1"/>
      <c r="AD409" s="1"/>
      <c r="AE409" s="1"/>
      <c r="AF409" s="1"/>
    </row>
    <row r="410" spans="1:32" ht="44.25" customHeight="1" x14ac:dyDescent="0.2">
      <c r="A410" s="86" t="s">
        <v>2633</v>
      </c>
      <c r="B410" s="2">
        <v>691404005</v>
      </c>
      <c r="C410" s="2" t="s">
        <v>2451</v>
      </c>
      <c r="D410" s="2" t="s">
        <v>2466</v>
      </c>
      <c r="E410" s="6" t="s">
        <v>26</v>
      </c>
      <c r="F410" s="6" t="s">
        <v>2467</v>
      </c>
      <c r="G410" s="6" t="s">
        <v>28</v>
      </c>
      <c r="H410" s="2"/>
      <c r="I410" s="2"/>
      <c r="J410" s="2" t="s">
        <v>2634</v>
      </c>
      <c r="K410" s="2" t="s">
        <v>5352</v>
      </c>
      <c r="L410" s="4" t="s">
        <v>5313</v>
      </c>
      <c r="M410" s="7" t="s">
        <v>2636</v>
      </c>
      <c r="N410" s="7" t="s">
        <v>2635</v>
      </c>
      <c r="O410" s="8"/>
      <c r="P410" s="7"/>
      <c r="Q410" s="8">
        <v>91001</v>
      </c>
      <c r="R410" s="8" t="s">
        <v>2470</v>
      </c>
      <c r="S410" s="9">
        <v>38736</v>
      </c>
      <c r="T410" s="7">
        <v>7277</v>
      </c>
      <c r="U410" s="3"/>
      <c r="V410" s="4"/>
      <c r="W410" s="3"/>
      <c r="X410" s="3"/>
      <c r="Y410" s="3"/>
      <c r="Z410" s="2"/>
      <c r="AA410" s="1"/>
      <c r="AB410" s="1"/>
      <c r="AC410" s="1"/>
      <c r="AD410" s="1"/>
      <c r="AE410" s="1"/>
      <c r="AF410" s="1"/>
    </row>
    <row r="411" spans="1:32" ht="44.25" customHeight="1" x14ac:dyDescent="0.2">
      <c r="A411" s="86" t="s">
        <v>2637</v>
      </c>
      <c r="B411" s="2">
        <v>692545001</v>
      </c>
      <c r="C411" s="2" t="s">
        <v>2451</v>
      </c>
      <c r="D411" s="2" t="s">
        <v>2477</v>
      </c>
      <c r="E411" s="6" t="s">
        <v>2638</v>
      </c>
      <c r="F411" s="6" t="s">
        <v>2478</v>
      </c>
      <c r="G411" s="6" t="s">
        <v>28</v>
      </c>
      <c r="H411" s="2"/>
      <c r="I411" s="2"/>
      <c r="J411" s="2" t="s">
        <v>7576</v>
      </c>
      <c r="K411" s="2" t="s">
        <v>2639</v>
      </c>
      <c r="L411" s="7" t="s">
        <v>767</v>
      </c>
      <c r="M411" s="4" t="s">
        <v>2640</v>
      </c>
      <c r="N411" s="7" t="s">
        <v>7577</v>
      </c>
      <c r="O411" s="8" t="s">
        <v>7578</v>
      </c>
      <c r="P411" s="7"/>
      <c r="Q411" s="8">
        <v>91001</v>
      </c>
      <c r="R411" s="8" t="s">
        <v>518</v>
      </c>
      <c r="S411" s="9">
        <v>41793</v>
      </c>
      <c r="T411" s="7">
        <v>7500</v>
      </c>
      <c r="U411" s="20"/>
      <c r="V411" s="21"/>
      <c r="W411" s="20"/>
      <c r="X411" s="20"/>
      <c r="Y411" s="20"/>
      <c r="Z411" s="12"/>
      <c r="AA411" s="1"/>
      <c r="AB411" s="1"/>
      <c r="AC411" s="1"/>
      <c r="AD411" s="1"/>
      <c r="AE411" s="1"/>
      <c r="AF411" s="1"/>
    </row>
    <row r="412" spans="1:32" ht="44.25" customHeight="1" x14ac:dyDescent="0.2">
      <c r="A412" s="86" t="s">
        <v>2641</v>
      </c>
      <c r="B412" s="2" t="s">
        <v>6363</v>
      </c>
      <c r="C412" s="2" t="s">
        <v>2451</v>
      </c>
      <c r="D412" s="2" t="s">
        <v>2466</v>
      </c>
      <c r="E412" s="6" t="s">
        <v>26</v>
      </c>
      <c r="F412" s="6" t="s">
        <v>2467</v>
      </c>
      <c r="G412" s="6" t="s">
        <v>28</v>
      </c>
      <c r="H412" s="2"/>
      <c r="I412" s="2"/>
      <c r="J412" s="2" t="s">
        <v>7579</v>
      </c>
      <c r="K412" s="2" t="s">
        <v>2642</v>
      </c>
      <c r="L412" s="2" t="s">
        <v>5315</v>
      </c>
      <c r="M412" s="7" t="s">
        <v>2644</v>
      </c>
      <c r="N412" s="7" t="s">
        <v>5402</v>
      </c>
      <c r="O412" s="8" t="s">
        <v>2643</v>
      </c>
      <c r="P412" s="7"/>
      <c r="Q412" s="8">
        <v>91001</v>
      </c>
      <c r="R412" s="8" t="s">
        <v>2470</v>
      </c>
      <c r="S412" s="9">
        <v>38443</v>
      </c>
      <c r="T412" s="7">
        <v>7162</v>
      </c>
      <c r="U412" s="3"/>
      <c r="V412" s="4"/>
      <c r="W412" s="3"/>
      <c r="X412" s="3"/>
      <c r="Y412" s="3"/>
      <c r="Z412" s="2"/>
      <c r="AA412" s="1"/>
      <c r="AB412" s="1"/>
      <c r="AC412" s="1"/>
      <c r="AD412" s="1"/>
      <c r="AE412" s="1"/>
      <c r="AF412" s="1"/>
    </row>
    <row r="413" spans="1:32" ht="44.25" customHeight="1" x14ac:dyDescent="0.2">
      <c r="A413" s="86" t="s">
        <v>2645</v>
      </c>
      <c r="B413" s="2">
        <v>691502007</v>
      </c>
      <c r="C413" s="2" t="s">
        <v>2451</v>
      </c>
      <c r="D413" s="2" t="s">
        <v>2477</v>
      </c>
      <c r="E413" s="6" t="s">
        <v>1470</v>
      </c>
      <c r="F413" s="6" t="s">
        <v>2478</v>
      </c>
      <c r="G413" s="6"/>
      <c r="H413" s="2"/>
      <c r="I413" s="2"/>
      <c r="J413" s="2" t="s">
        <v>2646</v>
      </c>
      <c r="K413" s="2" t="s">
        <v>5331</v>
      </c>
      <c r="L413" s="4" t="s">
        <v>5313</v>
      </c>
      <c r="M413" s="7" t="s">
        <v>2647</v>
      </c>
      <c r="N413" s="7"/>
      <c r="O413" s="8"/>
      <c r="P413" s="7"/>
      <c r="Q413" s="8">
        <v>91001</v>
      </c>
      <c r="R413" s="8" t="s">
        <v>2615</v>
      </c>
      <c r="S413" s="9">
        <v>38734</v>
      </c>
      <c r="T413" s="7">
        <v>7259</v>
      </c>
      <c r="U413" s="3"/>
      <c r="V413" s="4"/>
      <c r="W413" s="3"/>
      <c r="X413" s="3"/>
      <c r="Y413" s="3"/>
      <c r="Z413" s="2"/>
      <c r="AA413" s="1"/>
      <c r="AB413" s="1"/>
      <c r="AC413" s="1"/>
      <c r="AD413" s="1"/>
      <c r="AE413" s="1"/>
      <c r="AF413" s="1"/>
    </row>
    <row r="414" spans="1:32" ht="44.25" customHeight="1" x14ac:dyDescent="0.2">
      <c r="A414" s="86" t="s">
        <v>2648</v>
      </c>
      <c r="B414" s="2">
        <v>691411001</v>
      </c>
      <c r="C414" s="2" t="s">
        <v>2451</v>
      </c>
      <c r="D414" s="2" t="s">
        <v>541</v>
      </c>
      <c r="E414" s="6" t="s">
        <v>26</v>
      </c>
      <c r="F414" s="6" t="s">
        <v>542</v>
      </c>
      <c r="G414" s="6" t="s">
        <v>28</v>
      </c>
      <c r="H414" s="2"/>
      <c r="I414" s="2"/>
      <c r="J414" s="2" t="s">
        <v>2649</v>
      </c>
      <c r="K414" s="2" t="s">
        <v>5332</v>
      </c>
      <c r="L414" s="4" t="s">
        <v>5313</v>
      </c>
      <c r="M414" s="7" t="s">
        <v>2651</v>
      </c>
      <c r="N414" s="7" t="s">
        <v>2650</v>
      </c>
      <c r="O414" s="8"/>
      <c r="P414" s="7"/>
      <c r="Q414" s="8">
        <v>91001</v>
      </c>
      <c r="R414" s="8" t="s">
        <v>518</v>
      </c>
      <c r="S414" s="9">
        <v>42053</v>
      </c>
      <c r="T414" s="7">
        <v>7538</v>
      </c>
      <c r="U414" s="20"/>
      <c r="V414" s="21"/>
      <c r="W414" s="20"/>
      <c r="X414" s="20"/>
      <c r="Y414" s="20"/>
      <c r="Z414" s="12"/>
      <c r="AA414" s="1"/>
      <c r="AB414" s="1"/>
      <c r="AC414" s="1"/>
      <c r="AD414" s="1"/>
      <c r="AE414" s="1"/>
      <c r="AF414" s="1"/>
    </row>
    <row r="415" spans="1:32" ht="44.25" customHeight="1" x14ac:dyDescent="0.2">
      <c r="A415" s="86" t="s">
        <v>2652</v>
      </c>
      <c r="B415" s="2">
        <v>690715007</v>
      </c>
      <c r="C415" s="2" t="s">
        <v>2451</v>
      </c>
      <c r="D415" s="2" t="s">
        <v>2466</v>
      </c>
      <c r="E415" s="6" t="s">
        <v>26</v>
      </c>
      <c r="F415" s="6" t="s">
        <v>2467</v>
      </c>
      <c r="G415" s="6" t="s">
        <v>28</v>
      </c>
      <c r="H415" s="2"/>
      <c r="I415" s="2"/>
      <c r="J415" s="2" t="s">
        <v>7580</v>
      </c>
      <c r="K415" s="2" t="s">
        <v>2653</v>
      </c>
      <c r="L415" s="4" t="s">
        <v>47</v>
      </c>
      <c r="M415" s="7" t="s">
        <v>992</v>
      </c>
      <c r="N415" s="7" t="s">
        <v>2654</v>
      </c>
      <c r="O415" s="23" t="s">
        <v>7581</v>
      </c>
      <c r="P415" s="7"/>
      <c r="Q415" s="8">
        <v>91001</v>
      </c>
      <c r="R415" s="8" t="s">
        <v>2470</v>
      </c>
      <c r="S415" s="9">
        <v>38722</v>
      </c>
      <c r="T415" s="7">
        <v>7248</v>
      </c>
      <c r="U415" s="20"/>
      <c r="V415" s="21"/>
      <c r="W415" s="20"/>
      <c r="X415" s="20"/>
      <c r="Y415" s="20"/>
      <c r="Z415" s="12"/>
      <c r="AA415" s="1"/>
      <c r="AB415" s="1"/>
      <c r="AC415" s="1"/>
      <c r="AD415" s="1"/>
      <c r="AE415" s="1"/>
      <c r="AF415" s="1"/>
    </row>
    <row r="416" spans="1:32" ht="44.25" customHeight="1" x14ac:dyDescent="0.2">
      <c r="A416" s="86" t="s">
        <v>2655</v>
      </c>
      <c r="B416" s="2" t="s">
        <v>6364</v>
      </c>
      <c r="C416" s="2" t="s">
        <v>2451</v>
      </c>
      <c r="D416" s="2" t="s">
        <v>541</v>
      </c>
      <c r="E416" s="6" t="s">
        <v>26</v>
      </c>
      <c r="F416" s="6" t="s">
        <v>542</v>
      </c>
      <c r="G416" s="6" t="s">
        <v>28</v>
      </c>
      <c r="H416" s="2"/>
      <c r="I416" s="2"/>
      <c r="J416" s="2" t="s">
        <v>2656</v>
      </c>
      <c r="K416" s="2" t="s">
        <v>2658</v>
      </c>
      <c r="L416" s="2" t="s">
        <v>48</v>
      </c>
      <c r="M416" s="2" t="s">
        <v>2660</v>
      </c>
      <c r="N416" s="2" t="s">
        <v>2659</v>
      </c>
      <c r="O416" s="8" t="s">
        <v>2657</v>
      </c>
      <c r="P416" s="7"/>
      <c r="Q416" s="8">
        <v>91001</v>
      </c>
      <c r="R416" s="8" t="s">
        <v>2499</v>
      </c>
      <c r="S416" s="9">
        <v>38705</v>
      </c>
      <c r="T416" s="7">
        <v>7233</v>
      </c>
      <c r="U416" s="20"/>
      <c r="V416" s="21"/>
      <c r="W416" s="20"/>
      <c r="X416" s="20"/>
      <c r="Y416" s="20"/>
      <c r="Z416" s="12"/>
      <c r="AA416" s="1"/>
      <c r="AB416" s="1"/>
      <c r="AC416" s="1"/>
      <c r="AD416" s="1"/>
      <c r="AE416" s="1"/>
      <c r="AF416" s="1"/>
    </row>
    <row r="417" spans="1:32" ht="44.25" customHeight="1" x14ac:dyDescent="0.2">
      <c r="A417" s="86" t="s">
        <v>2661</v>
      </c>
      <c r="B417" s="2">
        <v>690411008</v>
      </c>
      <c r="C417" s="2" t="s">
        <v>2451</v>
      </c>
      <c r="D417" s="2" t="s">
        <v>2466</v>
      </c>
      <c r="E417" s="6" t="s">
        <v>26</v>
      </c>
      <c r="F417" s="6" t="s">
        <v>2467</v>
      </c>
      <c r="G417" s="6" t="s">
        <v>28</v>
      </c>
      <c r="H417" s="2"/>
      <c r="I417" s="2"/>
      <c r="J417" s="2" t="s">
        <v>7582</v>
      </c>
      <c r="K417" s="2" t="s">
        <v>2662</v>
      </c>
      <c r="L417" s="4" t="s">
        <v>5314</v>
      </c>
      <c r="M417" s="7" t="s">
        <v>2664</v>
      </c>
      <c r="N417" s="7" t="s">
        <v>2663</v>
      </c>
      <c r="O417" s="8"/>
      <c r="P417" s="7"/>
      <c r="Q417" s="8">
        <v>91001</v>
      </c>
      <c r="R417" s="8" t="s">
        <v>2482</v>
      </c>
      <c r="S417" s="9">
        <v>41394</v>
      </c>
      <c r="T417" s="7">
        <v>7476</v>
      </c>
      <c r="U417" s="3"/>
      <c r="V417" s="4"/>
      <c r="W417" s="3"/>
      <c r="X417" s="3"/>
      <c r="Y417" s="3"/>
      <c r="Z417" s="24" t="s">
        <v>6606</v>
      </c>
      <c r="AA417" s="1"/>
      <c r="AB417" s="1"/>
      <c r="AC417" s="1"/>
      <c r="AD417" s="1"/>
      <c r="AE417" s="1"/>
      <c r="AF417" s="1" t="s">
        <v>8505</v>
      </c>
    </row>
    <row r="418" spans="1:32" ht="44.25" customHeight="1" x14ac:dyDescent="0.2">
      <c r="A418" s="86" t="s">
        <v>7583</v>
      </c>
      <c r="B418" s="2" t="s">
        <v>6365</v>
      </c>
      <c r="C418" s="2" t="s">
        <v>2451</v>
      </c>
      <c r="D418" s="2" t="s">
        <v>2466</v>
      </c>
      <c r="E418" s="6" t="s">
        <v>26</v>
      </c>
      <c r="F418" s="6" t="s">
        <v>2467</v>
      </c>
      <c r="G418" s="6" t="s">
        <v>28</v>
      </c>
      <c r="H418" s="2"/>
      <c r="I418" s="2"/>
      <c r="J418" s="2" t="s">
        <v>2665</v>
      </c>
      <c r="K418" s="2" t="s">
        <v>2667</v>
      </c>
      <c r="L418" s="4" t="s">
        <v>309</v>
      </c>
      <c r="M418" s="7" t="s">
        <v>955</v>
      </c>
      <c r="N418" s="7" t="s">
        <v>2666</v>
      </c>
      <c r="O418" s="8"/>
      <c r="P418" s="7"/>
      <c r="Q418" s="8">
        <v>91001</v>
      </c>
      <c r="R418" s="8" t="s">
        <v>2470</v>
      </c>
      <c r="S418" s="9">
        <v>38737</v>
      </c>
      <c r="T418" s="7">
        <v>7285</v>
      </c>
      <c r="U418" s="20"/>
      <c r="V418" s="21"/>
      <c r="W418" s="20"/>
      <c r="X418" s="20"/>
      <c r="Y418" s="20"/>
      <c r="Z418" s="12"/>
      <c r="AA418" s="1"/>
      <c r="AB418" s="1"/>
      <c r="AC418" s="1"/>
      <c r="AD418" s="1"/>
      <c r="AE418" s="1"/>
      <c r="AF418" s="1"/>
    </row>
    <row r="419" spans="1:32" ht="44.25" customHeight="1" x14ac:dyDescent="0.2">
      <c r="A419" s="86" t="s">
        <v>7584</v>
      </c>
      <c r="B419" s="2">
        <v>735686003</v>
      </c>
      <c r="C419" s="2" t="s">
        <v>2451</v>
      </c>
      <c r="D419" s="2" t="s">
        <v>541</v>
      </c>
      <c r="E419" s="6" t="s">
        <v>26</v>
      </c>
      <c r="F419" s="6" t="s">
        <v>542</v>
      </c>
      <c r="G419" s="6" t="s">
        <v>28</v>
      </c>
      <c r="H419" s="2"/>
      <c r="I419" s="2"/>
      <c r="J419" s="2" t="s">
        <v>7585</v>
      </c>
      <c r="K419" s="2" t="s">
        <v>2669</v>
      </c>
      <c r="L419" s="4" t="s">
        <v>539</v>
      </c>
      <c r="M419" s="7" t="s">
        <v>2670</v>
      </c>
      <c r="N419" s="7" t="s">
        <v>2668</v>
      </c>
      <c r="O419" s="8" t="s">
        <v>7586</v>
      </c>
      <c r="P419" s="7"/>
      <c r="Q419" s="8">
        <v>91001</v>
      </c>
      <c r="R419" s="8" t="s">
        <v>518</v>
      </c>
      <c r="S419" s="9">
        <v>42059</v>
      </c>
      <c r="T419" s="7">
        <v>7544</v>
      </c>
      <c r="U419" s="20"/>
      <c r="V419" s="21"/>
      <c r="W419" s="20"/>
      <c r="X419" s="20"/>
      <c r="Y419" s="20"/>
      <c r="Z419" s="12"/>
      <c r="AA419" s="1"/>
      <c r="AB419" s="1"/>
      <c r="AC419" s="1"/>
      <c r="AD419" s="1"/>
      <c r="AE419" s="1"/>
      <c r="AF419" s="1"/>
    </row>
    <row r="420" spans="1:32" ht="44.25" customHeight="1" x14ac:dyDescent="0.2">
      <c r="A420" s="86" t="s">
        <v>7587</v>
      </c>
      <c r="B420" s="2">
        <v>691201007</v>
      </c>
      <c r="C420" s="2" t="s">
        <v>2451</v>
      </c>
      <c r="D420" s="2" t="s">
        <v>2466</v>
      </c>
      <c r="E420" s="6" t="s">
        <v>26</v>
      </c>
      <c r="F420" s="6" t="s">
        <v>2467</v>
      </c>
      <c r="G420" s="6" t="s">
        <v>28</v>
      </c>
      <c r="H420" s="2"/>
      <c r="I420" s="2"/>
      <c r="J420" s="2" t="s">
        <v>2671</v>
      </c>
      <c r="K420" s="2" t="s">
        <v>2672</v>
      </c>
      <c r="L420" s="4" t="s">
        <v>5316</v>
      </c>
      <c r="M420" s="7" t="s">
        <v>2673</v>
      </c>
      <c r="N420" s="7"/>
      <c r="O420" s="8"/>
      <c r="P420" s="7"/>
      <c r="Q420" s="8">
        <v>91001</v>
      </c>
      <c r="R420" s="8" t="s">
        <v>2674</v>
      </c>
      <c r="S420" s="9">
        <v>37970</v>
      </c>
      <c r="T420" s="7">
        <v>6876</v>
      </c>
      <c r="U420" s="3"/>
      <c r="V420" s="4"/>
      <c r="W420" s="3"/>
      <c r="X420" s="3"/>
      <c r="Y420" s="3"/>
      <c r="Z420" s="2"/>
      <c r="AA420" s="1"/>
      <c r="AB420" s="1"/>
      <c r="AC420" s="1"/>
      <c r="AD420" s="1"/>
      <c r="AE420" s="1"/>
      <c r="AF420" s="1"/>
    </row>
    <row r="421" spans="1:32" ht="44.25" customHeight="1" x14ac:dyDescent="0.2">
      <c r="A421" s="86" t="s">
        <v>2675</v>
      </c>
      <c r="B421" s="2">
        <v>691606007</v>
      </c>
      <c r="C421" s="2" t="s">
        <v>2451</v>
      </c>
      <c r="D421" s="2" t="s">
        <v>2466</v>
      </c>
      <c r="E421" s="6" t="s">
        <v>26</v>
      </c>
      <c r="F421" s="6" t="s">
        <v>2467</v>
      </c>
      <c r="G421" s="6" t="s">
        <v>28</v>
      </c>
      <c r="H421" s="2"/>
      <c r="I421" s="2"/>
      <c r="J421" s="2" t="s">
        <v>7588</v>
      </c>
      <c r="K421" s="2" t="s">
        <v>2677</v>
      </c>
      <c r="L421" s="4" t="s">
        <v>309</v>
      </c>
      <c r="M421" s="7" t="s">
        <v>2679</v>
      </c>
      <c r="N421" s="7" t="s">
        <v>2678</v>
      </c>
      <c r="O421" s="8" t="s">
        <v>2676</v>
      </c>
      <c r="P421" s="7"/>
      <c r="Q421" s="8">
        <v>91001</v>
      </c>
      <c r="R421" s="8" t="s">
        <v>2470</v>
      </c>
      <c r="S421" s="9">
        <v>38751</v>
      </c>
      <c r="T421" s="7">
        <v>7295</v>
      </c>
      <c r="U421" s="20"/>
      <c r="V421" s="21"/>
      <c r="W421" s="20"/>
      <c r="X421" s="20"/>
      <c r="Y421" s="20"/>
      <c r="Z421" s="12"/>
      <c r="AA421" s="1"/>
      <c r="AB421" s="1"/>
      <c r="AC421" s="1"/>
      <c r="AD421" s="1"/>
      <c r="AE421" s="1"/>
      <c r="AF421" s="1"/>
    </row>
    <row r="422" spans="1:32" ht="44.25" customHeight="1" x14ac:dyDescent="0.2">
      <c r="A422" s="86" t="s">
        <v>7589</v>
      </c>
      <c r="B422" s="2">
        <v>690302004</v>
      </c>
      <c r="C422" s="2" t="s">
        <v>2451</v>
      </c>
      <c r="D422" s="2" t="s">
        <v>2466</v>
      </c>
      <c r="E422" s="6" t="s">
        <v>26</v>
      </c>
      <c r="F422" s="6" t="s">
        <v>2467</v>
      </c>
      <c r="G422" s="6" t="s">
        <v>28</v>
      </c>
      <c r="H422" s="2"/>
      <c r="I422" s="2"/>
      <c r="J422" s="2" t="s">
        <v>2680</v>
      </c>
      <c r="K422" s="2" t="s">
        <v>8175</v>
      </c>
      <c r="L422" s="4" t="s">
        <v>5312</v>
      </c>
      <c r="M422" s="7" t="s">
        <v>166</v>
      </c>
      <c r="N422" s="7" t="s">
        <v>8176</v>
      </c>
      <c r="O422" s="23" t="s">
        <v>8177</v>
      </c>
      <c r="P422" s="7"/>
      <c r="Q422" s="8" t="s">
        <v>2681</v>
      </c>
      <c r="R422" s="8" t="s">
        <v>2682</v>
      </c>
      <c r="S422" s="9">
        <v>37970</v>
      </c>
      <c r="T422" s="7">
        <v>7083</v>
      </c>
      <c r="U422" s="20"/>
      <c r="V422" s="21"/>
      <c r="W422" s="20"/>
      <c r="X422" s="20"/>
      <c r="Y422" s="20"/>
      <c r="Z422" s="12"/>
      <c r="AA422" s="1"/>
      <c r="AB422" s="1"/>
      <c r="AC422" s="1"/>
      <c r="AD422" s="1"/>
      <c r="AE422" s="1"/>
      <c r="AF422" s="1"/>
    </row>
    <row r="423" spans="1:32" ht="44.25" customHeight="1" x14ac:dyDescent="0.2">
      <c r="A423" s="86" t="s">
        <v>7590</v>
      </c>
      <c r="B423" s="2">
        <v>690702002</v>
      </c>
      <c r="C423" s="2" t="s">
        <v>2451</v>
      </c>
      <c r="D423" s="2" t="s">
        <v>2466</v>
      </c>
      <c r="E423" s="6" t="s">
        <v>26</v>
      </c>
      <c r="F423" s="6" t="s">
        <v>2467</v>
      </c>
      <c r="G423" s="6" t="s">
        <v>28</v>
      </c>
      <c r="H423" s="2"/>
      <c r="I423" s="2"/>
      <c r="J423" s="2" t="s">
        <v>2683</v>
      </c>
      <c r="K423" s="2" t="s">
        <v>2684</v>
      </c>
      <c r="L423" s="4" t="s">
        <v>47</v>
      </c>
      <c r="M423" s="7" t="s">
        <v>2685</v>
      </c>
      <c r="N423" s="7"/>
      <c r="O423" s="8"/>
      <c r="P423" s="7"/>
      <c r="Q423" s="8">
        <v>91001</v>
      </c>
      <c r="R423" s="8" t="s">
        <v>2470</v>
      </c>
      <c r="S423" s="9">
        <v>41500</v>
      </c>
      <c r="T423" s="7">
        <v>7483</v>
      </c>
      <c r="U423" s="3"/>
      <c r="V423" s="4"/>
      <c r="W423" s="3"/>
      <c r="X423" s="3"/>
      <c r="Y423" s="3"/>
      <c r="Z423" s="2"/>
      <c r="AA423" s="1"/>
      <c r="AB423" s="1"/>
      <c r="AC423" s="1"/>
      <c r="AD423" s="1"/>
      <c r="AE423" s="1"/>
      <c r="AF423" s="1"/>
    </row>
    <row r="424" spans="1:32" ht="44.25" customHeight="1" x14ac:dyDescent="0.2">
      <c r="A424" s="86" t="s">
        <v>2686</v>
      </c>
      <c r="B424" s="2">
        <v>690403005</v>
      </c>
      <c r="C424" s="2" t="s">
        <v>2451</v>
      </c>
      <c r="D424" s="2" t="s">
        <v>2466</v>
      </c>
      <c r="E424" s="6" t="s">
        <v>26</v>
      </c>
      <c r="F424" s="6" t="s">
        <v>2467</v>
      </c>
      <c r="G424" s="6" t="s">
        <v>28</v>
      </c>
      <c r="H424" s="2"/>
      <c r="I424" s="2"/>
      <c r="J424" s="2" t="s">
        <v>7591</v>
      </c>
      <c r="K424" s="2" t="s">
        <v>2687</v>
      </c>
      <c r="L424" s="4" t="s">
        <v>5314</v>
      </c>
      <c r="M424" s="7" t="s">
        <v>855</v>
      </c>
      <c r="N424" s="7" t="s">
        <v>2688</v>
      </c>
      <c r="O424" s="8"/>
      <c r="P424" s="7"/>
      <c r="Q424" s="8">
        <v>91001</v>
      </c>
      <c r="R424" s="8" t="s">
        <v>2470</v>
      </c>
      <c r="S424" s="9">
        <v>37970</v>
      </c>
      <c r="T424" s="7">
        <v>7072</v>
      </c>
      <c r="U424" s="20"/>
      <c r="V424" s="21"/>
      <c r="W424" s="20"/>
      <c r="X424" s="20"/>
      <c r="Y424" s="20"/>
      <c r="Z424" s="25" t="s">
        <v>6606</v>
      </c>
      <c r="AA424" s="1"/>
      <c r="AB424" s="1"/>
      <c r="AC424" s="1"/>
      <c r="AD424" s="1"/>
      <c r="AE424" s="1"/>
      <c r="AF424" s="1" t="s">
        <v>8506</v>
      </c>
    </row>
    <row r="425" spans="1:32" ht="44.25" customHeight="1" x14ac:dyDescent="0.2">
      <c r="A425" s="86" t="s">
        <v>2689</v>
      </c>
      <c r="B425" s="2">
        <v>691512002</v>
      </c>
      <c r="C425" s="2" t="s">
        <v>2451</v>
      </c>
      <c r="D425" s="2" t="s">
        <v>2466</v>
      </c>
      <c r="E425" s="6" t="s">
        <v>26</v>
      </c>
      <c r="F425" s="6" t="s">
        <v>2467</v>
      </c>
      <c r="G425" s="6" t="s">
        <v>28</v>
      </c>
      <c r="H425" s="2"/>
      <c r="I425" s="2"/>
      <c r="J425" s="2" t="s">
        <v>2690</v>
      </c>
      <c r="K425" s="2" t="s">
        <v>2691</v>
      </c>
      <c r="L425" s="4" t="s">
        <v>309</v>
      </c>
      <c r="M425" s="7" t="s">
        <v>1503</v>
      </c>
      <c r="N425" s="7"/>
      <c r="O425" s="8"/>
      <c r="P425" s="7"/>
      <c r="Q425" s="8" t="s">
        <v>2692</v>
      </c>
      <c r="R425" s="8" t="s">
        <v>530</v>
      </c>
      <c r="S425" s="9">
        <v>38159</v>
      </c>
      <c r="T425" s="7">
        <v>7137</v>
      </c>
      <c r="U425" s="3"/>
      <c r="V425" s="4"/>
      <c r="W425" s="3"/>
      <c r="X425" s="3"/>
      <c r="Y425" s="3"/>
      <c r="Z425" s="2"/>
      <c r="AA425" s="1"/>
      <c r="AB425" s="1"/>
      <c r="AC425" s="1"/>
      <c r="AD425" s="1"/>
      <c r="AE425" s="1"/>
      <c r="AF425" s="1"/>
    </row>
    <row r="426" spans="1:32" ht="44.25" customHeight="1" x14ac:dyDescent="0.2">
      <c r="A426" s="86" t="s">
        <v>2693</v>
      </c>
      <c r="B426" s="2">
        <v>692002008</v>
      </c>
      <c r="C426" s="2" t="s">
        <v>2451</v>
      </c>
      <c r="D426" s="2" t="s">
        <v>541</v>
      </c>
      <c r="E426" s="6" t="s">
        <v>26</v>
      </c>
      <c r="F426" s="6" t="s">
        <v>542</v>
      </c>
      <c r="G426" s="6" t="s">
        <v>28</v>
      </c>
      <c r="H426" s="2"/>
      <c r="I426" s="2"/>
      <c r="J426" s="2" t="s">
        <v>2694</v>
      </c>
      <c r="K426" s="2" t="s">
        <v>2695</v>
      </c>
      <c r="L426" s="4" t="s">
        <v>5317</v>
      </c>
      <c r="M426" s="7" t="s">
        <v>2697</v>
      </c>
      <c r="N426" s="7" t="s">
        <v>2696</v>
      </c>
      <c r="O426" s="8" t="s">
        <v>5448</v>
      </c>
      <c r="P426" s="7"/>
      <c r="Q426" s="8">
        <v>91001</v>
      </c>
      <c r="R426" s="8" t="s">
        <v>518</v>
      </c>
      <c r="S426" s="9">
        <v>41996</v>
      </c>
      <c r="T426" s="7">
        <v>7521</v>
      </c>
      <c r="U426" s="3"/>
      <c r="V426" s="4"/>
      <c r="W426" s="3"/>
      <c r="X426" s="3"/>
      <c r="Y426" s="3"/>
      <c r="Z426" s="2"/>
      <c r="AA426" s="1"/>
      <c r="AB426" s="1"/>
      <c r="AC426" s="1"/>
      <c r="AD426" s="1"/>
      <c r="AE426" s="1"/>
      <c r="AF426" s="1"/>
    </row>
    <row r="427" spans="1:32" ht="44.25" customHeight="1" x14ac:dyDescent="0.2">
      <c r="A427" s="86" t="s">
        <v>2698</v>
      </c>
      <c r="B427" s="2">
        <v>692403002</v>
      </c>
      <c r="C427" s="2" t="s">
        <v>2451</v>
      </c>
      <c r="D427" s="2" t="s">
        <v>2466</v>
      </c>
      <c r="E427" s="6" t="s">
        <v>26</v>
      </c>
      <c r="F427" s="6" t="s">
        <v>2467</v>
      </c>
      <c r="G427" s="6" t="s">
        <v>28</v>
      </c>
      <c r="H427" s="2"/>
      <c r="I427" s="2"/>
      <c r="J427" s="2" t="s">
        <v>7592</v>
      </c>
      <c r="K427" s="2" t="s">
        <v>2699</v>
      </c>
      <c r="L427" s="4" t="s">
        <v>767</v>
      </c>
      <c r="M427" s="7" t="s">
        <v>768</v>
      </c>
      <c r="N427" s="7" t="s">
        <v>7593</v>
      </c>
      <c r="O427" s="8" t="s">
        <v>7594</v>
      </c>
      <c r="P427" s="7"/>
      <c r="Q427" s="8">
        <v>91001</v>
      </c>
      <c r="R427" s="8" t="s">
        <v>2470</v>
      </c>
      <c r="S427" s="9">
        <v>37970</v>
      </c>
      <c r="T427" s="7">
        <v>5150</v>
      </c>
      <c r="U427" s="20"/>
      <c r="V427" s="21"/>
      <c r="W427" s="20"/>
      <c r="X427" s="20"/>
      <c r="Y427" s="20"/>
      <c r="Z427" s="12"/>
      <c r="AA427" s="1"/>
      <c r="AB427" s="1"/>
      <c r="AC427" s="1"/>
      <c r="AD427" s="1"/>
      <c r="AE427" s="1"/>
      <c r="AF427" s="1"/>
    </row>
    <row r="428" spans="1:32" ht="44.25" customHeight="1" x14ac:dyDescent="0.2">
      <c r="A428" s="86" t="s">
        <v>2700</v>
      </c>
      <c r="B428" s="2">
        <v>691910008</v>
      </c>
      <c r="C428" s="2" t="s">
        <v>2451</v>
      </c>
      <c r="D428" s="2" t="s">
        <v>541</v>
      </c>
      <c r="E428" s="6" t="s">
        <v>26</v>
      </c>
      <c r="F428" s="6" t="s">
        <v>542</v>
      </c>
      <c r="G428" s="6" t="s">
        <v>28</v>
      </c>
      <c r="H428" s="2"/>
      <c r="I428" s="2"/>
      <c r="J428" s="2" t="s">
        <v>2701</v>
      </c>
      <c r="K428" s="2" t="s">
        <v>2703</v>
      </c>
      <c r="L428" s="4" t="s">
        <v>48</v>
      </c>
      <c r="M428" s="7" t="s">
        <v>2705</v>
      </c>
      <c r="N428" s="7" t="s">
        <v>2704</v>
      </c>
      <c r="O428" s="8" t="s">
        <v>2702</v>
      </c>
      <c r="P428" s="7"/>
      <c r="Q428" s="8">
        <v>91001</v>
      </c>
      <c r="R428" s="8" t="s">
        <v>2499</v>
      </c>
      <c r="S428" s="9">
        <v>42053</v>
      </c>
      <c r="T428" s="7">
        <v>7532</v>
      </c>
      <c r="U428" s="20"/>
      <c r="V428" s="21"/>
      <c r="W428" s="20"/>
      <c r="X428" s="20"/>
      <c r="Y428" s="20"/>
      <c r="Z428" s="12"/>
      <c r="AA428" s="1"/>
      <c r="AB428" s="1"/>
      <c r="AC428" s="1"/>
      <c r="AD428" s="1"/>
      <c r="AE428" s="1"/>
      <c r="AF428" s="1"/>
    </row>
    <row r="429" spans="1:32" ht="44.25" customHeight="1" x14ac:dyDescent="0.2">
      <c r="A429" s="86" t="s">
        <v>7595</v>
      </c>
      <c r="B429" s="2">
        <v>691810003</v>
      </c>
      <c r="C429" s="2" t="s">
        <v>2451</v>
      </c>
      <c r="D429" s="2" t="s">
        <v>2466</v>
      </c>
      <c r="E429" s="6" t="s">
        <v>26</v>
      </c>
      <c r="F429" s="6" t="s">
        <v>2467</v>
      </c>
      <c r="G429" s="6" t="s">
        <v>28</v>
      </c>
      <c r="H429" s="2"/>
      <c r="I429" s="2"/>
      <c r="J429" s="2" t="s">
        <v>7596</v>
      </c>
      <c r="K429" s="2" t="s">
        <v>2706</v>
      </c>
      <c r="L429" s="7" t="s">
        <v>48</v>
      </c>
      <c r="M429" s="2" t="s">
        <v>2708</v>
      </c>
      <c r="N429" s="7" t="s">
        <v>2707</v>
      </c>
      <c r="O429" s="23" t="s">
        <v>5449</v>
      </c>
      <c r="P429" s="7" t="s">
        <v>5450</v>
      </c>
      <c r="Q429" s="8">
        <v>91001</v>
      </c>
      <c r="R429" s="8" t="s">
        <v>2470</v>
      </c>
      <c r="S429" s="9">
        <v>38755</v>
      </c>
      <c r="T429" s="7">
        <v>7297</v>
      </c>
      <c r="U429" s="20"/>
      <c r="V429" s="21"/>
      <c r="W429" s="20"/>
      <c r="X429" s="20"/>
      <c r="Y429" s="20"/>
      <c r="Z429" s="12"/>
      <c r="AA429" s="1"/>
      <c r="AB429" s="1"/>
      <c r="AC429" s="1"/>
      <c r="AD429" s="1"/>
      <c r="AE429" s="1"/>
      <c r="AF429" s="1"/>
    </row>
    <row r="430" spans="1:32" ht="44.25" customHeight="1" x14ac:dyDescent="0.2">
      <c r="A430" s="86" t="s">
        <v>2709</v>
      </c>
      <c r="B430" s="2">
        <v>691602001</v>
      </c>
      <c r="C430" s="2" t="s">
        <v>2451</v>
      </c>
      <c r="D430" s="2" t="s">
        <v>2466</v>
      </c>
      <c r="E430" s="6" t="s">
        <v>26</v>
      </c>
      <c r="F430" s="6" t="s">
        <v>2467</v>
      </c>
      <c r="G430" s="6" t="s">
        <v>28</v>
      </c>
      <c r="H430" s="2"/>
      <c r="I430" s="2"/>
      <c r="J430" s="2" t="s">
        <v>7597</v>
      </c>
      <c r="K430" s="2" t="s">
        <v>2710</v>
      </c>
      <c r="L430" s="4" t="s">
        <v>309</v>
      </c>
      <c r="M430" s="7" t="s">
        <v>2712</v>
      </c>
      <c r="N430" s="7" t="s">
        <v>2711</v>
      </c>
      <c r="O430" s="8" t="s">
        <v>5435</v>
      </c>
      <c r="P430" s="7"/>
      <c r="Q430" s="8">
        <v>91001</v>
      </c>
      <c r="R430" s="8" t="s">
        <v>2470</v>
      </c>
      <c r="S430" s="9">
        <v>41443</v>
      </c>
      <c r="T430" s="7">
        <v>7480</v>
      </c>
      <c r="U430" s="20"/>
      <c r="V430" s="21"/>
      <c r="W430" s="20"/>
      <c r="X430" s="20"/>
      <c r="Y430" s="20"/>
      <c r="Z430" s="12"/>
      <c r="AA430" s="1"/>
      <c r="AB430" s="1"/>
      <c r="AC430" s="1"/>
      <c r="AD430" s="1"/>
      <c r="AE430" s="1"/>
      <c r="AF430" s="1"/>
    </row>
    <row r="431" spans="1:32" ht="44.25" customHeight="1" x14ac:dyDescent="0.2">
      <c r="A431" s="86" t="s">
        <v>7598</v>
      </c>
      <c r="B431" s="2">
        <v>690739003</v>
      </c>
      <c r="C431" s="2" t="s">
        <v>2451</v>
      </c>
      <c r="D431" s="2" t="s">
        <v>541</v>
      </c>
      <c r="E431" s="6" t="s">
        <v>26</v>
      </c>
      <c r="F431" s="6" t="s">
        <v>542</v>
      </c>
      <c r="G431" s="6" t="s">
        <v>28</v>
      </c>
      <c r="H431" s="2"/>
      <c r="I431" s="2"/>
      <c r="J431" s="2" t="s">
        <v>2713</v>
      </c>
      <c r="K431" s="2" t="s">
        <v>2715</v>
      </c>
      <c r="L431" s="4" t="s">
        <v>47</v>
      </c>
      <c r="M431" s="7" t="s">
        <v>2717</v>
      </c>
      <c r="N431" s="7" t="s">
        <v>2716</v>
      </c>
      <c r="O431" s="8" t="s">
        <v>2714</v>
      </c>
      <c r="P431" s="7"/>
      <c r="Q431" s="8">
        <v>91001</v>
      </c>
      <c r="R431" s="8" t="s">
        <v>518</v>
      </c>
      <c r="S431" s="9">
        <v>42053</v>
      </c>
      <c r="T431" s="7">
        <v>7535</v>
      </c>
      <c r="U431" s="3"/>
      <c r="V431" s="4"/>
      <c r="W431" s="3"/>
      <c r="X431" s="3"/>
      <c r="Y431" s="3"/>
      <c r="Z431" s="2"/>
      <c r="AA431" s="1"/>
      <c r="AB431" s="1"/>
      <c r="AC431" s="1"/>
      <c r="AD431" s="1"/>
      <c r="AE431" s="1"/>
      <c r="AF431" s="1"/>
    </row>
    <row r="432" spans="1:32" ht="44.25" customHeight="1" x14ac:dyDescent="0.2">
      <c r="A432" s="86" t="s">
        <v>2718</v>
      </c>
      <c r="B432" s="2">
        <v>691103005</v>
      </c>
      <c r="C432" s="2" t="s">
        <v>2451</v>
      </c>
      <c r="D432" s="2" t="s">
        <v>541</v>
      </c>
      <c r="E432" s="6" t="s">
        <v>26</v>
      </c>
      <c r="F432" s="6" t="s">
        <v>542</v>
      </c>
      <c r="G432" s="6" t="s">
        <v>28</v>
      </c>
      <c r="H432" s="2"/>
      <c r="I432" s="2"/>
      <c r="J432" s="2" t="s">
        <v>2719</v>
      </c>
      <c r="K432" s="2" t="s">
        <v>2720</v>
      </c>
      <c r="L432" s="4" t="s">
        <v>5316</v>
      </c>
      <c r="M432" s="7" t="s">
        <v>1140</v>
      </c>
      <c r="N432" s="7" t="s">
        <v>2721</v>
      </c>
      <c r="O432" s="8"/>
      <c r="P432" s="7"/>
      <c r="Q432" s="8">
        <v>91001</v>
      </c>
      <c r="R432" s="8" t="s">
        <v>518</v>
      </c>
      <c r="S432" s="9">
        <v>42068</v>
      </c>
      <c r="T432" s="7">
        <v>7557</v>
      </c>
      <c r="U432" s="3"/>
      <c r="V432" s="4"/>
      <c r="W432" s="3"/>
      <c r="X432" s="3"/>
      <c r="Y432" s="3"/>
      <c r="Z432" s="2"/>
      <c r="AA432" s="1"/>
      <c r="AB432" s="1"/>
      <c r="AC432" s="1"/>
      <c r="AD432" s="1"/>
      <c r="AE432" s="1"/>
      <c r="AF432" s="1"/>
    </row>
    <row r="433" spans="1:32" ht="44.25" customHeight="1" x14ac:dyDescent="0.2">
      <c r="A433" s="86" t="s">
        <v>7599</v>
      </c>
      <c r="B433" s="2">
        <v>691001008</v>
      </c>
      <c r="C433" s="2" t="s">
        <v>2451</v>
      </c>
      <c r="D433" s="2" t="s">
        <v>2466</v>
      </c>
      <c r="E433" s="6" t="s">
        <v>26</v>
      </c>
      <c r="F433" s="6" t="s">
        <v>2467</v>
      </c>
      <c r="G433" s="6" t="s">
        <v>28</v>
      </c>
      <c r="H433" s="2"/>
      <c r="I433" s="2"/>
      <c r="J433" s="2" t="s">
        <v>2722</v>
      </c>
      <c r="K433" s="2" t="s">
        <v>2724</v>
      </c>
      <c r="L433" s="4" t="s">
        <v>5316</v>
      </c>
      <c r="M433" s="7" t="s">
        <v>1141</v>
      </c>
      <c r="N433" s="7" t="s">
        <v>5436</v>
      </c>
      <c r="O433" s="8" t="s">
        <v>2723</v>
      </c>
      <c r="P433" s="7"/>
      <c r="Q433" s="8">
        <v>91001</v>
      </c>
      <c r="R433" s="8" t="s">
        <v>2499</v>
      </c>
      <c r="S433" s="9">
        <v>38723</v>
      </c>
      <c r="T433" s="7">
        <v>7253</v>
      </c>
      <c r="U433" s="20"/>
      <c r="V433" s="21"/>
      <c r="W433" s="20"/>
      <c r="X433" s="20"/>
      <c r="Y433" s="20"/>
      <c r="Z433" s="12"/>
      <c r="AA433" s="1"/>
      <c r="AB433" s="1"/>
      <c r="AC433" s="1"/>
      <c r="AD433" s="1"/>
      <c r="AE433" s="1"/>
      <c r="AF433" s="1"/>
    </row>
    <row r="434" spans="1:32" ht="44.25" customHeight="1" x14ac:dyDescent="0.2">
      <c r="A434" s="86" t="s">
        <v>2725</v>
      </c>
      <c r="B434" s="2" t="s">
        <v>6366</v>
      </c>
      <c r="C434" s="2" t="s">
        <v>2451</v>
      </c>
      <c r="D434" s="2" t="s">
        <v>2466</v>
      </c>
      <c r="E434" s="6" t="s">
        <v>26</v>
      </c>
      <c r="F434" s="6" t="s">
        <v>2467</v>
      </c>
      <c r="G434" s="6" t="s">
        <v>28</v>
      </c>
      <c r="H434" s="2"/>
      <c r="I434" s="2"/>
      <c r="J434" s="2" t="s">
        <v>2726</v>
      </c>
      <c r="K434" s="2" t="s">
        <v>2727</v>
      </c>
      <c r="L434" s="4" t="s">
        <v>5312</v>
      </c>
      <c r="M434" s="7" t="s">
        <v>2729</v>
      </c>
      <c r="N434" s="7" t="s">
        <v>2728</v>
      </c>
      <c r="O434" s="8"/>
      <c r="P434" s="7"/>
      <c r="Q434" s="8">
        <v>91001</v>
      </c>
      <c r="R434" s="8" t="s">
        <v>518</v>
      </c>
      <c r="S434" s="9">
        <v>38687</v>
      </c>
      <c r="T434" s="7">
        <v>7222</v>
      </c>
      <c r="U434" s="3"/>
      <c r="V434" s="4"/>
      <c r="W434" s="3"/>
      <c r="X434" s="3"/>
      <c r="Y434" s="3"/>
      <c r="Z434" s="2"/>
      <c r="AA434" s="1"/>
      <c r="AB434" s="1"/>
      <c r="AC434" s="1"/>
      <c r="AD434" s="1"/>
      <c r="AE434" s="1"/>
      <c r="AF434" s="1"/>
    </row>
    <row r="435" spans="1:32" ht="44.25" customHeight="1" x14ac:dyDescent="0.2">
      <c r="A435" s="86" t="s">
        <v>7600</v>
      </c>
      <c r="B435" s="2">
        <v>690806002</v>
      </c>
      <c r="C435" s="2" t="s">
        <v>2451</v>
      </c>
      <c r="D435" s="2" t="s">
        <v>541</v>
      </c>
      <c r="E435" s="6" t="s">
        <v>26</v>
      </c>
      <c r="F435" s="6" t="s">
        <v>542</v>
      </c>
      <c r="G435" s="6" t="s">
        <v>28</v>
      </c>
      <c r="H435" s="2"/>
      <c r="I435" s="2"/>
      <c r="J435" s="2" t="s">
        <v>2730</v>
      </c>
      <c r="K435" s="2" t="s">
        <v>2731</v>
      </c>
      <c r="L435" s="4" t="s">
        <v>5315</v>
      </c>
      <c r="M435" s="7" t="s">
        <v>2732</v>
      </c>
      <c r="N435" s="7">
        <v>722462921</v>
      </c>
      <c r="O435" s="8"/>
      <c r="P435" s="7"/>
      <c r="Q435" s="8">
        <v>91001</v>
      </c>
      <c r="R435" s="8" t="s">
        <v>518</v>
      </c>
      <c r="S435" s="9" t="s">
        <v>7601</v>
      </c>
      <c r="T435" s="7">
        <v>7507</v>
      </c>
      <c r="U435" s="3"/>
      <c r="V435" s="4"/>
      <c r="W435" s="3"/>
      <c r="X435" s="3"/>
      <c r="Y435" s="3"/>
      <c r="Z435" s="2"/>
      <c r="AA435" s="1"/>
      <c r="AB435" s="1"/>
      <c r="AC435" s="1"/>
      <c r="AD435" s="1"/>
      <c r="AE435" s="1"/>
      <c r="AF435" s="1"/>
    </row>
    <row r="436" spans="1:32" ht="44.25" customHeight="1" x14ac:dyDescent="0.2">
      <c r="A436" s="86" t="s">
        <v>2733</v>
      </c>
      <c r="B436" s="2">
        <v>692553004</v>
      </c>
      <c r="C436" s="2" t="s">
        <v>2451</v>
      </c>
      <c r="D436" s="2" t="s">
        <v>2466</v>
      </c>
      <c r="E436" s="6" t="s">
        <v>26</v>
      </c>
      <c r="F436" s="6" t="s">
        <v>2467</v>
      </c>
      <c r="G436" s="6" t="s">
        <v>28</v>
      </c>
      <c r="H436" s="2"/>
      <c r="I436" s="2"/>
      <c r="J436" s="2" t="s">
        <v>7602</v>
      </c>
      <c r="K436" s="2" t="s">
        <v>2734</v>
      </c>
      <c r="L436" s="4" t="s">
        <v>47</v>
      </c>
      <c r="M436" s="7" t="s">
        <v>2735</v>
      </c>
      <c r="N436" s="7" t="s">
        <v>7603</v>
      </c>
      <c r="O436" s="8" t="s">
        <v>7604</v>
      </c>
      <c r="P436" s="7"/>
      <c r="Q436" s="8">
        <v>91001</v>
      </c>
      <c r="R436" s="8" t="s">
        <v>2470</v>
      </c>
      <c r="S436" s="9">
        <v>38624</v>
      </c>
      <c r="T436" s="7">
        <v>7200</v>
      </c>
      <c r="U436" s="20"/>
      <c r="V436" s="21"/>
      <c r="W436" s="20"/>
      <c r="X436" s="20"/>
      <c r="Y436" s="20"/>
      <c r="Z436" s="12"/>
      <c r="AA436" s="1"/>
      <c r="AB436" s="1"/>
      <c r="AC436" s="1"/>
      <c r="AD436" s="1"/>
      <c r="AE436" s="1"/>
      <c r="AF436" s="1"/>
    </row>
    <row r="437" spans="1:32" ht="44.25" customHeight="1" x14ac:dyDescent="0.2">
      <c r="A437" s="86" t="s">
        <v>2736</v>
      </c>
      <c r="B437" s="2" t="s">
        <v>6367</v>
      </c>
      <c r="C437" s="2" t="s">
        <v>2737</v>
      </c>
      <c r="D437" s="2" t="s">
        <v>541</v>
      </c>
      <c r="E437" s="6" t="s">
        <v>26</v>
      </c>
      <c r="F437" s="6" t="s">
        <v>542</v>
      </c>
      <c r="G437" s="6" t="s">
        <v>28</v>
      </c>
      <c r="H437" s="2"/>
      <c r="I437" s="2"/>
      <c r="J437" s="2" t="s">
        <v>2738</v>
      </c>
      <c r="K437" s="2" t="s">
        <v>5353</v>
      </c>
      <c r="L437" s="4" t="s">
        <v>5313</v>
      </c>
      <c r="M437" s="7" t="s">
        <v>2022</v>
      </c>
      <c r="N437" s="7" t="s">
        <v>5439</v>
      </c>
      <c r="O437" s="8" t="s">
        <v>5440</v>
      </c>
      <c r="P437" s="7"/>
      <c r="Q437" s="8" t="s">
        <v>2739</v>
      </c>
      <c r="R437" s="8" t="s">
        <v>2740</v>
      </c>
      <c r="S437" s="9">
        <v>40346</v>
      </c>
      <c r="T437" s="7">
        <v>7427</v>
      </c>
      <c r="U437" s="3"/>
      <c r="V437" s="4"/>
      <c r="W437" s="3"/>
      <c r="X437" s="3"/>
      <c r="Y437" s="3"/>
      <c r="Z437" s="2"/>
      <c r="AA437" s="1"/>
      <c r="AB437" s="1"/>
      <c r="AC437" s="1"/>
      <c r="AD437" s="1"/>
      <c r="AE437" s="1"/>
      <c r="AF437" s="1"/>
    </row>
    <row r="438" spans="1:32" ht="44.25" customHeight="1" x14ac:dyDescent="0.2">
      <c r="A438" s="86" t="s">
        <v>2741</v>
      </c>
      <c r="B438" s="2">
        <v>690730006</v>
      </c>
      <c r="C438" s="2" t="s">
        <v>2451</v>
      </c>
      <c r="D438" s="2" t="s">
        <v>2466</v>
      </c>
      <c r="E438" s="6" t="s">
        <v>26</v>
      </c>
      <c r="F438" s="6" t="s">
        <v>2467</v>
      </c>
      <c r="G438" s="6" t="s">
        <v>28</v>
      </c>
      <c r="H438" s="2"/>
      <c r="I438" s="2"/>
      <c r="J438" s="2" t="s">
        <v>2742</v>
      </c>
      <c r="K438" s="2" t="s">
        <v>2743</v>
      </c>
      <c r="L438" s="4" t="s">
        <v>47</v>
      </c>
      <c r="M438" s="7" t="s">
        <v>2744</v>
      </c>
      <c r="N438" s="7" t="s">
        <v>7605</v>
      </c>
      <c r="O438" s="8" t="s">
        <v>7606</v>
      </c>
      <c r="P438" s="7"/>
      <c r="Q438" s="8">
        <v>91001</v>
      </c>
      <c r="R438" s="8" t="s">
        <v>2482</v>
      </c>
      <c r="S438" s="9">
        <v>38737</v>
      </c>
      <c r="T438" s="7">
        <v>7279</v>
      </c>
      <c r="U438" s="20"/>
      <c r="V438" s="21"/>
      <c r="W438" s="20"/>
      <c r="X438" s="20"/>
      <c r="Y438" s="20"/>
      <c r="Z438" s="12"/>
      <c r="AA438" s="1"/>
      <c r="AB438" s="1"/>
      <c r="AC438" s="1"/>
      <c r="AD438" s="1"/>
      <c r="AE438" s="1"/>
      <c r="AF438" s="1"/>
    </row>
    <row r="439" spans="1:32" ht="44.25" customHeight="1" x14ac:dyDescent="0.2">
      <c r="A439" s="86" t="s">
        <v>2745</v>
      </c>
      <c r="B439" s="2">
        <v>690617005</v>
      </c>
      <c r="C439" s="2" t="s">
        <v>2451</v>
      </c>
      <c r="D439" s="2" t="s">
        <v>2746</v>
      </c>
      <c r="E439" s="6" t="s">
        <v>26</v>
      </c>
      <c r="F439" s="6" t="s">
        <v>542</v>
      </c>
      <c r="G439" s="6" t="s">
        <v>28</v>
      </c>
      <c r="H439" s="2"/>
      <c r="I439" s="2"/>
      <c r="J439" s="2" t="s">
        <v>2747</v>
      </c>
      <c r="K439" s="2" t="s">
        <v>2748</v>
      </c>
      <c r="L439" s="4" t="s">
        <v>539</v>
      </c>
      <c r="M439" s="7" t="s">
        <v>2750</v>
      </c>
      <c r="N439" s="7" t="s">
        <v>5482</v>
      </c>
      <c r="O439" s="8" t="s">
        <v>2749</v>
      </c>
      <c r="P439" s="7"/>
      <c r="Q439" s="8">
        <v>91001</v>
      </c>
      <c r="R439" s="8" t="s">
        <v>518</v>
      </c>
      <c r="S439" s="9">
        <v>42215</v>
      </c>
      <c r="T439" s="7">
        <v>7577</v>
      </c>
      <c r="U439" s="3"/>
      <c r="V439" s="4"/>
      <c r="W439" s="3"/>
      <c r="X439" s="3"/>
      <c r="Y439" s="3"/>
      <c r="Z439" s="2"/>
      <c r="AA439" s="1"/>
      <c r="AB439" s="1"/>
      <c r="AC439" s="1"/>
      <c r="AD439" s="1"/>
      <c r="AE439" s="1"/>
      <c r="AF439" s="1"/>
    </row>
    <row r="440" spans="1:32" ht="44.25" customHeight="1" x14ac:dyDescent="0.2">
      <c r="A440" s="86" t="s">
        <v>2751</v>
      </c>
      <c r="B440" s="2">
        <v>690737000</v>
      </c>
      <c r="C440" s="2" t="s">
        <v>2451</v>
      </c>
      <c r="D440" s="2" t="s">
        <v>541</v>
      </c>
      <c r="E440" s="6" t="s">
        <v>26</v>
      </c>
      <c r="F440" s="6" t="s">
        <v>542</v>
      </c>
      <c r="G440" s="6" t="s">
        <v>28</v>
      </c>
      <c r="H440" s="2"/>
      <c r="I440" s="2"/>
      <c r="J440" s="2" t="s">
        <v>7607</v>
      </c>
      <c r="K440" s="2" t="s">
        <v>2752</v>
      </c>
      <c r="L440" s="4" t="s">
        <v>539</v>
      </c>
      <c r="M440" s="7" t="s">
        <v>2754</v>
      </c>
      <c r="N440" s="7" t="s">
        <v>2753</v>
      </c>
      <c r="O440" s="8"/>
      <c r="P440" s="7"/>
      <c r="Q440" s="8">
        <v>91001</v>
      </c>
      <c r="R440" s="8" t="s">
        <v>518</v>
      </c>
      <c r="S440" s="9">
        <v>42410</v>
      </c>
      <c r="T440" s="7">
        <v>7596</v>
      </c>
      <c r="U440" s="3"/>
      <c r="V440" s="4"/>
      <c r="W440" s="3"/>
      <c r="X440" s="3"/>
      <c r="Y440" s="3"/>
      <c r="Z440" s="2"/>
      <c r="AA440" s="1"/>
      <c r="AB440" s="1"/>
      <c r="AC440" s="1"/>
      <c r="AD440" s="1"/>
      <c r="AE440" s="1"/>
      <c r="AF440" s="1"/>
    </row>
    <row r="441" spans="1:32" ht="44.25" customHeight="1" x14ac:dyDescent="0.2">
      <c r="A441" s="86" t="s">
        <v>7608</v>
      </c>
      <c r="B441" s="2">
        <v>692543009</v>
      </c>
      <c r="C441" s="2" t="s">
        <v>2451</v>
      </c>
      <c r="D441" s="2" t="s">
        <v>2466</v>
      </c>
      <c r="E441" s="6" t="s">
        <v>26</v>
      </c>
      <c r="F441" s="6" t="s">
        <v>2467</v>
      </c>
      <c r="G441" s="6" t="s">
        <v>28</v>
      </c>
      <c r="H441" s="2"/>
      <c r="I441" s="2"/>
      <c r="J441" s="2" t="s">
        <v>7609</v>
      </c>
      <c r="K441" s="2" t="s">
        <v>2755</v>
      </c>
      <c r="L441" s="4" t="s">
        <v>47</v>
      </c>
      <c r="M441" s="7" t="s">
        <v>1641</v>
      </c>
      <c r="N441" s="7">
        <v>226773400</v>
      </c>
      <c r="O441" s="23" t="s">
        <v>7610</v>
      </c>
      <c r="P441" s="7"/>
      <c r="Q441" s="8">
        <v>91001</v>
      </c>
      <c r="R441" s="8" t="s">
        <v>2470</v>
      </c>
      <c r="S441" s="9">
        <v>37970</v>
      </c>
      <c r="T441" s="7">
        <v>6998</v>
      </c>
      <c r="U441" s="20"/>
      <c r="V441" s="21"/>
      <c r="W441" s="20"/>
      <c r="X441" s="20"/>
      <c r="Y441" s="20"/>
      <c r="Z441" s="12"/>
      <c r="AA441" s="46"/>
      <c r="AB441" s="46"/>
      <c r="AC441" s="46"/>
      <c r="AD441" s="46"/>
      <c r="AE441" s="46"/>
      <c r="AF441" s="1"/>
    </row>
    <row r="442" spans="1:32" ht="44.25" customHeight="1" x14ac:dyDescent="0.2">
      <c r="A442" s="86" t="s">
        <v>2756</v>
      </c>
      <c r="B442" s="2">
        <v>691507009</v>
      </c>
      <c r="C442" s="2" t="s">
        <v>2451</v>
      </c>
      <c r="D442" s="2" t="s">
        <v>2466</v>
      </c>
      <c r="E442" s="6" t="s">
        <v>26</v>
      </c>
      <c r="F442" s="6" t="s">
        <v>2467</v>
      </c>
      <c r="G442" s="6" t="s">
        <v>28</v>
      </c>
      <c r="H442" s="2"/>
      <c r="I442" s="2"/>
      <c r="J442" s="2" t="s">
        <v>2757</v>
      </c>
      <c r="K442" s="2" t="s">
        <v>2759</v>
      </c>
      <c r="L442" s="4" t="s">
        <v>309</v>
      </c>
      <c r="M442" s="7" t="s">
        <v>2761</v>
      </c>
      <c r="N442" s="7" t="s">
        <v>2760</v>
      </c>
      <c r="O442" s="8" t="s">
        <v>2758</v>
      </c>
      <c r="P442" s="7"/>
      <c r="Q442" s="8">
        <v>91001</v>
      </c>
      <c r="R442" s="8" t="s">
        <v>2482</v>
      </c>
      <c r="S442" s="9">
        <v>38744</v>
      </c>
      <c r="T442" s="7">
        <v>7290</v>
      </c>
      <c r="U442" s="3"/>
      <c r="V442" s="4"/>
      <c r="W442" s="3"/>
      <c r="X442" s="3"/>
      <c r="Y442" s="3"/>
      <c r="Z442" s="2"/>
      <c r="AA442" s="1"/>
      <c r="AB442" s="1"/>
      <c r="AC442" s="1"/>
      <c r="AD442" s="1"/>
      <c r="AE442" s="1"/>
      <c r="AF442" s="1"/>
    </row>
    <row r="443" spans="1:32" ht="44.25" customHeight="1" x14ac:dyDescent="0.2">
      <c r="A443" s="86" t="s">
        <v>2762</v>
      </c>
      <c r="B443" s="2" t="s">
        <v>6368</v>
      </c>
      <c r="C443" s="2" t="s">
        <v>2451</v>
      </c>
      <c r="D443" s="2" t="s">
        <v>2466</v>
      </c>
      <c r="E443" s="6" t="s">
        <v>26</v>
      </c>
      <c r="F443" s="6" t="s">
        <v>2467</v>
      </c>
      <c r="G443" s="6" t="s">
        <v>28</v>
      </c>
      <c r="H443" s="2"/>
      <c r="I443" s="2"/>
      <c r="J443" s="2" t="s">
        <v>2763</v>
      </c>
      <c r="K443" s="2" t="s">
        <v>2764</v>
      </c>
      <c r="L443" s="4" t="s">
        <v>48</v>
      </c>
      <c r="M443" s="7" t="s">
        <v>2766</v>
      </c>
      <c r="N443" s="7" t="s">
        <v>2765</v>
      </c>
      <c r="O443" s="8"/>
      <c r="P443" s="7"/>
      <c r="Q443" s="8">
        <v>91001</v>
      </c>
      <c r="R443" s="8" t="s">
        <v>2534</v>
      </c>
      <c r="S443" s="9">
        <v>38315</v>
      </c>
      <c r="T443" s="7">
        <v>7150</v>
      </c>
      <c r="U443" s="3"/>
      <c r="V443" s="4"/>
      <c r="W443" s="3"/>
      <c r="X443" s="3"/>
      <c r="Y443" s="3"/>
      <c r="Z443" s="2"/>
      <c r="AA443" s="1"/>
      <c r="AB443" s="1"/>
      <c r="AC443" s="1"/>
      <c r="AD443" s="1"/>
      <c r="AE443" s="1"/>
      <c r="AF443" s="1"/>
    </row>
    <row r="444" spans="1:32" ht="44.25" customHeight="1" x14ac:dyDescent="0.2">
      <c r="A444" s="86" t="s">
        <v>2767</v>
      </c>
      <c r="B444" s="2" t="s">
        <v>6369</v>
      </c>
      <c r="C444" s="2" t="s">
        <v>2451</v>
      </c>
      <c r="D444" s="2" t="s">
        <v>541</v>
      </c>
      <c r="E444" s="6" t="s">
        <v>26</v>
      </c>
      <c r="F444" s="6" t="s">
        <v>542</v>
      </c>
      <c r="G444" s="6" t="s">
        <v>28</v>
      </c>
      <c r="H444" s="2"/>
      <c r="I444" s="2"/>
      <c r="J444" s="2" t="s">
        <v>2768</v>
      </c>
      <c r="K444" s="42" t="s">
        <v>2769</v>
      </c>
      <c r="L444" s="4" t="s">
        <v>5312</v>
      </c>
      <c r="M444" s="7" t="s">
        <v>2770</v>
      </c>
      <c r="N444" s="7" t="s">
        <v>7611</v>
      </c>
      <c r="O444" s="8" t="s">
        <v>7612</v>
      </c>
      <c r="P444" s="7"/>
      <c r="Q444" s="8">
        <v>91001</v>
      </c>
      <c r="R444" s="8" t="s">
        <v>518</v>
      </c>
      <c r="S444" s="9">
        <v>42059</v>
      </c>
      <c r="T444" s="7">
        <v>7546</v>
      </c>
      <c r="U444" s="20"/>
      <c r="V444" s="21"/>
      <c r="W444" s="20"/>
      <c r="X444" s="20"/>
      <c r="Y444" s="20"/>
      <c r="Z444" s="12"/>
      <c r="AA444" s="1"/>
      <c r="AB444" s="1"/>
      <c r="AC444" s="1"/>
      <c r="AD444" s="1"/>
      <c r="AE444" s="1"/>
      <c r="AF444" s="1"/>
    </row>
    <row r="445" spans="1:32" ht="44.25" customHeight="1" x14ac:dyDescent="0.2">
      <c r="A445" s="86" t="s">
        <v>7613</v>
      </c>
      <c r="B445" s="2" t="s">
        <v>6370</v>
      </c>
      <c r="C445" s="2" t="s">
        <v>2451</v>
      </c>
      <c r="D445" s="2" t="s">
        <v>541</v>
      </c>
      <c r="E445" s="6" t="s">
        <v>26</v>
      </c>
      <c r="F445" s="6" t="s">
        <v>542</v>
      </c>
      <c r="G445" s="6" t="s">
        <v>28</v>
      </c>
      <c r="H445" s="2"/>
      <c r="I445" s="2"/>
      <c r="J445" s="2" t="s">
        <v>7614</v>
      </c>
      <c r="K445" s="2" t="s">
        <v>2771</v>
      </c>
      <c r="L445" s="4" t="s">
        <v>5311</v>
      </c>
      <c r="M445" s="7" t="s">
        <v>2772</v>
      </c>
      <c r="N445" s="7" t="s">
        <v>7615</v>
      </c>
      <c r="O445" s="8" t="s">
        <v>7616</v>
      </c>
      <c r="P445" s="7"/>
      <c r="Q445" s="8">
        <v>91001</v>
      </c>
      <c r="R445" s="8" t="s">
        <v>518</v>
      </c>
      <c r="S445" s="9">
        <v>41547</v>
      </c>
      <c r="T445" s="7">
        <v>7487</v>
      </c>
      <c r="U445" s="20"/>
      <c r="V445" s="21"/>
      <c r="W445" s="20"/>
      <c r="X445" s="20"/>
      <c r="Y445" s="20"/>
      <c r="Z445" s="12"/>
      <c r="AA445" s="1"/>
      <c r="AB445" s="1"/>
      <c r="AC445" s="1"/>
      <c r="AD445" s="1"/>
      <c r="AE445" s="1"/>
      <c r="AF445" s="1"/>
    </row>
    <row r="446" spans="1:32" ht="44.25" customHeight="1" x14ac:dyDescent="0.2">
      <c r="A446" s="86" t="s">
        <v>2773</v>
      </c>
      <c r="B446" s="2">
        <v>692207009</v>
      </c>
      <c r="C446" s="2" t="s">
        <v>2451</v>
      </c>
      <c r="D446" s="2" t="s">
        <v>541</v>
      </c>
      <c r="E446" s="6" t="s">
        <v>26</v>
      </c>
      <c r="F446" s="6" t="s">
        <v>2557</v>
      </c>
      <c r="G446" s="6" t="s">
        <v>28</v>
      </c>
      <c r="H446" s="2"/>
      <c r="I446" s="2"/>
      <c r="J446" s="2" t="s">
        <v>2774</v>
      </c>
      <c r="K446" s="2" t="s">
        <v>2775</v>
      </c>
      <c r="L446" s="4" t="s">
        <v>5311</v>
      </c>
      <c r="M446" s="7" t="s">
        <v>2776</v>
      </c>
      <c r="N446" s="7"/>
      <c r="O446" s="8"/>
      <c r="P446" s="7"/>
      <c r="Q446" s="8">
        <v>91001</v>
      </c>
      <c r="R446" s="2" t="s">
        <v>2470</v>
      </c>
      <c r="S446" s="9">
        <v>38663</v>
      </c>
      <c r="T446" s="7">
        <v>7215</v>
      </c>
      <c r="U446" s="3"/>
      <c r="V446" s="4"/>
      <c r="W446" s="3"/>
      <c r="X446" s="3"/>
      <c r="Y446" s="3"/>
      <c r="Z446" s="2"/>
      <c r="AA446" s="1"/>
      <c r="AB446" s="1"/>
      <c r="AC446" s="1"/>
      <c r="AD446" s="1"/>
      <c r="AE446" s="1"/>
      <c r="AF446" s="1"/>
    </row>
    <row r="447" spans="1:32" ht="44.25" customHeight="1" x14ac:dyDescent="0.2">
      <c r="A447" s="86" t="s">
        <v>2777</v>
      </c>
      <c r="B447" s="2" t="s">
        <v>6371</v>
      </c>
      <c r="C447" s="2" t="s">
        <v>2451</v>
      </c>
      <c r="D447" s="2" t="s">
        <v>541</v>
      </c>
      <c r="E447" s="6" t="s">
        <v>26</v>
      </c>
      <c r="F447" s="6" t="s">
        <v>542</v>
      </c>
      <c r="G447" s="6" t="s">
        <v>28</v>
      </c>
      <c r="H447" s="2"/>
      <c r="I447" s="2"/>
      <c r="J447" s="2" t="s">
        <v>7617</v>
      </c>
      <c r="K447" s="2" t="s">
        <v>2779</v>
      </c>
      <c r="L447" s="4" t="s">
        <v>5317</v>
      </c>
      <c r="M447" s="7" t="s">
        <v>5354</v>
      </c>
      <c r="N447" s="7" t="s">
        <v>7618</v>
      </c>
      <c r="O447" s="8" t="s">
        <v>2778</v>
      </c>
      <c r="P447" s="7"/>
      <c r="Q447" s="8">
        <v>91001</v>
      </c>
      <c r="R447" s="8" t="s">
        <v>2499</v>
      </c>
      <c r="S447" s="9">
        <v>42032</v>
      </c>
      <c r="T447" s="7">
        <v>7523</v>
      </c>
      <c r="U447" s="20"/>
      <c r="V447" s="21"/>
      <c r="W447" s="20"/>
      <c r="X447" s="20"/>
      <c r="Y447" s="20"/>
      <c r="Z447" s="12"/>
      <c r="AA447" s="1"/>
      <c r="AB447" s="1"/>
      <c r="AC447" s="1"/>
      <c r="AD447" s="1"/>
      <c r="AE447" s="1"/>
      <c r="AF447" s="1"/>
    </row>
    <row r="448" spans="1:32" ht="44.25" customHeight="1" x14ac:dyDescent="0.2">
      <c r="A448" s="86" t="s">
        <v>2780</v>
      </c>
      <c r="B448" s="2">
        <v>691902005</v>
      </c>
      <c r="C448" s="2" t="s">
        <v>2451</v>
      </c>
      <c r="D448" s="2" t="s">
        <v>2466</v>
      </c>
      <c r="E448" s="6" t="s">
        <v>26</v>
      </c>
      <c r="F448" s="6" t="s">
        <v>2467</v>
      </c>
      <c r="G448" s="6" t="s">
        <v>28</v>
      </c>
      <c r="H448" s="2"/>
      <c r="I448" s="2"/>
      <c r="J448" s="2" t="s">
        <v>2781</v>
      </c>
      <c r="K448" s="2" t="s">
        <v>2782</v>
      </c>
      <c r="L448" s="4" t="s">
        <v>48</v>
      </c>
      <c r="M448" s="7" t="s">
        <v>2783</v>
      </c>
      <c r="N448" s="7"/>
      <c r="O448" s="8"/>
      <c r="P448" s="7"/>
      <c r="Q448" s="8">
        <v>91001</v>
      </c>
      <c r="R448" s="8" t="s">
        <v>2784</v>
      </c>
      <c r="S448" s="9">
        <v>37970</v>
      </c>
      <c r="T448" s="7">
        <v>7095</v>
      </c>
      <c r="U448" s="3"/>
      <c r="V448" s="4"/>
      <c r="W448" s="3"/>
      <c r="X448" s="3"/>
      <c r="Y448" s="3"/>
      <c r="Z448" s="2"/>
      <c r="AA448" s="1"/>
      <c r="AB448" s="1"/>
      <c r="AC448" s="1"/>
      <c r="AD448" s="1"/>
      <c r="AE448" s="1"/>
      <c r="AF448" s="1"/>
    </row>
    <row r="449" spans="1:32" ht="44.25" customHeight="1" x14ac:dyDescent="0.2">
      <c r="A449" s="86" t="s">
        <v>2785</v>
      </c>
      <c r="B449" s="2">
        <v>691912000</v>
      </c>
      <c r="C449" s="2" t="s">
        <v>2451</v>
      </c>
      <c r="D449" s="2" t="s">
        <v>2466</v>
      </c>
      <c r="E449" s="6" t="s">
        <v>26</v>
      </c>
      <c r="F449" s="6" t="s">
        <v>2467</v>
      </c>
      <c r="G449" s="6" t="s">
        <v>28</v>
      </c>
      <c r="H449" s="2"/>
      <c r="I449" s="2"/>
      <c r="J449" s="2" t="s">
        <v>7619</v>
      </c>
      <c r="K449" s="2" t="s">
        <v>2786</v>
      </c>
      <c r="L449" s="4" t="s">
        <v>48</v>
      </c>
      <c r="M449" s="7" t="s">
        <v>2788</v>
      </c>
      <c r="N449" s="7" t="s">
        <v>2787</v>
      </c>
      <c r="O449" s="8"/>
      <c r="P449" s="7"/>
      <c r="Q449" s="8">
        <v>91001</v>
      </c>
      <c r="R449" s="8" t="s">
        <v>2519</v>
      </c>
      <c r="S449" s="9">
        <v>38518</v>
      </c>
      <c r="T449" s="7">
        <v>7174</v>
      </c>
      <c r="U449" s="20"/>
      <c r="V449" s="21"/>
      <c r="W449" s="20"/>
      <c r="X449" s="20"/>
      <c r="Y449" s="20"/>
      <c r="Z449" s="12"/>
      <c r="AA449" s="1"/>
      <c r="AB449" s="1"/>
      <c r="AC449" s="1"/>
      <c r="AD449" s="1"/>
      <c r="AE449" s="1"/>
      <c r="AF449" s="1"/>
    </row>
    <row r="450" spans="1:32" ht="44.25" customHeight="1" x14ac:dyDescent="0.2">
      <c r="A450" s="86" t="s">
        <v>2789</v>
      </c>
      <c r="B450" s="2">
        <v>690803003</v>
      </c>
      <c r="C450" s="2" t="s">
        <v>2451</v>
      </c>
      <c r="D450" s="2" t="s">
        <v>2466</v>
      </c>
      <c r="E450" s="6" t="s">
        <v>26</v>
      </c>
      <c r="F450" s="6" t="s">
        <v>2467</v>
      </c>
      <c r="G450" s="6" t="s">
        <v>28</v>
      </c>
      <c r="H450" s="2"/>
      <c r="I450" s="2"/>
      <c r="J450" s="2" t="s">
        <v>2790</v>
      </c>
      <c r="K450" s="2" t="s">
        <v>2791</v>
      </c>
      <c r="L450" s="4" t="s">
        <v>5315</v>
      </c>
      <c r="M450" s="7" t="s">
        <v>2792</v>
      </c>
      <c r="N450" s="7"/>
      <c r="O450" s="8"/>
      <c r="P450" s="7"/>
      <c r="Q450" s="8">
        <v>91001</v>
      </c>
      <c r="R450" s="8" t="s">
        <v>2482</v>
      </c>
      <c r="S450" s="9">
        <v>37970</v>
      </c>
      <c r="T450" s="7">
        <v>7091</v>
      </c>
      <c r="U450" s="20"/>
      <c r="V450" s="21"/>
      <c r="W450" s="20"/>
      <c r="X450" s="20"/>
      <c r="Y450" s="20"/>
      <c r="Z450" s="12"/>
      <c r="AA450" s="1"/>
      <c r="AB450" s="1"/>
      <c r="AC450" s="1"/>
      <c r="AD450" s="1"/>
      <c r="AE450" s="1"/>
      <c r="AF450" s="1"/>
    </row>
    <row r="451" spans="1:32" ht="44.25" customHeight="1" x14ac:dyDescent="0.2">
      <c r="A451" s="86" t="s">
        <v>7620</v>
      </c>
      <c r="B451" s="2">
        <v>622522001</v>
      </c>
      <c r="C451" s="2"/>
      <c r="D451" s="2" t="s">
        <v>2466</v>
      </c>
      <c r="E451" s="6" t="s">
        <v>26</v>
      </c>
      <c r="F451" s="6" t="s">
        <v>2467</v>
      </c>
      <c r="G451" s="6" t="s">
        <v>28</v>
      </c>
      <c r="H451" s="2"/>
      <c r="I451" s="2"/>
      <c r="J451" s="2" t="s">
        <v>7621</v>
      </c>
      <c r="K451" s="2" t="s">
        <v>7622</v>
      </c>
      <c r="L451" s="4" t="s">
        <v>5311</v>
      </c>
      <c r="M451" s="7" t="s">
        <v>7623</v>
      </c>
      <c r="N451" s="7" t="s">
        <v>7624</v>
      </c>
      <c r="O451" s="23" t="s">
        <v>7625</v>
      </c>
      <c r="P451" s="7"/>
      <c r="Q451" s="8">
        <v>91001</v>
      </c>
      <c r="R451" s="8" t="s">
        <v>2519</v>
      </c>
      <c r="S451" s="9">
        <v>44404</v>
      </c>
      <c r="T451" s="7">
        <v>7735</v>
      </c>
      <c r="U451" s="55"/>
      <c r="V451" s="56"/>
      <c r="W451" s="55"/>
      <c r="X451" s="55"/>
      <c r="Y451" s="55"/>
      <c r="Z451" s="57"/>
      <c r="AA451" s="1"/>
      <c r="AB451" s="1"/>
      <c r="AC451" s="1"/>
      <c r="AD451" s="1"/>
      <c r="AE451" s="1"/>
      <c r="AF451" s="1"/>
    </row>
    <row r="452" spans="1:32" ht="44.25" customHeight="1" x14ac:dyDescent="0.2">
      <c r="A452" s="86" t="s">
        <v>7626</v>
      </c>
      <c r="B452" s="2" t="s">
        <v>6372</v>
      </c>
      <c r="C452" s="2" t="s">
        <v>2451</v>
      </c>
      <c r="D452" s="2" t="s">
        <v>2466</v>
      </c>
      <c r="E452" s="6" t="s">
        <v>26</v>
      </c>
      <c r="F452" s="6" t="s">
        <v>2467</v>
      </c>
      <c r="G452" s="6" t="s">
        <v>28</v>
      </c>
      <c r="H452" s="2"/>
      <c r="I452" s="2"/>
      <c r="J452" s="2" t="s">
        <v>2793</v>
      </c>
      <c r="K452" s="2" t="s">
        <v>2794</v>
      </c>
      <c r="L452" s="4" t="s">
        <v>5316</v>
      </c>
      <c r="M452" s="7" t="s">
        <v>2796</v>
      </c>
      <c r="N452" s="7" t="s">
        <v>2795</v>
      </c>
      <c r="O452" s="8"/>
      <c r="P452" s="7"/>
      <c r="Q452" s="8">
        <v>91001</v>
      </c>
      <c r="R452" s="8" t="s">
        <v>2797</v>
      </c>
      <c r="S452" s="9">
        <v>38722</v>
      </c>
      <c r="T452" s="7">
        <v>7249</v>
      </c>
      <c r="U452" s="3"/>
      <c r="V452" s="4"/>
      <c r="W452" s="3"/>
      <c r="X452" s="3"/>
      <c r="Y452" s="3"/>
      <c r="Z452" s="2"/>
      <c r="AA452" s="1"/>
      <c r="AB452" s="1"/>
      <c r="AC452" s="1"/>
      <c r="AD452" s="1"/>
      <c r="AE452" s="1"/>
      <c r="AF452" s="1"/>
    </row>
    <row r="453" spans="1:32" ht="44.25" customHeight="1" x14ac:dyDescent="0.2">
      <c r="A453" s="86" t="s">
        <v>7627</v>
      </c>
      <c r="B453" s="2" t="s">
        <v>6373</v>
      </c>
      <c r="C453" s="2" t="s">
        <v>2451</v>
      </c>
      <c r="D453" s="2" t="s">
        <v>541</v>
      </c>
      <c r="E453" s="6" t="s">
        <v>26</v>
      </c>
      <c r="F453" s="6" t="s">
        <v>542</v>
      </c>
      <c r="G453" s="6" t="s">
        <v>28</v>
      </c>
      <c r="H453" s="2"/>
      <c r="I453" s="2"/>
      <c r="J453" s="2" t="s">
        <v>7628</v>
      </c>
      <c r="K453" s="2" t="s">
        <v>7629</v>
      </c>
      <c r="L453" s="4" t="s">
        <v>309</v>
      </c>
      <c r="M453" s="7" t="s">
        <v>2799</v>
      </c>
      <c r="N453" s="7" t="s">
        <v>2798</v>
      </c>
      <c r="O453" s="8"/>
      <c r="P453" s="7"/>
      <c r="Q453" s="8">
        <v>91001</v>
      </c>
      <c r="R453" s="8" t="s">
        <v>2800</v>
      </c>
      <c r="S453" s="9">
        <v>38737</v>
      </c>
      <c r="T453" s="7">
        <v>7283</v>
      </c>
      <c r="U453" s="20"/>
      <c r="V453" s="21"/>
      <c r="W453" s="20"/>
      <c r="X453" s="20"/>
      <c r="Y453" s="20"/>
      <c r="Z453" s="12"/>
      <c r="AA453" s="1"/>
      <c r="AB453" s="1"/>
      <c r="AC453" s="1"/>
      <c r="AD453" s="1"/>
      <c r="AE453" s="1"/>
      <c r="AF453" s="1"/>
    </row>
    <row r="454" spans="1:32" ht="44.25" customHeight="1" x14ac:dyDescent="0.2">
      <c r="A454" s="86" t="s">
        <v>2803</v>
      </c>
      <c r="B454" s="2">
        <v>691506002</v>
      </c>
      <c r="C454" s="2" t="s">
        <v>2451</v>
      </c>
      <c r="D454" s="2" t="s">
        <v>541</v>
      </c>
      <c r="E454" s="6" t="s">
        <v>26</v>
      </c>
      <c r="F454" s="6" t="s">
        <v>542</v>
      </c>
      <c r="G454" s="6" t="s">
        <v>28</v>
      </c>
      <c r="H454" s="2"/>
      <c r="I454" s="2"/>
      <c r="J454" s="2" t="s">
        <v>7630</v>
      </c>
      <c r="K454" s="2" t="s">
        <v>2804</v>
      </c>
      <c r="L454" s="4" t="s">
        <v>309</v>
      </c>
      <c r="M454" s="4" t="s">
        <v>5070</v>
      </c>
      <c r="N454" s="7" t="s">
        <v>7631</v>
      </c>
      <c r="O454" s="8" t="s">
        <v>7632</v>
      </c>
      <c r="P454" s="7"/>
      <c r="Q454" s="8">
        <v>91001</v>
      </c>
      <c r="R454" s="8" t="s">
        <v>2470</v>
      </c>
      <c r="S454" s="9">
        <v>38768</v>
      </c>
      <c r="T454" s="7">
        <v>7309</v>
      </c>
      <c r="U454" s="20"/>
      <c r="V454" s="21"/>
      <c r="W454" s="20"/>
      <c r="X454" s="20"/>
      <c r="Y454" s="20"/>
      <c r="Z454" s="12"/>
      <c r="AA454" s="1"/>
      <c r="AB454" s="1"/>
      <c r="AC454" s="1"/>
      <c r="AD454" s="1"/>
      <c r="AE454" s="1"/>
      <c r="AF454" s="1"/>
    </row>
    <row r="455" spans="1:32" ht="44.25" customHeight="1" x14ac:dyDescent="0.2">
      <c r="A455" s="86" t="s">
        <v>2805</v>
      </c>
      <c r="B455" s="2">
        <v>690102005</v>
      </c>
      <c r="C455" s="2" t="s">
        <v>2451</v>
      </c>
      <c r="D455" s="2" t="s">
        <v>541</v>
      </c>
      <c r="E455" s="6" t="s">
        <v>26</v>
      </c>
      <c r="F455" s="6" t="s">
        <v>542</v>
      </c>
      <c r="G455" s="6" t="s">
        <v>28</v>
      </c>
      <c r="H455" s="2"/>
      <c r="I455" s="2"/>
      <c r="J455" s="2" t="s">
        <v>2806</v>
      </c>
      <c r="K455" s="2" t="s">
        <v>2808</v>
      </c>
      <c r="L455" s="7" t="s">
        <v>528</v>
      </c>
      <c r="M455" s="7" t="s">
        <v>2809</v>
      </c>
      <c r="N455" s="7" t="s">
        <v>2807</v>
      </c>
      <c r="O455" s="8"/>
      <c r="P455" s="7"/>
      <c r="Q455" s="8">
        <v>91001</v>
      </c>
      <c r="R455" s="8" t="s">
        <v>2609</v>
      </c>
      <c r="S455" s="9">
        <v>41927</v>
      </c>
      <c r="T455" s="7">
        <v>7513</v>
      </c>
      <c r="U455" s="3"/>
      <c r="V455" s="4"/>
      <c r="W455" s="3"/>
      <c r="X455" s="3"/>
      <c r="Y455" s="3"/>
      <c r="Z455" s="2"/>
      <c r="AA455" s="1"/>
      <c r="AB455" s="1"/>
      <c r="AC455" s="1"/>
      <c r="AD455" s="1"/>
      <c r="AE455" s="1"/>
      <c r="AF455" s="1"/>
    </row>
    <row r="456" spans="1:32" ht="44.25" customHeight="1" x14ac:dyDescent="0.2">
      <c r="A456" s="86" t="s">
        <v>2810</v>
      </c>
      <c r="B456" s="2">
        <v>690307006</v>
      </c>
      <c r="C456" s="2" t="s">
        <v>2451</v>
      </c>
      <c r="D456" s="2" t="s">
        <v>2746</v>
      </c>
      <c r="E456" s="6" t="s">
        <v>26</v>
      </c>
      <c r="F456" s="6" t="s">
        <v>542</v>
      </c>
      <c r="G456" s="6" t="s">
        <v>28</v>
      </c>
      <c r="H456" s="2"/>
      <c r="I456" s="2"/>
      <c r="J456" s="2" t="s">
        <v>7633</v>
      </c>
      <c r="K456" s="2" t="s">
        <v>2812</v>
      </c>
      <c r="L456" s="4" t="s">
        <v>5312</v>
      </c>
      <c r="M456" s="7" t="s">
        <v>2814</v>
      </c>
      <c r="N456" s="7" t="s">
        <v>2811</v>
      </c>
      <c r="O456" s="8" t="s">
        <v>2813</v>
      </c>
      <c r="P456" s="7"/>
      <c r="Q456" s="8">
        <v>91001</v>
      </c>
      <c r="R456" s="8" t="s">
        <v>518</v>
      </c>
      <c r="S456" s="9">
        <v>42347</v>
      </c>
      <c r="T456" s="7">
        <v>7586</v>
      </c>
      <c r="U456" s="20"/>
      <c r="V456" s="21"/>
      <c r="W456" s="20"/>
      <c r="X456" s="20"/>
      <c r="Y456" s="20"/>
      <c r="Z456" s="12"/>
      <c r="AA456" s="1"/>
      <c r="AB456" s="1"/>
      <c r="AC456" s="1"/>
      <c r="AD456" s="1"/>
      <c r="AE456" s="1"/>
      <c r="AF456" s="1"/>
    </row>
    <row r="457" spans="1:32" ht="44.25" customHeight="1" x14ac:dyDescent="0.2">
      <c r="A457" s="86" t="s">
        <v>2815</v>
      </c>
      <c r="B457" s="2">
        <v>692554000</v>
      </c>
      <c r="C457" s="2" t="s">
        <v>2451</v>
      </c>
      <c r="D457" s="2" t="s">
        <v>2466</v>
      </c>
      <c r="E457" s="6" t="s">
        <v>26</v>
      </c>
      <c r="F457" s="6" t="s">
        <v>2557</v>
      </c>
      <c r="G457" s="6" t="s">
        <v>28</v>
      </c>
      <c r="H457" s="2"/>
      <c r="I457" s="2"/>
      <c r="J457" s="2" t="s">
        <v>2816</v>
      </c>
      <c r="K457" s="2" t="s">
        <v>2817</v>
      </c>
      <c r="L457" s="4" t="s">
        <v>47</v>
      </c>
      <c r="M457" s="7" t="s">
        <v>1621</v>
      </c>
      <c r="N457" s="7" t="s">
        <v>2818</v>
      </c>
      <c r="O457" s="61" t="s">
        <v>5451</v>
      </c>
      <c r="P457" s="7"/>
      <c r="Q457" s="8">
        <v>91001</v>
      </c>
      <c r="R457" s="8" t="s">
        <v>2819</v>
      </c>
      <c r="S457" s="9">
        <v>38649</v>
      </c>
      <c r="T457" s="7">
        <v>7208</v>
      </c>
      <c r="U457" s="20"/>
      <c r="V457" s="21"/>
      <c r="W457" s="20"/>
      <c r="X457" s="20"/>
      <c r="Y457" s="20"/>
      <c r="Z457" s="12"/>
      <c r="AA457" s="1"/>
      <c r="AB457" s="1"/>
      <c r="AC457" s="1"/>
      <c r="AD457" s="1"/>
      <c r="AE457" s="1"/>
      <c r="AF457" s="1"/>
    </row>
    <row r="458" spans="1:32" ht="44.25" customHeight="1" x14ac:dyDescent="0.2">
      <c r="A458" s="86" t="s">
        <v>2820</v>
      </c>
      <c r="B458" s="2">
        <v>690412004</v>
      </c>
      <c r="C458" s="2" t="s">
        <v>2451</v>
      </c>
      <c r="D458" s="2" t="s">
        <v>2466</v>
      </c>
      <c r="E458" s="6" t="s">
        <v>26</v>
      </c>
      <c r="F458" s="6" t="s">
        <v>2467</v>
      </c>
      <c r="G458" s="6" t="s">
        <v>28</v>
      </c>
      <c r="H458" s="2"/>
      <c r="I458" s="2"/>
      <c r="J458" s="2" t="s">
        <v>2821</v>
      </c>
      <c r="K458" s="2" t="s">
        <v>2822</v>
      </c>
      <c r="L458" s="4" t="s">
        <v>5314</v>
      </c>
      <c r="M458" s="7" t="s">
        <v>2823</v>
      </c>
      <c r="N458" s="7">
        <v>532662300</v>
      </c>
      <c r="O458" s="23" t="s">
        <v>5452</v>
      </c>
      <c r="P458" s="7"/>
      <c r="Q458" s="8">
        <v>91001</v>
      </c>
      <c r="R458" s="8" t="s">
        <v>2470</v>
      </c>
      <c r="S458" s="9">
        <v>37970</v>
      </c>
      <c r="T458" s="7">
        <v>7117</v>
      </c>
      <c r="U458" s="3"/>
      <c r="V458" s="4"/>
      <c r="W458" s="3"/>
      <c r="X458" s="3"/>
      <c r="Y458" s="3"/>
      <c r="Z458" s="2"/>
      <c r="AA458" s="1"/>
      <c r="AB458" s="1"/>
      <c r="AC458" s="1"/>
      <c r="AD458" s="1"/>
      <c r="AE458" s="1"/>
      <c r="AF458" s="1"/>
    </row>
    <row r="459" spans="1:32" ht="44.25" customHeight="1" x14ac:dyDescent="0.2">
      <c r="A459" s="86" t="s">
        <v>2824</v>
      </c>
      <c r="B459" s="2">
        <v>692555007</v>
      </c>
      <c r="C459" s="2" t="s">
        <v>2451</v>
      </c>
      <c r="D459" s="2" t="s">
        <v>541</v>
      </c>
      <c r="E459" s="6" t="s">
        <v>26</v>
      </c>
      <c r="F459" s="6" t="s">
        <v>542</v>
      </c>
      <c r="G459" s="6" t="s">
        <v>28</v>
      </c>
      <c r="H459" s="2"/>
      <c r="I459" s="2"/>
      <c r="J459" s="2" t="s">
        <v>2825</v>
      </c>
      <c r="K459" s="2" t="s">
        <v>2827</v>
      </c>
      <c r="L459" s="4" t="s">
        <v>47</v>
      </c>
      <c r="M459" s="7" t="s">
        <v>1275</v>
      </c>
      <c r="N459" s="7" t="s">
        <v>2828</v>
      </c>
      <c r="O459" s="8" t="s">
        <v>2826</v>
      </c>
      <c r="P459" s="7"/>
      <c r="Q459" s="8">
        <v>91001</v>
      </c>
      <c r="R459" s="8" t="s">
        <v>2470</v>
      </c>
      <c r="S459" s="9">
        <v>38700</v>
      </c>
      <c r="T459" s="7">
        <v>7231</v>
      </c>
      <c r="U459" s="3"/>
      <c r="V459" s="4"/>
      <c r="W459" s="3"/>
      <c r="X459" s="3"/>
      <c r="Y459" s="3"/>
      <c r="Z459" s="2"/>
      <c r="AA459" s="1"/>
      <c r="AB459" s="1"/>
      <c r="AC459" s="1"/>
      <c r="AD459" s="1"/>
      <c r="AE459" s="1"/>
      <c r="AF459" s="1"/>
    </row>
    <row r="460" spans="1:32" ht="44.25" customHeight="1" x14ac:dyDescent="0.2">
      <c r="A460" s="86" t="s">
        <v>2829</v>
      </c>
      <c r="B460" s="2">
        <v>690103001</v>
      </c>
      <c r="C460" s="2" t="s">
        <v>2451</v>
      </c>
      <c r="D460" s="2" t="s">
        <v>2466</v>
      </c>
      <c r="E460" s="6" t="s">
        <v>26</v>
      </c>
      <c r="F460" s="6" t="s">
        <v>2467</v>
      </c>
      <c r="G460" s="6" t="s">
        <v>28</v>
      </c>
      <c r="H460" s="2"/>
      <c r="I460" s="2"/>
      <c r="J460" s="2" t="s">
        <v>2830</v>
      </c>
      <c r="K460" s="2" t="s">
        <v>2831</v>
      </c>
      <c r="L460" s="7" t="s">
        <v>528</v>
      </c>
      <c r="M460" s="7" t="s">
        <v>2223</v>
      </c>
      <c r="N460" s="7"/>
      <c r="O460" s="8"/>
      <c r="P460" s="7"/>
      <c r="Q460" s="8">
        <v>91001</v>
      </c>
      <c r="R460" s="8" t="s">
        <v>2470</v>
      </c>
      <c r="S460" s="9">
        <v>38159</v>
      </c>
      <c r="T460" s="7">
        <v>7138</v>
      </c>
      <c r="U460" s="3"/>
      <c r="V460" s="4"/>
      <c r="W460" s="3"/>
      <c r="X460" s="3"/>
      <c r="Y460" s="3"/>
      <c r="Z460" s="2"/>
      <c r="AA460" s="1"/>
      <c r="AB460" s="1"/>
      <c r="AC460" s="1"/>
      <c r="AD460" s="1"/>
      <c r="AE460" s="1"/>
      <c r="AF460" s="1"/>
    </row>
    <row r="461" spans="1:32" ht="44.25" customHeight="1" x14ac:dyDescent="0.2">
      <c r="A461" s="86" t="s">
        <v>2832</v>
      </c>
      <c r="B461" s="2">
        <v>690719002</v>
      </c>
      <c r="C461" s="2" t="s">
        <v>2451</v>
      </c>
      <c r="D461" s="2" t="s">
        <v>2466</v>
      </c>
      <c r="E461" s="6" t="s">
        <v>26</v>
      </c>
      <c r="F461" s="6" t="s">
        <v>2467</v>
      </c>
      <c r="G461" s="6" t="s">
        <v>28</v>
      </c>
      <c r="H461" s="2"/>
      <c r="I461" s="2"/>
      <c r="J461" s="2" t="s">
        <v>7634</v>
      </c>
      <c r="K461" s="2" t="s">
        <v>7635</v>
      </c>
      <c r="L461" s="4" t="s">
        <v>47</v>
      </c>
      <c r="M461" s="7" t="s">
        <v>2833</v>
      </c>
      <c r="N461" s="7" t="s">
        <v>7636</v>
      </c>
      <c r="O461" s="8" t="s">
        <v>7637</v>
      </c>
      <c r="P461" s="7"/>
      <c r="Q461" s="8">
        <v>91001</v>
      </c>
      <c r="R461" s="8" t="s">
        <v>2470</v>
      </c>
      <c r="S461" s="9">
        <v>38712</v>
      </c>
      <c r="T461" s="7">
        <v>7236</v>
      </c>
      <c r="U461" s="20"/>
      <c r="V461" s="21"/>
      <c r="W461" s="20"/>
      <c r="X461" s="20"/>
      <c r="Y461" s="20"/>
      <c r="Z461" s="12"/>
      <c r="AA461" s="1"/>
      <c r="AB461" s="1"/>
      <c r="AC461" s="1"/>
      <c r="AD461" s="1"/>
      <c r="AE461" s="1"/>
      <c r="AF461" s="1"/>
    </row>
    <row r="462" spans="1:32" ht="44.25" customHeight="1" x14ac:dyDescent="0.2">
      <c r="A462" s="86" t="s">
        <v>2834</v>
      </c>
      <c r="B462" s="2">
        <v>690618001</v>
      </c>
      <c r="C462" s="2" t="s">
        <v>2451</v>
      </c>
      <c r="D462" s="2" t="s">
        <v>541</v>
      </c>
      <c r="E462" s="6" t="s">
        <v>26</v>
      </c>
      <c r="F462" s="6" t="s">
        <v>542</v>
      </c>
      <c r="G462" s="6" t="s">
        <v>28</v>
      </c>
      <c r="H462" s="2"/>
      <c r="I462" s="2"/>
      <c r="J462" s="2" t="s">
        <v>2835</v>
      </c>
      <c r="K462" s="2" t="s">
        <v>2836</v>
      </c>
      <c r="L462" s="4" t="s">
        <v>539</v>
      </c>
      <c r="M462" s="7" t="s">
        <v>2004</v>
      </c>
      <c r="N462" s="7" t="s">
        <v>2837</v>
      </c>
      <c r="O462" s="8"/>
      <c r="P462" s="7"/>
      <c r="Q462" s="8">
        <v>91001</v>
      </c>
      <c r="R462" s="8" t="s">
        <v>2838</v>
      </c>
      <c r="S462" s="9">
        <v>40190</v>
      </c>
      <c r="T462" s="7">
        <v>7421</v>
      </c>
      <c r="U462" s="3"/>
      <c r="V462" s="4"/>
      <c r="W462" s="3"/>
      <c r="X462" s="3"/>
      <c r="Y462" s="3"/>
      <c r="Z462" s="2"/>
      <c r="AA462" s="1"/>
      <c r="AB462" s="1"/>
      <c r="AC462" s="1"/>
      <c r="AD462" s="1"/>
      <c r="AE462" s="1"/>
      <c r="AF462" s="1"/>
    </row>
    <row r="463" spans="1:32" ht="44.25" customHeight="1" x14ac:dyDescent="0.2">
      <c r="A463" s="86" t="s">
        <v>2839</v>
      </c>
      <c r="B463" s="2">
        <v>690603004</v>
      </c>
      <c r="C463" s="2" t="s">
        <v>2451</v>
      </c>
      <c r="D463" s="2" t="s">
        <v>2466</v>
      </c>
      <c r="E463" s="6" t="s">
        <v>26</v>
      </c>
      <c r="F463" s="6" t="s">
        <v>2467</v>
      </c>
      <c r="G463" s="6" t="s">
        <v>28</v>
      </c>
      <c r="H463" s="2"/>
      <c r="I463" s="2"/>
      <c r="J463" s="2" t="s">
        <v>8178</v>
      </c>
      <c r="K463" s="2" t="s">
        <v>2840</v>
      </c>
      <c r="L463" s="4" t="s">
        <v>539</v>
      </c>
      <c r="M463" s="7" t="s">
        <v>2841</v>
      </c>
      <c r="N463" s="7" t="s">
        <v>8179</v>
      </c>
      <c r="O463" s="23" t="s">
        <v>8180</v>
      </c>
      <c r="P463" s="7"/>
      <c r="Q463" s="8">
        <v>91001</v>
      </c>
      <c r="R463" s="8" t="s">
        <v>2470</v>
      </c>
      <c r="S463" s="9">
        <v>38786</v>
      </c>
      <c r="T463" s="7">
        <v>7311</v>
      </c>
      <c r="U463" s="20"/>
      <c r="V463" s="21"/>
      <c r="W463" s="20"/>
      <c r="X463" s="20"/>
      <c r="Y463" s="20"/>
      <c r="Z463" s="12"/>
      <c r="AA463" s="1"/>
      <c r="AB463" s="1"/>
      <c r="AC463" s="1"/>
      <c r="AD463" s="1"/>
      <c r="AE463" s="1"/>
      <c r="AF463" s="1"/>
    </row>
    <row r="464" spans="1:32" ht="44.25" customHeight="1" x14ac:dyDescent="0.2">
      <c r="A464" s="86" t="s">
        <v>2842</v>
      </c>
      <c r="B464" s="2">
        <v>690720000</v>
      </c>
      <c r="C464" s="2" t="s">
        <v>2451</v>
      </c>
      <c r="D464" s="2" t="s">
        <v>2466</v>
      </c>
      <c r="E464" s="6" t="s">
        <v>26</v>
      </c>
      <c r="F464" s="6" t="s">
        <v>2467</v>
      </c>
      <c r="G464" s="6" t="s">
        <v>28</v>
      </c>
      <c r="H464" s="2"/>
      <c r="I464" s="2"/>
      <c r="J464" s="2" t="s">
        <v>2843</v>
      </c>
      <c r="K464" s="2" t="s">
        <v>2844</v>
      </c>
      <c r="L464" s="4" t="s">
        <v>47</v>
      </c>
      <c r="M464" s="7" t="s">
        <v>2845</v>
      </c>
      <c r="N464" s="7" t="s">
        <v>5438</v>
      </c>
      <c r="O464" s="23" t="s">
        <v>5437</v>
      </c>
      <c r="P464" s="7"/>
      <c r="Q464" s="8">
        <v>91001</v>
      </c>
      <c r="R464" s="8" t="s">
        <v>2470</v>
      </c>
      <c r="S464" s="9">
        <v>38624</v>
      </c>
      <c r="T464" s="7">
        <v>7196</v>
      </c>
      <c r="U464" s="3"/>
      <c r="V464" s="4"/>
      <c r="W464" s="3"/>
      <c r="X464" s="3"/>
      <c r="Y464" s="3"/>
      <c r="Z464" s="2"/>
      <c r="AA464" s="1"/>
      <c r="AB464" s="1"/>
      <c r="AC464" s="1"/>
      <c r="AD464" s="1"/>
      <c r="AE464" s="1"/>
      <c r="AF464" s="1"/>
    </row>
    <row r="465" spans="1:32" ht="44.25" customHeight="1" x14ac:dyDescent="0.2">
      <c r="A465" s="86" t="s">
        <v>2846</v>
      </c>
      <c r="B465" s="2">
        <v>692011007</v>
      </c>
      <c r="C465" s="2" t="s">
        <v>2451</v>
      </c>
      <c r="D465" s="2" t="s">
        <v>541</v>
      </c>
      <c r="E465" s="6" t="s">
        <v>26</v>
      </c>
      <c r="F465" s="6" t="s">
        <v>542</v>
      </c>
      <c r="G465" s="6" t="s">
        <v>28</v>
      </c>
      <c r="H465" s="2"/>
      <c r="I465" s="2"/>
      <c r="J465" s="2" t="s">
        <v>2847</v>
      </c>
      <c r="K465" s="2" t="s">
        <v>2848</v>
      </c>
      <c r="L465" s="4" t="s">
        <v>5311</v>
      </c>
      <c r="M465" s="7" t="s">
        <v>2849</v>
      </c>
      <c r="N465" s="7"/>
      <c r="O465" s="8"/>
      <c r="P465" s="7"/>
      <c r="Q465" s="8">
        <v>91001</v>
      </c>
      <c r="R465" s="8" t="s">
        <v>518</v>
      </c>
      <c r="S465" s="9">
        <v>41939</v>
      </c>
      <c r="T465" s="7">
        <v>7514</v>
      </c>
      <c r="U465" s="3"/>
      <c r="V465" s="4"/>
      <c r="W465" s="3"/>
      <c r="X465" s="3"/>
      <c r="Y465" s="3"/>
      <c r="Z465" s="2"/>
      <c r="AA465" s="1"/>
      <c r="AB465" s="1"/>
      <c r="AC465" s="1"/>
      <c r="AD465" s="1"/>
      <c r="AE465" s="1"/>
      <c r="AF465" s="1"/>
    </row>
    <row r="466" spans="1:32" ht="44.25" customHeight="1" x14ac:dyDescent="0.2">
      <c r="A466" s="86" t="s">
        <v>2850</v>
      </c>
      <c r="B466" s="2">
        <v>690714000</v>
      </c>
      <c r="C466" s="2" t="s">
        <v>2451</v>
      </c>
      <c r="D466" s="2" t="s">
        <v>541</v>
      </c>
      <c r="E466" s="6" t="s">
        <v>26</v>
      </c>
      <c r="F466" s="6" t="s">
        <v>542</v>
      </c>
      <c r="G466" s="6" t="s">
        <v>28</v>
      </c>
      <c r="H466" s="2"/>
      <c r="I466" s="2"/>
      <c r="J466" s="2" t="s">
        <v>7638</v>
      </c>
      <c r="K466" s="2" t="s">
        <v>2851</v>
      </c>
      <c r="L466" s="4" t="s">
        <v>47</v>
      </c>
      <c r="M466" s="7" t="s">
        <v>1152</v>
      </c>
      <c r="N466" s="7" t="s">
        <v>5540</v>
      </c>
      <c r="O466" s="8" t="s">
        <v>5541</v>
      </c>
      <c r="P466" s="7"/>
      <c r="Q466" s="8">
        <v>91001</v>
      </c>
      <c r="R466" s="8" t="s">
        <v>518</v>
      </c>
      <c r="S466" s="9">
        <v>38686</v>
      </c>
      <c r="T466" s="7">
        <v>7220</v>
      </c>
      <c r="U466" s="3"/>
      <c r="V466" s="4"/>
      <c r="W466" s="3"/>
      <c r="X466" s="3"/>
      <c r="Y466" s="3"/>
      <c r="Z466" s="2"/>
      <c r="AA466" s="1"/>
      <c r="AB466" s="1"/>
      <c r="AC466" s="1"/>
      <c r="AD466" s="1"/>
      <c r="AE466" s="1"/>
      <c r="AF466" s="1"/>
    </row>
    <row r="467" spans="1:32" ht="44.25" customHeight="1" x14ac:dyDescent="0.2">
      <c r="A467" s="86" t="s">
        <v>2852</v>
      </c>
      <c r="B467" s="2">
        <v>692003004</v>
      </c>
      <c r="C467" s="2" t="s">
        <v>2451</v>
      </c>
      <c r="D467" s="2" t="s">
        <v>541</v>
      </c>
      <c r="E467" s="6" t="s">
        <v>26</v>
      </c>
      <c r="F467" s="6" t="s">
        <v>542</v>
      </c>
      <c r="G467" s="6" t="s">
        <v>28</v>
      </c>
      <c r="H467" s="2"/>
      <c r="I467" s="2"/>
      <c r="J467" s="2" t="s">
        <v>2853</v>
      </c>
      <c r="K467" s="2" t="s">
        <v>2855</v>
      </c>
      <c r="L467" s="4" t="s">
        <v>5317</v>
      </c>
      <c r="M467" s="7" t="s">
        <v>2857</v>
      </c>
      <c r="N467" s="7" t="s">
        <v>2856</v>
      </c>
      <c r="O467" s="8" t="s">
        <v>2854</v>
      </c>
      <c r="P467" s="7"/>
      <c r="Q467" s="8">
        <v>91001</v>
      </c>
      <c r="R467" s="8" t="s">
        <v>518</v>
      </c>
      <c r="S467" s="9">
        <v>41872</v>
      </c>
      <c r="T467" s="7">
        <v>7503</v>
      </c>
      <c r="U467" s="3"/>
      <c r="V467" s="4"/>
      <c r="W467" s="3"/>
      <c r="X467" s="3"/>
      <c r="Y467" s="3"/>
      <c r="Z467" s="2"/>
      <c r="AA467" s="1"/>
      <c r="AB467" s="1"/>
      <c r="AC467" s="1"/>
      <c r="AD467" s="1"/>
      <c r="AE467" s="1"/>
      <c r="AF467" s="1"/>
    </row>
    <row r="468" spans="1:32" ht="44.25" customHeight="1" x14ac:dyDescent="0.2">
      <c r="A468" s="86" t="s">
        <v>2858</v>
      </c>
      <c r="B468" s="2">
        <v>690704005</v>
      </c>
      <c r="C468" s="2" t="s">
        <v>2451</v>
      </c>
      <c r="D468" s="2" t="s">
        <v>541</v>
      </c>
      <c r="E468" s="6" t="s">
        <v>26</v>
      </c>
      <c r="F468" s="6" t="s">
        <v>542</v>
      </c>
      <c r="G468" s="6" t="s">
        <v>28</v>
      </c>
      <c r="H468" s="2"/>
      <c r="I468" s="2"/>
      <c r="J468" s="2" t="s">
        <v>7639</v>
      </c>
      <c r="K468" s="2" t="s">
        <v>2860</v>
      </c>
      <c r="L468" s="4" t="s">
        <v>47</v>
      </c>
      <c r="M468" s="7" t="s">
        <v>2862</v>
      </c>
      <c r="N468" s="7" t="s">
        <v>2861</v>
      </c>
      <c r="O468" s="8" t="s">
        <v>2859</v>
      </c>
      <c r="P468" s="7"/>
      <c r="Q468" s="2">
        <v>91001</v>
      </c>
      <c r="R468" s="8" t="s">
        <v>518</v>
      </c>
      <c r="S468" s="9">
        <v>38686</v>
      </c>
      <c r="T468" s="7">
        <v>7221</v>
      </c>
      <c r="U468" s="20"/>
      <c r="V468" s="21"/>
      <c r="W468" s="20"/>
      <c r="X468" s="20"/>
      <c r="Y468" s="20"/>
      <c r="Z468" s="12"/>
      <c r="AA468" s="1"/>
      <c r="AB468" s="1"/>
      <c r="AC468" s="1"/>
      <c r="AD468" s="1"/>
      <c r="AE468" s="1"/>
      <c r="AF468" s="1"/>
    </row>
    <row r="469" spans="1:32" ht="44.25" customHeight="1" x14ac:dyDescent="0.2">
      <c r="A469" s="86" t="s">
        <v>2863</v>
      </c>
      <c r="B469" s="2">
        <v>690707004</v>
      </c>
      <c r="C469" s="2" t="s">
        <v>2863</v>
      </c>
      <c r="D469" s="2" t="s">
        <v>2466</v>
      </c>
      <c r="E469" s="6" t="s">
        <v>26</v>
      </c>
      <c r="F469" s="6" t="s">
        <v>2467</v>
      </c>
      <c r="G469" s="6" t="s">
        <v>28</v>
      </c>
      <c r="H469" s="2"/>
      <c r="I469" s="2"/>
      <c r="J469" s="2" t="s">
        <v>2864</v>
      </c>
      <c r="K469" s="2" t="s">
        <v>2865</v>
      </c>
      <c r="L469" s="4" t="s">
        <v>47</v>
      </c>
      <c r="M469" s="7" t="s">
        <v>576</v>
      </c>
      <c r="N469" s="7" t="s">
        <v>2866</v>
      </c>
      <c r="O469" s="8"/>
      <c r="P469" s="7"/>
      <c r="Q469" s="8">
        <v>91001</v>
      </c>
      <c r="R469" s="8" t="s">
        <v>2470</v>
      </c>
      <c r="S469" s="9">
        <v>37970</v>
      </c>
      <c r="T469" s="7">
        <v>5200</v>
      </c>
      <c r="U469" s="3"/>
      <c r="V469" s="4"/>
      <c r="W469" s="3"/>
      <c r="X469" s="3"/>
      <c r="Y469" s="3"/>
      <c r="Z469" s="2"/>
      <c r="AA469" s="1"/>
      <c r="AB469" s="1"/>
      <c r="AC469" s="1"/>
      <c r="AD469" s="1"/>
      <c r="AE469" s="1"/>
      <c r="AF469" s="1"/>
    </row>
    <row r="470" spans="1:32" ht="44.25" customHeight="1" x14ac:dyDescent="0.2">
      <c r="A470" s="86" t="s">
        <v>2867</v>
      </c>
      <c r="B470" s="2">
        <v>690724006</v>
      </c>
      <c r="C470" s="2" t="s">
        <v>2451</v>
      </c>
      <c r="D470" s="2" t="s">
        <v>2466</v>
      </c>
      <c r="E470" s="6" t="s">
        <v>26</v>
      </c>
      <c r="F470" s="6" t="s">
        <v>2467</v>
      </c>
      <c r="G470" s="6" t="s">
        <v>28</v>
      </c>
      <c r="H470" s="2"/>
      <c r="I470" s="2"/>
      <c r="J470" s="2" t="s">
        <v>5411</v>
      </c>
      <c r="K470" s="2" t="s">
        <v>2868</v>
      </c>
      <c r="L470" s="4" t="s">
        <v>47</v>
      </c>
      <c r="M470" s="7" t="s">
        <v>2870</v>
      </c>
      <c r="N470" s="7" t="s">
        <v>2869</v>
      </c>
      <c r="O470" s="8"/>
      <c r="P470" s="7"/>
      <c r="Q470" s="8">
        <v>91001</v>
      </c>
      <c r="R470" s="8" t="s">
        <v>2470</v>
      </c>
      <c r="S470" s="9">
        <v>37970</v>
      </c>
      <c r="T470" s="7">
        <v>6997</v>
      </c>
      <c r="U470" s="20"/>
      <c r="V470" s="21"/>
      <c r="W470" s="20"/>
      <c r="X470" s="20"/>
      <c r="Y470" s="20"/>
      <c r="Z470" s="12"/>
      <c r="AA470" s="1"/>
      <c r="AB470" s="1"/>
      <c r="AC470" s="1"/>
      <c r="AD470" s="1"/>
      <c r="AE470" s="1"/>
      <c r="AF470" s="1"/>
    </row>
    <row r="471" spans="1:32" ht="44.25" customHeight="1" x14ac:dyDescent="0.2">
      <c r="A471" s="86" t="s">
        <v>2871</v>
      </c>
      <c r="B471" s="2">
        <v>690402009</v>
      </c>
      <c r="C471" s="2" t="s">
        <v>2451</v>
      </c>
      <c r="D471" s="2" t="s">
        <v>2872</v>
      </c>
      <c r="E471" s="6" t="s">
        <v>26</v>
      </c>
      <c r="F471" s="6" t="s">
        <v>542</v>
      </c>
      <c r="G471" s="6" t="s">
        <v>28</v>
      </c>
      <c r="H471" s="2"/>
      <c r="I471" s="2"/>
      <c r="J471" s="2" t="s">
        <v>2873</v>
      </c>
      <c r="K471" s="2" t="s">
        <v>2874</v>
      </c>
      <c r="L471" s="4" t="s">
        <v>5314</v>
      </c>
      <c r="M471" s="7" t="s">
        <v>2876</v>
      </c>
      <c r="N471" s="7" t="s">
        <v>2875</v>
      </c>
      <c r="O471" s="8"/>
      <c r="P471" s="7"/>
      <c r="Q471" s="8">
        <v>91001</v>
      </c>
      <c r="R471" s="8" t="s">
        <v>518</v>
      </c>
      <c r="S471" s="9">
        <v>42422</v>
      </c>
      <c r="T471" s="7">
        <v>7601</v>
      </c>
      <c r="U471" s="3"/>
      <c r="V471" s="4"/>
      <c r="W471" s="3"/>
      <c r="X471" s="3"/>
      <c r="Y471" s="3"/>
      <c r="Z471" s="2"/>
      <c r="AA471" s="1"/>
      <c r="AB471" s="1"/>
      <c r="AC471" s="1"/>
      <c r="AD471" s="1"/>
      <c r="AE471" s="1"/>
      <c r="AF471" s="1"/>
    </row>
    <row r="472" spans="1:32" ht="44.25" customHeight="1" x14ac:dyDescent="0.2">
      <c r="A472" s="86" t="s">
        <v>2877</v>
      </c>
      <c r="B472" s="2">
        <v>690501007</v>
      </c>
      <c r="C472" s="2" t="s">
        <v>2451</v>
      </c>
      <c r="D472" s="2" t="s">
        <v>2466</v>
      </c>
      <c r="E472" s="6" t="s">
        <v>26</v>
      </c>
      <c r="F472" s="6" t="s">
        <v>2467</v>
      </c>
      <c r="G472" s="6" t="s">
        <v>28</v>
      </c>
      <c r="H472" s="2"/>
      <c r="I472" s="2"/>
      <c r="J472" s="2" t="s">
        <v>7640</v>
      </c>
      <c r="K472" s="2" t="s">
        <v>2878</v>
      </c>
      <c r="L472" s="4" t="s">
        <v>539</v>
      </c>
      <c r="M472" s="7" t="s">
        <v>2879</v>
      </c>
      <c r="N472" s="7"/>
      <c r="O472" s="8"/>
      <c r="P472" s="7"/>
      <c r="Q472" s="8">
        <v>91001</v>
      </c>
      <c r="R472" s="8" t="s">
        <v>2470</v>
      </c>
      <c r="S472" s="9">
        <v>37970</v>
      </c>
      <c r="T472" s="7">
        <v>7110</v>
      </c>
      <c r="U472" s="20"/>
      <c r="V472" s="21"/>
      <c r="W472" s="20"/>
      <c r="X472" s="20"/>
      <c r="Y472" s="20"/>
      <c r="Z472" s="12"/>
      <c r="AA472" s="1"/>
      <c r="AB472" s="1"/>
      <c r="AC472" s="1"/>
      <c r="AD472" s="1"/>
      <c r="AE472" s="1"/>
      <c r="AF472" s="1"/>
    </row>
    <row r="473" spans="1:32" ht="44.25" customHeight="1" x14ac:dyDescent="0.2">
      <c r="A473" s="86" t="s">
        <v>2880</v>
      </c>
      <c r="B473" s="2">
        <v>692538005</v>
      </c>
      <c r="C473" s="2" t="s">
        <v>2451</v>
      </c>
      <c r="D473" s="2" t="s">
        <v>2466</v>
      </c>
      <c r="E473" s="6" t="s">
        <v>26</v>
      </c>
      <c r="F473" s="6" t="s">
        <v>2467</v>
      </c>
      <c r="G473" s="6" t="s">
        <v>28</v>
      </c>
      <c r="H473" s="2"/>
      <c r="I473" s="2"/>
      <c r="J473" s="2" t="s">
        <v>2881</v>
      </c>
      <c r="K473" s="2" t="s">
        <v>2882</v>
      </c>
      <c r="L473" s="4" t="s">
        <v>47</v>
      </c>
      <c r="M473" s="7" t="s">
        <v>780</v>
      </c>
      <c r="N473" s="7"/>
      <c r="O473" s="8"/>
      <c r="P473" s="7"/>
      <c r="Q473" s="8">
        <v>91001</v>
      </c>
      <c r="R473" s="8" t="s">
        <v>2883</v>
      </c>
      <c r="S473" s="9">
        <v>37970</v>
      </c>
      <c r="T473" s="7">
        <v>7051</v>
      </c>
      <c r="U473" s="20"/>
      <c r="V473" s="21"/>
      <c r="W473" s="20"/>
      <c r="X473" s="20"/>
      <c r="Y473" s="20"/>
      <c r="Z473" s="12"/>
      <c r="AA473" s="1"/>
      <c r="AB473" s="1"/>
      <c r="AC473" s="1"/>
      <c r="AD473" s="1"/>
      <c r="AE473" s="1"/>
      <c r="AF473" s="1"/>
    </row>
    <row r="474" spans="1:32" ht="44.25" customHeight="1" x14ac:dyDescent="0.2">
      <c r="A474" s="86" t="s">
        <v>2884</v>
      </c>
      <c r="B474" s="2">
        <v>690706008</v>
      </c>
      <c r="C474" s="2" t="s">
        <v>2451</v>
      </c>
      <c r="D474" s="2" t="s">
        <v>541</v>
      </c>
      <c r="E474" s="6" t="s">
        <v>26</v>
      </c>
      <c r="F474" s="6" t="s">
        <v>542</v>
      </c>
      <c r="G474" s="6" t="s">
        <v>28</v>
      </c>
      <c r="H474" s="2"/>
      <c r="I474" s="2"/>
      <c r="J474" s="2" t="s">
        <v>2885</v>
      </c>
      <c r="K474" s="2" t="s">
        <v>5477</v>
      </c>
      <c r="L474" s="4" t="s">
        <v>47</v>
      </c>
      <c r="M474" s="7" t="s">
        <v>2886</v>
      </c>
      <c r="N474" s="7" t="s">
        <v>5478</v>
      </c>
      <c r="O474" s="8" t="s">
        <v>5479</v>
      </c>
      <c r="P474" s="7"/>
      <c r="Q474" s="8">
        <v>91001</v>
      </c>
      <c r="R474" s="8" t="s">
        <v>2883</v>
      </c>
      <c r="S474" s="9">
        <v>41848</v>
      </c>
      <c r="T474" s="7">
        <v>7502</v>
      </c>
      <c r="U474" s="3"/>
      <c r="V474" s="4"/>
      <c r="W474" s="3"/>
      <c r="X474" s="3"/>
      <c r="Y474" s="3"/>
      <c r="Z474" s="2"/>
      <c r="AA474" s="1"/>
      <c r="AB474" s="1"/>
      <c r="AC474" s="1"/>
      <c r="AD474" s="1"/>
      <c r="AE474" s="1"/>
      <c r="AF474" s="1"/>
    </row>
    <row r="475" spans="1:32" ht="44.25" customHeight="1" x14ac:dyDescent="0.2">
      <c r="A475" s="86" t="s">
        <v>2887</v>
      </c>
      <c r="B475" s="2">
        <v>690401002</v>
      </c>
      <c r="C475" s="2" t="s">
        <v>2451</v>
      </c>
      <c r="D475" s="2" t="s">
        <v>2466</v>
      </c>
      <c r="E475" s="6" t="s">
        <v>26</v>
      </c>
      <c r="F475" s="6" t="s">
        <v>2467</v>
      </c>
      <c r="G475" s="6" t="s">
        <v>28</v>
      </c>
      <c r="H475" s="2"/>
      <c r="I475" s="2"/>
      <c r="J475" s="2" t="s">
        <v>2888</v>
      </c>
      <c r="K475" s="2" t="s">
        <v>2889</v>
      </c>
      <c r="L475" s="4" t="s">
        <v>5314</v>
      </c>
      <c r="M475" s="7" t="s">
        <v>1378</v>
      </c>
      <c r="N475" s="7" t="s">
        <v>7641</v>
      </c>
      <c r="O475" s="8" t="s">
        <v>7642</v>
      </c>
      <c r="P475" s="7"/>
      <c r="Q475" s="8">
        <v>91001</v>
      </c>
      <c r="R475" s="8" t="s">
        <v>2470</v>
      </c>
      <c r="S475" s="9">
        <v>37970</v>
      </c>
      <c r="T475" s="7">
        <v>7118</v>
      </c>
      <c r="U475" s="3"/>
      <c r="V475" s="4"/>
      <c r="W475" s="3"/>
      <c r="X475" s="3"/>
      <c r="Y475" s="3"/>
      <c r="Z475" s="2"/>
      <c r="AA475" s="1"/>
      <c r="AB475" s="1"/>
      <c r="AC475" s="1"/>
      <c r="AD475" s="1"/>
      <c r="AE475" s="1"/>
      <c r="AF475" s="1"/>
    </row>
    <row r="476" spans="1:32" ht="44.25" customHeight="1" x14ac:dyDescent="0.2">
      <c r="A476" s="86" t="s">
        <v>7643</v>
      </c>
      <c r="B476" s="2">
        <v>692008006</v>
      </c>
      <c r="C476" s="2" t="s">
        <v>2451</v>
      </c>
      <c r="D476" s="2" t="s">
        <v>2466</v>
      </c>
      <c r="E476" s="6" t="s">
        <v>26</v>
      </c>
      <c r="F476" s="6" t="s">
        <v>2467</v>
      </c>
      <c r="G476" s="6" t="s">
        <v>28</v>
      </c>
      <c r="H476" s="2"/>
      <c r="I476" s="2"/>
      <c r="J476" s="2" t="s">
        <v>6671</v>
      </c>
      <c r="K476" s="2" t="s">
        <v>2890</v>
      </c>
      <c r="L476" s="4" t="s">
        <v>5311</v>
      </c>
      <c r="M476" s="7" t="s">
        <v>2892</v>
      </c>
      <c r="N476" s="7" t="s">
        <v>2891</v>
      </c>
      <c r="O476" s="8"/>
      <c r="P476" s="7"/>
      <c r="Q476" s="8">
        <v>91001</v>
      </c>
      <c r="R476" s="8" t="s">
        <v>2470</v>
      </c>
      <c r="S476" s="9">
        <v>39212</v>
      </c>
      <c r="T476" s="7">
        <v>7355</v>
      </c>
      <c r="U476" s="3"/>
      <c r="V476" s="4"/>
      <c r="W476" s="3"/>
      <c r="X476" s="3"/>
      <c r="Y476" s="3"/>
      <c r="Z476" s="2"/>
      <c r="AA476" s="1"/>
      <c r="AB476" s="1"/>
      <c r="AC476" s="1"/>
      <c r="AD476" s="1"/>
      <c r="AE476" s="1"/>
      <c r="AF476" s="1"/>
    </row>
    <row r="477" spans="1:32" ht="44.25" customHeight="1" x14ac:dyDescent="0.2">
      <c r="A477" s="86" t="s">
        <v>2893</v>
      </c>
      <c r="B477" s="2">
        <v>692530004</v>
      </c>
      <c r="C477" s="2" t="s">
        <v>2451</v>
      </c>
      <c r="D477" s="2" t="s">
        <v>2746</v>
      </c>
      <c r="E477" s="6" t="s">
        <v>26</v>
      </c>
      <c r="F477" s="6" t="s">
        <v>542</v>
      </c>
      <c r="G477" s="6" t="s">
        <v>28</v>
      </c>
      <c r="H477" s="2"/>
      <c r="I477" s="2"/>
      <c r="J477" s="2" t="s">
        <v>2894</v>
      </c>
      <c r="K477" s="2" t="s">
        <v>2896</v>
      </c>
      <c r="L477" s="4" t="s">
        <v>767</v>
      </c>
      <c r="M477" s="7" t="s">
        <v>2898</v>
      </c>
      <c r="N477" s="7" t="s">
        <v>2895</v>
      </c>
      <c r="O477" s="8" t="s">
        <v>2897</v>
      </c>
      <c r="P477" s="7"/>
      <c r="Q477" s="8">
        <v>91001</v>
      </c>
      <c r="R477" s="8" t="s">
        <v>518</v>
      </c>
      <c r="S477" s="9">
        <v>42356</v>
      </c>
      <c r="T477" s="7">
        <v>7590</v>
      </c>
      <c r="U477" s="3"/>
      <c r="V477" s="4"/>
      <c r="W477" s="3"/>
      <c r="X477" s="3"/>
      <c r="Y477" s="3"/>
      <c r="Z477" s="2"/>
      <c r="AA477" s="1"/>
      <c r="AB477" s="1"/>
      <c r="AC477" s="1"/>
      <c r="AD477" s="1"/>
      <c r="AE477" s="1"/>
      <c r="AF477" s="1"/>
    </row>
    <row r="478" spans="1:32" ht="44.25" customHeight="1" x14ac:dyDescent="0.2">
      <c r="A478" s="86" t="s">
        <v>2899</v>
      </c>
      <c r="B478" s="2">
        <v>691901009</v>
      </c>
      <c r="C478" s="2" t="s">
        <v>2451</v>
      </c>
      <c r="D478" s="2" t="s">
        <v>2466</v>
      </c>
      <c r="E478" s="6" t="s">
        <v>26</v>
      </c>
      <c r="F478" s="6" t="s">
        <v>2467</v>
      </c>
      <c r="G478" s="6" t="s">
        <v>28</v>
      </c>
      <c r="H478" s="2"/>
      <c r="I478" s="2"/>
      <c r="J478" s="2" t="s">
        <v>2900</v>
      </c>
      <c r="K478" s="2" t="s">
        <v>2901</v>
      </c>
      <c r="L478" s="4" t="s">
        <v>48</v>
      </c>
      <c r="M478" s="7" t="s">
        <v>7644</v>
      </c>
      <c r="N478" s="7" t="s">
        <v>7645</v>
      </c>
      <c r="O478" s="8" t="s">
        <v>7646</v>
      </c>
      <c r="P478" s="7"/>
      <c r="Q478" s="8">
        <v>91001</v>
      </c>
      <c r="R478" s="8" t="s">
        <v>2470</v>
      </c>
      <c r="S478" s="9">
        <v>38729</v>
      </c>
      <c r="T478" s="7">
        <v>7255</v>
      </c>
      <c r="U478" s="3"/>
      <c r="V478" s="4"/>
      <c r="W478" s="3"/>
      <c r="X478" s="3"/>
      <c r="Y478" s="3"/>
      <c r="Z478" s="2"/>
      <c r="AA478" s="1"/>
      <c r="AB478" s="1"/>
      <c r="AC478" s="1"/>
      <c r="AD478" s="1"/>
      <c r="AE478" s="1"/>
      <c r="AF478" s="1"/>
    </row>
    <row r="479" spans="1:32" ht="44.25" customHeight="1" x14ac:dyDescent="0.2">
      <c r="A479" s="86" t="s">
        <v>2902</v>
      </c>
      <c r="B479" s="2">
        <v>691603008</v>
      </c>
      <c r="C479" s="2" t="s">
        <v>2451</v>
      </c>
      <c r="D479" s="2" t="s">
        <v>2466</v>
      </c>
      <c r="E479" s="6" t="s">
        <v>26</v>
      </c>
      <c r="F479" s="6" t="s">
        <v>2467</v>
      </c>
      <c r="G479" s="6" t="s">
        <v>28</v>
      </c>
      <c r="H479" s="2"/>
      <c r="I479" s="2"/>
      <c r="J479" s="2" t="s">
        <v>2903</v>
      </c>
      <c r="K479" s="2" t="s">
        <v>2904</v>
      </c>
      <c r="L479" s="4" t="s">
        <v>309</v>
      </c>
      <c r="M479" s="7" t="s">
        <v>2905</v>
      </c>
      <c r="N479" s="7" t="s">
        <v>5542</v>
      </c>
      <c r="O479" s="23" t="s">
        <v>5543</v>
      </c>
      <c r="P479" s="7"/>
      <c r="Q479" s="8">
        <v>91001</v>
      </c>
      <c r="R479" s="8" t="s">
        <v>2470</v>
      </c>
      <c r="S479" s="9">
        <v>38737</v>
      </c>
      <c r="T479" s="7">
        <v>7282</v>
      </c>
      <c r="U479" s="20"/>
      <c r="V479" s="21"/>
      <c r="W479" s="20"/>
      <c r="X479" s="20"/>
      <c r="Y479" s="20"/>
      <c r="Z479" s="12"/>
      <c r="AA479" s="1"/>
      <c r="AB479" s="1"/>
      <c r="AC479" s="1"/>
      <c r="AD479" s="1"/>
      <c r="AE479" s="1"/>
      <c r="AF479" s="1"/>
    </row>
    <row r="480" spans="1:32" ht="44.25" customHeight="1" x14ac:dyDescent="0.2">
      <c r="A480" s="86" t="s">
        <v>7647</v>
      </c>
      <c r="B480" s="2">
        <v>691005003</v>
      </c>
      <c r="C480" s="2" t="s">
        <v>2451</v>
      </c>
      <c r="D480" s="2" t="s">
        <v>2477</v>
      </c>
      <c r="E480" s="6" t="s">
        <v>1470</v>
      </c>
      <c r="F480" s="6" t="s">
        <v>2478</v>
      </c>
      <c r="G480" s="6" t="s">
        <v>28</v>
      </c>
      <c r="H480" s="2"/>
      <c r="I480" s="2"/>
      <c r="J480" s="2" t="s">
        <v>2906</v>
      </c>
      <c r="K480" s="2" t="s">
        <v>2907</v>
      </c>
      <c r="L480" s="4" t="s">
        <v>5316</v>
      </c>
      <c r="M480" s="7" t="s">
        <v>2908</v>
      </c>
      <c r="N480" s="7"/>
      <c r="O480" s="8"/>
      <c r="P480" s="7"/>
      <c r="Q480" s="8">
        <v>91001</v>
      </c>
      <c r="R480" s="8" t="s">
        <v>2470</v>
      </c>
      <c r="S480" s="9">
        <v>38729</v>
      </c>
      <c r="T480" s="7">
        <v>7257</v>
      </c>
      <c r="U480" s="3"/>
      <c r="V480" s="4"/>
      <c r="W480" s="3"/>
      <c r="X480" s="3"/>
      <c r="Y480" s="3"/>
      <c r="Z480" s="2"/>
      <c r="AA480" s="1"/>
      <c r="AB480" s="1"/>
      <c r="AC480" s="1"/>
      <c r="AD480" s="1"/>
      <c r="AE480" s="1"/>
      <c r="AF480" s="1"/>
    </row>
    <row r="481" spans="1:32" ht="44.25" customHeight="1" x14ac:dyDescent="0.2">
      <c r="A481" s="86" t="s">
        <v>2909</v>
      </c>
      <c r="B481" s="2">
        <v>690611007</v>
      </c>
      <c r="C481" s="2" t="s">
        <v>2451</v>
      </c>
      <c r="D481" s="2" t="s">
        <v>541</v>
      </c>
      <c r="E481" s="6" t="s">
        <v>26</v>
      </c>
      <c r="F481" s="6" t="s">
        <v>542</v>
      </c>
      <c r="G481" s="6" t="s">
        <v>28</v>
      </c>
      <c r="H481" s="2"/>
      <c r="I481" s="2"/>
      <c r="J481" s="2" t="s">
        <v>2910</v>
      </c>
      <c r="K481" s="2" t="s">
        <v>2911</v>
      </c>
      <c r="L481" s="4" t="s">
        <v>539</v>
      </c>
      <c r="M481" s="7" t="s">
        <v>2913</v>
      </c>
      <c r="N481" s="7" t="s">
        <v>2912</v>
      </c>
      <c r="O481" s="8"/>
      <c r="P481" s="7"/>
      <c r="Q481" s="8">
        <v>91001</v>
      </c>
      <c r="R481" s="8" t="s">
        <v>2470</v>
      </c>
      <c r="S481" s="9">
        <v>41563</v>
      </c>
      <c r="T481" s="7">
        <v>7488</v>
      </c>
      <c r="U481" s="20"/>
      <c r="V481" s="21"/>
      <c r="W481" s="20"/>
      <c r="X481" s="20"/>
      <c r="Y481" s="20"/>
      <c r="Z481" s="12"/>
      <c r="AA481" s="1"/>
      <c r="AB481" s="1"/>
      <c r="AC481" s="1"/>
      <c r="AD481" s="1"/>
      <c r="AE481" s="1"/>
      <c r="AF481" s="1"/>
    </row>
    <row r="482" spans="1:32" ht="44.25" customHeight="1" x14ac:dyDescent="0.2">
      <c r="A482" s="86" t="s">
        <v>2914</v>
      </c>
      <c r="B482" s="2">
        <v>691303004</v>
      </c>
      <c r="C482" s="2" t="s">
        <v>2451</v>
      </c>
      <c r="D482" s="2" t="s">
        <v>2477</v>
      </c>
      <c r="E482" s="6" t="s">
        <v>1470</v>
      </c>
      <c r="F482" s="6" t="s">
        <v>2478</v>
      </c>
      <c r="G482" s="6" t="s">
        <v>28</v>
      </c>
      <c r="H482" s="2"/>
      <c r="I482" s="2"/>
      <c r="J482" s="2" t="s">
        <v>7648</v>
      </c>
      <c r="K482" s="2" t="s">
        <v>2915</v>
      </c>
      <c r="L482" s="4" t="s">
        <v>5316</v>
      </c>
      <c r="M482" s="7" t="s">
        <v>1468</v>
      </c>
      <c r="N482" s="7" t="s">
        <v>2916</v>
      </c>
      <c r="O482" s="2"/>
      <c r="P482" s="7"/>
      <c r="Q482" s="8">
        <v>91001</v>
      </c>
      <c r="R482" s="8" t="s">
        <v>2470</v>
      </c>
      <c r="S482" s="9">
        <v>39581</v>
      </c>
      <c r="T482" s="7">
        <v>7390</v>
      </c>
      <c r="U482" s="20"/>
      <c r="V482" s="21"/>
      <c r="W482" s="20"/>
      <c r="X482" s="20"/>
      <c r="Y482" s="20"/>
      <c r="Z482" s="12"/>
      <c r="AA482" s="1"/>
      <c r="AB482" s="1"/>
      <c r="AC482" s="1"/>
      <c r="AD482" s="1"/>
      <c r="AE482" s="1"/>
      <c r="AF482" s="1"/>
    </row>
    <row r="483" spans="1:32" ht="44.25" customHeight="1" x14ac:dyDescent="0.2">
      <c r="A483" s="86" t="s">
        <v>2917</v>
      </c>
      <c r="B483" s="2">
        <v>690911000</v>
      </c>
      <c r="C483" s="2" t="s">
        <v>2451</v>
      </c>
      <c r="D483" s="2" t="s">
        <v>2466</v>
      </c>
      <c r="E483" s="2" t="s">
        <v>26</v>
      </c>
      <c r="F483" s="6" t="s">
        <v>2467</v>
      </c>
      <c r="G483" s="6" t="s">
        <v>28</v>
      </c>
      <c r="H483" s="2"/>
      <c r="I483" s="2"/>
      <c r="J483" s="2" t="s">
        <v>2918</v>
      </c>
      <c r="K483" s="2" t="s">
        <v>2919</v>
      </c>
      <c r="L483" s="4" t="s">
        <v>5315</v>
      </c>
      <c r="M483" s="7" t="s">
        <v>2920</v>
      </c>
      <c r="N483" s="7"/>
      <c r="O483" s="8"/>
      <c r="P483" s="7"/>
      <c r="Q483" s="8">
        <v>91001</v>
      </c>
      <c r="R483" s="8" t="s">
        <v>2921</v>
      </c>
      <c r="S483" s="9">
        <v>38712</v>
      </c>
      <c r="T483" s="7">
        <v>7237</v>
      </c>
      <c r="U483" s="3"/>
      <c r="V483" s="4"/>
      <c r="W483" s="3"/>
      <c r="X483" s="3"/>
      <c r="Y483" s="3"/>
      <c r="Z483" s="2"/>
      <c r="AA483" s="1"/>
      <c r="AB483" s="1"/>
      <c r="AC483" s="1"/>
      <c r="AD483" s="1"/>
      <c r="AE483" s="1"/>
      <c r="AF483" s="1"/>
    </row>
    <row r="484" spans="1:32" ht="44.25" customHeight="1" x14ac:dyDescent="0.2">
      <c r="A484" s="86" t="s">
        <v>2922</v>
      </c>
      <c r="B484" s="2">
        <v>692203003</v>
      </c>
      <c r="C484" s="2" t="s">
        <v>2451</v>
      </c>
      <c r="D484" s="2" t="s">
        <v>541</v>
      </c>
      <c r="E484" s="6" t="s">
        <v>26</v>
      </c>
      <c r="F484" s="6" t="s">
        <v>542</v>
      </c>
      <c r="G484" s="6" t="s">
        <v>28</v>
      </c>
      <c r="H484" s="2"/>
      <c r="I484" s="2"/>
      <c r="J484" s="2" t="s">
        <v>6672</v>
      </c>
      <c r="K484" s="2" t="s">
        <v>2923</v>
      </c>
      <c r="L484" s="4" t="s">
        <v>5311</v>
      </c>
      <c r="M484" s="7" t="s">
        <v>2925</v>
      </c>
      <c r="N484" s="7" t="s">
        <v>2924</v>
      </c>
      <c r="O484" s="23" t="s">
        <v>7649</v>
      </c>
      <c r="P484" s="7"/>
      <c r="Q484" s="8">
        <v>91001</v>
      </c>
      <c r="R484" s="8" t="s">
        <v>2609</v>
      </c>
      <c r="S484" s="9">
        <v>42061</v>
      </c>
      <c r="T484" s="7">
        <v>7555</v>
      </c>
      <c r="U484" s="3"/>
      <c r="V484" s="4"/>
      <c r="W484" s="3"/>
      <c r="X484" s="3"/>
      <c r="Y484" s="3"/>
      <c r="Z484" s="2"/>
      <c r="AA484" s="1"/>
      <c r="AB484" s="1"/>
      <c r="AC484" s="1"/>
      <c r="AD484" s="1"/>
      <c r="AE484" s="1"/>
      <c r="AF484" s="1"/>
    </row>
    <row r="485" spans="1:32" ht="44.25" customHeight="1" x14ac:dyDescent="0.2">
      <c r="A485" s="86" t="s">
        <v>2926</v>
      </c>
      <c r="B485" s="2">
        <v>692552008</v>
      </c>
      <c r="C485" s="2" t="s">
        <v>2451</v>
      </c>
      <c r="D485" s="2" t="s">
        <v>2466</v>
      </c>
      <c r="E485" s="6" t="s">
        <v>26</v>
      </c>
      <c r="F485" s="6" t="s">
        <v>2467</v>
      </c>
      <c r="G485" s="6" t="s">
        <v>28</v>
      </c>
      <c r="H485" s="2"/>
      <c r="I485" s="2"/>
      <c r="J485" s="2" t="s">
        <v>6107</v>
      </c>
      <c r="K485" s="2" t="s">
        <v>2927</v>
      </c>
      <c r="L485" s="4" t="s">
        <v>47</v>
      </c>
      <c r="M485" s="7" t="s">
        <v>2928</v>
      </c>
      <c r="N485" s="7" t="s">
        <v>5480</v>
      </c>
      <c r="O485" s="23" t="s">
        <v>5481</v>
      </c>
      <c r="P485" s="7"/>
      <c r="Q485" s="8">
        <v>91001</v>
      </c>
      <c r="R485" s="8" t="s">
        <v>2929</v>
      </c>
      <c r="S485" s="9">
        <v>38624</v>
      </c>
      <c r="T485" s="7">
        <v>7199</v>
      </c>
      <c r="U485" s="3"/>
      <c r="V485" s="4"/>
      <c r="W485" s="3"/>
      <c r="X485" s="3"/>
      <c r="Y485" s="3"/>
      <c r="Z485" s="2"/>
      <c r="AA485" s="1"/>
      <c r="AB485" s="1"/>
      <c r="AC485" s="1"/>
      <c r="AD485" s="1"/>
      <c r="AE485" s="1"/>
      <c r="AF485" s="1"/>
    </row>
    <row r="486" spans="1:32" ht="44.25" customHeight="1" x14ac:dyDescent="0.2">
      <c r="A486" s="86" t="s">
        <v>2930</v>
      </c>
      <c r="B486" s="2">
        <v>692551001</v>
      </c>
      <c r="C486" s="2" t="s">
        <v>2451</v>
      </c>
      <c r="D486" s="2" t="s">
        <v>2466</v>
      </c>
      <c r="E486" s="6" t="s">
        <v>26</v>
      </c>
      <c r="F486" s="6" t="s">
        <v>2467</v>
      </c>
      <c r="G486" s="6" t="s">
        <v>28</v>
      </c>
      <c r="H486" s="2"/>
      <c r="I486" s="2"/>
      <c r="J486" s="2" t="s">
        <v>7650</v>
      </c>
      <c r="K486" s="2" t="s">
        <v>5539</v>
      </c>
      <c r="L486" s="4" t="s">
        <v>47</v>
      </c>
      <c r="M486" s="7" t="s">
        <v>2931</v>
      </c>
      <c r="N486" s="7" t="s">
        <v>7651</v>
      </c>
      <c r="O486" s="8" t="s">
        <v>7652</v>
      </c>
      <c r="P486" s="7"/>
      <c r="Q486" s="8">
        <v>91001</v>
      </c>
      <c r="R486" s="8" t="s">
        <v>2797</v>
      </c>
      <c r="S486" s="9">
        <v>39612</v>
      </c>
      <c r="T486" s="7">
        <v>7395</v>
      </c>
      <c r="U486" s="20"/>
      <c r="V486" s="21"/>
      <c r="W486" s="20"/>
      <c r="X486" s="20"/>
      <c r="Y486" s="20"/>
      <c r="Z486" s="12"/>
      <c r="AA486" s="1"/>
      <c r="AB486" s="1"/>
      <c r="AC486" s="1"/>
      <c r="AD486" s="1"/>
      <c r="AE486" s="1"/>
      <c r="AF486" s="1"/>
    </row>
    <row r="487" spans="1:32" ht="44.25" customHeight="1" x14ac:dyDescent="0.2">
      <c r="A487" s="86" t="s">
        <v>7653</v>
      </c>
      <c r="B487" s="2">
        <v>691306003</v>
      </c>
      <c r="C487" s="2" t="s">
        <v>2451</v>
      </c>
      <c r="D487" s="2" t="s">
        <v>2477</v>
      </c>
      <c r="E487" s="6" t="s">
        <v>1470</v>
      </c>
      <c r="F487" s="6" t="s">
        <v>2478</v>
      </c>
      <c r="G487" s="6" t="s">
        <v>28</v>
      </c>
      <c r="H487" s="2"/>
      <c r="I487" s="2"/>
      <c r="J487" s="2" t="s">
        <v>2932</v>
      </c>
      <c r="K487" s="2" t="s">
        <v>2933</v>
      </c>
      <c r="L487" s="4" t="s">
        <v>5316</v>
      </c>
      <c r="M487" s="7" t="s">
        <v>2934</v>
      </c>
      <c r="N487" s="7"/>
      <c r="O487" s="8"/>
      <c r="P487" s="7"/>
      <c r="Q487" s="8">
        <v>91001</v>
      </c>
      <c r="R487" s="8" t="s">
        <v>2470</v>
      </c>
      <c r="S487" s="9">
        <v>38744</v>
      </c>
      <c r="T487" s="7">
        <v>7289</v>
      </c>
      <c r="U487" s="20"/>
      <c r="V487" s="21"/>
      <c r="W487" s="20"/>
      <c r="X487" s="20"/>
      <c r="Y487" s="20"/>
      <c r="Z487" s="12"/>
      <c r="AA487" s="1"/>
      <c r="AB487" s="1"/>
      <c r="AC487" s="1"/>
      <c r="AD487" s="1"/>
      <c r="AE487" s="1"/>
      <c r="AF487" s="1"/>
    </row>
    <row r="488" spans="1:32" ht="44.25" customHeight="1" x14ac:dyDescent="0.2">
      <c r="A488" s="86" t="s">
        <v>6673</v>
      </c>
      <c r="B488" s="2" t="s">
        <v>6748</v>
      </c>
      <c r="C488" s="2"/>
      <c r="D488" s="2" t="s">
        <v>2477</v>
      </c>
      <c r="E488" s="6" t="s">
        <v>1470</v>
      </c>
      <c r="F488" s="6" t="s">
        <v>2478</v>
      </c>
      <c r="G488" s="6" t="s">
        <v>28</v>
      </c>
      <c r="H488" s="2"/>
      <c r="I488" s="2"/>
      <c r="J488" s="2" t="s">
        <v>6674</v>
      </c>
      <c r="K488" s="2" t="s">
        <v>6675</v>
      </c>
      <c r="L488" s="4" t="s">
        <v>48</v>
      </c>
      <c r="M488" s="7" t="s">
        <v>6676</v>
      </c>
      <c r="N488" s="7" t="s">
        <v>6677</v>
      </c>
      <c r="O488" s="23" t="s">
        <v>6678</v>
      </c>
      <c r="P488" s="7"/>
      <c r="Q488" s="8">
        <v>91001</v>
      </c>
      <c r="R488" s="8" t="s">
        <v>2470</v>
      </c>
      <c r="S488" s="9">
        <v>44300</v>
      </c>
      <c r="T488" s="7">
        <v>7731</v>
      </c>
      <c r="U488" s="3"/>
      <c r="V488" s="4"/>
      <c r="W488" s="3"/>
      <c r="X488" s="3"/>
      <c r="Y488" s="3"/>
      <c r="Z488" s="2"/>
      <c r="AA488" s="1"/>
      <c r="AB488" s="1"/>
      <c r="AC488" s="1"/>
      <c r="AD488" s="1"/>
      <c r="AE488" s="1"/>
      <c r="AF488" s="1"/>
    </row>
    <row r="489" spans="1:32" ht="44.25" customHeight="1" x14ac:dyDescent="0.2">
      <c r="A489" s="86" t="s">
        <v>2935</v>
      </c>
      <c r="B489" s="2">
        <v>692541006</v>
      </c>
      <c r="C489" s="2" t="s">
        <v>2451</v>
      </c>
      <c r="D489" s="2" t="s">
        <v>2466</v>
      </c>
      <c r="E489" s="6" t="s">
        <v>26</v>
      </c>
      <c r="F489" s="6" t="s">
        <v>2467</v>
      </c>
      <c r="G489" s="6" t="s">
        <v>28</v>
      </c>
      <c r="H489" s="2"/>
      <c r="I489" s="2"/>
      <c r="J489" s="2" t="s">
        <v>2936</v>
      </c>
      <c r="K489" s="2" t="s">
        <v>2937</v>
      </c>
      <c r="L489" s="4" t="s">
        <v>47</v>
      </c>
      <c r="M489" s="7" t="s">
        <v>2938</v>
      </c>
      <c r="N489" s="7" t="s">
        <v>7654</v>
      </c>
      <c r="O489" s="23" t="s">
        <v>7655</v>
      </c>
      <c r="P489" s="7"/>
      <c r="Q489" s="8">
        <v>91001</v>
      </c>
      <c r="R489" s="8" t="s">
        <v>2470</v>
      </c>
      <c r="S489" s="9">
        <v>37970</v>
      </c>
      <c r="T489" s="7">
        <v>7071</v>
      </c>
      <c r="U489" s="20"/>
      <c r="V489" s="21"/>
      <c r="W489" s="20"/>
      <c r="X489" s="20"/>
      <c r="Y489" s="20"/>
      <c r="Z489" s="12"/>
      <c r="AA489" s="1"/>
      <c r="AB489" s="1"/>
      <c r="AC489" s="1"/>
      <c r="AD489" s="1"/>
      <c r="AE489" s="1"/>
      <c r="AF489" s="1"/>
    </row>
    <row r="490" spans="1:32" ht="44.25" customHeight="1" x14ac:dyDescent="0.2">
      <c r="A490" s="86" t="s">
        <v>7656</v>
      </c>
      <c r="B490" s="2">
        <v>691604004</v>
      </c>
      <c r="C490" s="2" t="s">
        <v>2451</v>
      </c>
      <c r="D490" s="2" t="s">
        <v>541</v>
      </c>
      <c r="E490" s="6" t="s">
        <v>26</v>
      </c>
      <c r="F490" s="6" t="s">
        <v>2557</v>
      </c>
      <c r="G490" s="6" t="s">
        <v>28</v>
      </c>
      <c r="H490" s="2"/>
      <c r="I490" s="2"/>
      <c r="J490" s="2" t="s">
        <v>2939</v>
      </c>
      <c r="K490" s="2" t="s">
        <v>2940</v>
      </c>
      <c r="L490" s="4" t="s">
        <v>309</v>
      </c>
      <c r="M490" s="7" t="s">
        <v>2942</v>
      </c>
      <c r="N490" s="7" t="s">
        <v>2941</v>
      </c>
      <c r="O490" s="8"/>
      <c r="P490" s="7"/>
      <c r="Q490" s="8">
        <v>91001</v>
      </c>
      <c r="R490" s="8" t="s">
        <v>2943</v>
      </c>
      <c r="S490" s="9">
        <v>38768</v>
      </c>
      <c r="T490" s="7">
        <v>7305</v>
      </c>
      <c r="U490" s="3"/>
      <c r="V490" s="4"/>
      <c r="W490" s="3"/>
      <c r="X490" s="3"/>
      <c r="Y490" s="3"/>
      <c r="Z490" s="2"/>
      <c r="AA490" s="1"/>
      <c r="AB490" s="1"/>
      <c r="AC490" s="1"/>
      <c r="AD490" s="1"/>
      <c r="AE490" s="1"/>
      <c r="AF490" s="1"/>
    </row>
    <row r="491" spans="1:32" ht="44.25" customHeight="1" x14ac:dyDescent="0.2">
      <c r="A491" s="86" t="s">
        <v>2944</v>
      </c>
      <c r="B491" s="2">
        <v>690511002</v>
      </c>
      <c r="C491" s="2" t="s">
        <v>2451</v>
      </c>
      <c r="D491" s="2" t="s">
        <v>2466</v>
      </c>
      <c r="E491" s="6" t="s">
        <v>26</v>
      </c>
      <c r="F491" s="6" t="s">
        <v>2467</v>
      </c>
      <c r="G491" s="6" t="s">
        <v>28</v>
      </c>
      <c r="H491" s="2"/>
      <c r="I491" s="2"/>
      <c r="J491" s="2" t="s">
        <v>5453</v>
      </c>
      <c r="K491" s="2" t="s">
        <v>2945</v>
      </c>
      <c r="L491" s="4" t="s">
        <v>539</v>
      </c>
      <c r="M491" s="7" t="s">
        <v>682</v>
      </c>
      <c r="N491" s="7" t="s">
        <v>5454</v>
      </c>
      <c r="O491" s="23" t="s">
        <v>5455</v>
      </c>
      <c r="P491" s="7"/>
      <c r="Q491" s="8" t="s">
        <v>2692</v>
      </c>
      <c r="R491" s="8" t="s">
        <v>2470</v>
      </c>
      <c r="S491" s="9">
        <v>38159</v>
      </c>
      <c r="T491" s="7">
        <v>7128</v>
      </c>
      <c r="U491" s="3"/>
      <c r="V491" s="4"/>
      <c r="W491" s="3"/>
      <c r="X491" s="3"/>
      <c r="Y491" s="3"/>
      <c r="Z491" s="2"/>
      <c r="AA491" s="1"/>
      <c r="AB491" s="1"/>
      <c r="AC491" s="1"/>
      <c r="AD491" s="1"/>
      <c r="AE491" s="1"/>
      <c r="AF491" s="1"/>
    </row>
    <row r="492" spans="1:32" ht="44.25" customHeight="1" x14ac:dyDescent="0.2">
      <c r="A492" s="86" t="s">
        <v>7657</v>
      </c>
      <c r="B492" s="2" t="s">
        <v>6374</v>
      </c>
      <c r="C492" s="2" t="s">
        <v>2451</v>
      </c>
      <c r="D492" s="2" t="s">
        <v>2466</v>
      </c>
      <c r="E492" s="6" t="s">
        <v>26</v>
      </c>
      <c r="F492" s="6" t="s">
        <v>2467</v>
      </c>
      <c r="G492" s="6" t="s">
        <v>28</v>
      </c>
      <c r="H492" s="2"/>
      <c r="I492" s="2"/>
      <c r="J492" s="2" t="s">
        <v>7658</v>
      </c>
      <c r="K492" s="2" t="s">
        <v>2946</v>
      </c>
      <c r="L492" s="4" t="s">
        <v>309</v>
      </c>
      <c r="M492" s="7" t="s">
        <v>2948</v>
      </c>
      <c r="N492" s="7" t="s">
        <v>2947</v>
      </c>
      <c r="O492" s="8"/>
      <c r="P492" s="7"/>
      <c r="Q492" s="8">
        <v>91001</v>
      </c>
      <c r="R492" s="8" t="s">
        <v>2949</v>
      </c>
      <c r="S492" s="9">
        <v>38736</v>
      </c>
      <c r="T492" s="7">
        <v>7267</v>
      </c>
      <c r="U492" s="20"/>
      <c r="V492" s="21"/>
      <c r="W492" s="20"/>
      <c r="X492" s="20"/>
      <c r="Y492" s="20"/>
      <c r="Z492" s="12"/>
      <c r="AA492" s="1"/>
      <c r="AB492" s="1"/>
      <c r="AC492" s="1"/>
      <c r="AD492" s="1"/>
      <c r="AE492" s="1"/>
      <c r="AF492" s="1"/>
    </row>
    <row r="493" spans="1:32" ht="44.25" customHeight="1" x14ac:dyDescent="0.2">
      <c r="A493" s="86" t="s">
        <v>2950</v>
      </c>
      <c r="B493" s="2">
        <v>692006003</v>
      </c>
      <c r="C493" s="2" t="s">
        <v>2451</v>
      </c>
      <c r="D493" s="2" t="s">
        <v>2466</v>
      </c>
      <c r="E493" s="6" t="s">
        <v>26</v>
      </c>
      <c r="F493" s="6" t="s">
        <v>2467</v>
      </c>
      <c r="G493" s="6" t="s">
        <v>28</v>
      </c>
      <c r="H493" s="2"/>
      <c r="I493" s="2"/>
      <c r="J493" s="2" t="s">
        <v>2951</v>
      </c>
      <c r="K493" s="2" t="s">
        <v>2952</v>
      </c>
      <c r="L493" s="4" t="s">
        <v>5317</v>
      </c>
      <c r="M493" s="7" t="s">
        <v>1062</v>
      </c>
      <c r="N493" s="7" t="s">
        <v>5483</v>
      </c>
      <c r="O493" s="8" t="s">
        <v>5484</v>
      </c>
      <c r="P493" s="7"/>
      <c r="Q493" s="8">
        <v>91001</v>
      </c>
      <c r="R493" s="8" t="s">
        <v>2470</v>
      </c>
      <c r="S493" s="9">
        <v>42991</v>
      </c>
      <c r="T493" s="7">
        <v>7636</v>
      </c>
      <c r="U493" s="3"/>
      <c r="V493" s="4"/>
      <c r="W493" s="3"/>
      <c r="X493" s="3"/>
      <c r="Y493" s="3"/>
      <c r="Z493" s="2"/>
      <c r="AA493" s="1"/>
      <c r="AB493" s="1"/>
      <c r="AC493" s="1"/>
      <c r="AD493" s="1"/>
      <c r="AE493" s="1"/>
      <c r="AF493" s="1"/>
    </row>
    <row r="494" spans="1:32" ht="44.25" customHeight="1" x14ac:dyDescent="0.2">
      <c r="A494" s="86" t="s">
        <v>2953</v>
      </c>
      <c r="B494" s="2">
        <v>690415003</v>
      </c>
      <c r="C494" s="2" t="s">
        <v>2451</v>
      </c>
      <c r="D494" s="2" t="s">
        <v>541</v>
      </c>
      <c r="E494" s="6" t="s">
        <v>26</v>
      </c>
      <c r="F494" s="6" t="s">
        <v>542</v>
      </c>
      <c r="G494" s="6" t="s">
        <v>28</v>
      </c>
      <c r="H494" s="2"/>
      <c r="I494" s="2"/>
      <c r="J494" s="2" t="s">
        <v>7659</v>
      </c>
      <c r="K494" s="2" t="s">
        <v>2955</v>
      </c>
      <c r="L494" s="4" t="s">
        <v>5314</v>
      </c>
      <c r="M494" s="7" t="s">
        <v>1985</v>
      </c>
      <c r="N494" s="7" t="s">
        <v>2956</v>
      </c>
      <c r="O494" s="8" t="s">
        <v>2954</v>
      </c>
      <c r="P494" s="7"/>
      <c r="Q494" s="8">
        <v>91001</v>
      </c>
      <c r="R494" s="8" t="s">
        <v>2534</v>
      </c>
      <c r="S494" s="9">
        <v>42053</v>
      </c>
      <c r="T494" s="7">
        <v>7534</v>
      </c>
      <c r="U494" s="20"/>
      <c r="V494" s="21"/>
      <c r="W494" s="20"/>
      <c r="X494" s="20"/>
      <c r="Y494" s="20"/>
      <c r="Z494" s="12"/>
      <c r="AA494" s="1"/>
      <c r="AB494" s="1"/>
      <c r="AC494" s="1"/>
      <c r="AD494" s="1"/>
      <c r="AE494" s="1"/>
      <c r="AF494" s="1"/>
    </row>
    <row r="495" spans="1:32" ht="44.25" customHeight="1" x14ac:dyDescent="0.2">
      <c r="A495" s="86" t="s">
        <v>2957</v>
      </c>
      <c r="B495" s="2">
        <v>691513009</v>
      </c>
      <c r="C495" s="2" t="s">
        <v>2451</v>
      </c>
      <c r="D495" s="2" t="s">
        <v>2466</v>
      </c>
      <c r="E495" s="6" t="s">
        <v>26</v>
      </c>
      <c r="F495" s="6" t="s">
        <v>2467</v>
      </c>
      <c r="G495" s="6" t="s">
        <v>28</v>
      </c>
      <c r="H495" s="2"/>
      <c r="I495" s="2"/>
      <c r="J495" s="6" t="s">
        <v>7660</v>
      </c>
      <c r="K495" s="2" t="s">
        <v>2959</v>
      </c>
      <c r="L495" s="4" t="s">
        <v>309</v>
      </c>
      <c r="M495" s="7" t="s">
        <v>2961</v>
      </c>
      <c r="N495" s="7" t="s">
        <v>2960</v>
      </c>
      <c r="O495" s="2" t="s">
        <v>2958</v>
      </c>
      <c r="P495" s="7"/>
      <c r="Q495" s="8">
        <v>91001</v>
      </c>
      <c r="R495" s="8" t="s">
        <v>2470</v>
      </c>
      <c r="S495" s="9">
        <v>37970</v>
      </c>
      <c r="T495" s="7">
        <v>7090</v>
      </c>
      <c r="U495" s="3"/>
      <c r="V495" s="4"/>
      <c r="W495" s="3"/>
      <c r="X495" s="3"/>
      <c r="Y495" s="3"/>
      <c r="Z495" s="2"/>
      <c r="AA495" s="1"/>
      <c r="AB495" s="1"/>
      <c r="AC495" s="1"/>
      <c r="AD495" s="1"/>
      <c r="AE495" s="1"/>
      <c r="AF495" s="1"/>
    </row>
    <row r="496" spans="1:32" ht="44.25" customHeight="1" x14ac:dyDescent="0.2">
      <c r="A496" s="86" t="s">
        <v>2962</v>
      </c>
      <c r="B496" s="2">
        <v>690604000</v>
      </c>
      <c r="C496" s="2" t="s">
        <v>2451</v>
      </c>
      <c r="D496" s="2" t="s">
        <v>2466</v>
      </c>
      <c r="E496" s="6" t="s">
        <v>26</v>
      </c>
      <c r="F496" s="6" t="s">
        <v>2467</v>
      </c>
      <c r="G496" s="6" t="s">
        <v>28</v>
      </c>
      <c r="H496" s="2"/>
      <c r="I496" s="2"/>
      <c r="J496" s="2" t="s">
        <v>2963</v>
      </c>
      <c r="K496" s="2" t="s">
        <v>2964</v>
      </c>
      <c r="L496" s="4" t="s">
        <v>539</v>
      </c>
      <c r="M496" s="7" t="s">
        <v>2966</v>
      </c>
      <c r="N496" s="7" t="s">
        <v>2965</v>
      </c>
      <c r="O496" s="8"/>
      <c r="P496" s="7"/>
      <c r="Q496" s="8">
        <v>91001</v>
      </c>
      <c r="R496" s="8" t="s">
        <v>2470</v>
      </c>
      <c r="S496" s="9">
        <v>38737</v>
      </c>
      <c r="T496" s="7">
        <v>7300</v>
      </c>
      <c r="U496" s="3"/>
      <c r="V496" s="4"/>
      <c r="W496" s="3"/>
      <c r="X496" s="3"/>
      <c r="Y496" s="3"/>
      <c r="Z496" s="2"/>
      <c r="AA496" s="1"/>
      <c r="AB496" s="1"/>
      <c r="AC496" s="1"/>
      <c r="AD496" s="1"/>
      <c r="AE496" s="1"/>
      <c r="AF496" s="1"/>
    </row>
    <row r="497" spans="1:32" ht="44.25" customHeight="1" x14ac:dyDescent="0.2">
      <c r="A497" s="86" t="s">
        <v>7661</v>
      </c>
      <c r="B497" s="2">
        <v>690802007</v>
      </c>
      <c r="C497" s="2" t="s">
        <v>2451</v>
      </c>
      <c r="D497" s="2" t="s">
        <v>2466</v>
      </c>
      <c r="E497" s="6" t="s">
        <v>26</v>
      </c>
      <c r="F497" s="6" t="s">
        <v>2467</v>
      </c>
      <c r="G497" s="6" t="s">
        <v>28</v>
      </c>
      <c r="H497" s="2"/>
      <c r="I497" s="2"/>
      <c r="J497" s="2" t="s">
        <v>7662</v>
      </c>
      <c r="K497" s="2" t="s">
        <v>2967</v>
      </c>
      <c r="L497" s="4" t="s">
        <v>5315</v>
      </c>
      <c r="M497" s="7" t="s">
        <v>2969</v>
      </c>
      <c r="N497" s="7" t="s">
        <v>2968</v>
      </c>
      <c r="O497" s="8"/>
      <c r="P497" s="7"/>
      <c r="Q497" s="8">
        <v>91001</v>
      </c>
      <c r="R497" s="8" t="s">
        <v>2470</v>
      </c>
      <c r="S497" s="9">
        <v>38712</v>
      </c>
      <c r="T497" s="7">
        <v>7235</v>
      </c>
      <c r="U497" s="20"/>
      <c r="V497" s="21"/>
      <c r="W497" s="20"/>
      <c r="X497" s="20"/>
      <c r="Y497" s="20"/>
      <c r="Z497" s="12"/>
      <c r="AA497" s="1"/>
      <c r="AB497" s="1"/>
      <c r="AC497" s="1"/>
      <c r="AD497" s="1"/>
      <c r="AE497" s="1"/>
      <c r="AF497" s="1"/>
    </row>
    <row r="498" spans="1:32" ht="44.25" customHeight="1" x14ac:dyDescent="0.2">
      <c r="A498" s="86" t="s">
        <v>2970</v>
      </c>
      <c r="B498" s="2" t="s">
        <v>8529</v>
      </c>
      <c r="C498" s="2" t="s">
        <v>2971</v>
      </c>
      <c r="D498" s="2" t="s">
        <v>2466</v>
      </c>
      <c r="E498" s="6" t="s">
        <v>2972</v>
      </c>
      <c r="F498" s="6" t="s">
        <v>2467</v>
      </c>
      <c r="G498" s="2" t="s">
        <v>28</v>
      </c>
      <c r="H498" s="2"/>
      <c r="I498" s="2"/>
      <c r="J498" s="2" t="s">
        <v>2973</v>
      </c>
      <c r="K498" s="2" t="s">
        <v>2975</v>
      </c>
      <c r="L498" s="7" t="s">
        <v>47</v>
      </c>
      <c r="M498" s="2" t="s">
        <v>1638</v>
      </c>
      <c r="N498" s="4" t="s">
        <v>2974</v>
      </c>
      <c r="O498" s="8" t="s">
        <v>5456</v>
      </c>
      <c r="P498" s="2"/>
      <c r="Q498" s="2">
        <v>91001</v>
      </c>
      <c r="R498" s="8" t="s">
        <v>2470</v>
      </c>
      <c r="S498" s="9">
        <v>37970</v>
      </c>
      <c r="T498" s="7">
        <v>7081</v>
      </c>
      <c r="U498" s="20"/>
      <c r="V498" s="21"/>
      <c r="W498" s="20"/>
      <c r="X498" s="20"/>
      <c r="Y498" s="20"/>
      <c r="Z498" s="12"/>
      <c r="AA498" s="1"/>
      <c r="AB498" s="1"/>
      <c r="AC498" s="1"/>
      <c r="AD498" s="1"/>
      <c r="AE498" s="1"/>
      <c r="AF498" s="1"/>
    </row>
    <row r="499" spans="1:32" ht="44.25" customHeight="1" x14ac:dyDescent="0.2">
      <c r="A499" s="85" t="s">
        <v>2976</v>
      </c>
      <c r="B499" s="2">
        <v>692005007</v>
      </c>
      <c r="C499" s="2" t="s">
        <v>2451</v>
      </c>
      <c r="D499" s="2" t="s">
        <v>541</v>
      </c>
      <c r="E499" s="6" t="s">
        <v>26</v>
      </c>
      <c r="F499" s="6" t="s">
        <v>542</v>
      </c>
      <c r="G499" s="6" t="s">
        <v>28</v>
      </c>
      <c r="H499" s="2"/>
      <c r="I499" s="2"/>
      <c r="J499" s="2" t="s">
        <v>5250</v>
      </c>
      <c r="K499" s="2" t="s">
        <v>5251</v>
      </c>
      <c r="L499" s="4" t="s">
        <v>5317</v>
      </c>
      <c r="M499" s="7" t="s">
        <v>5252</v>
      </c>
      <c r="N499" s="7"/>
      <c r="O499" s="8"/>
      <c r="P499" s="7"/>
      <c r="Q499" s="8">
        <v>91001</v>
      </c>
      <c r="R499" s="8" t="s">
        <v>2609</v>
      </c>
      <c r="S499" s="9">
        <v>41939</v>
      </c>
      <c r="T499" s="7">
        <v>7515</v>
      </c>
      <c r="U499" s="3"/>
      <c r="V499" s="4"/>
      <c r="W499" s="3"/>
      <c r="X499" s="3"/>
      <c r="Y499" s="3"/>
      <c r="Z499" s="2"/>
      <c r="AA499" s="1"/>
      <c r="AB499" s="1"/>
      <c r="AC499" s="1"/>
      <c r="AD499" s="1"/>
      <c r="AE499" s="1"/>
      <c r="AF499" s="1"/>
    </row>
    <row r="500" spans="1:32" ht="44.25" customHeight="1" x14ac:dyDescent="0.2">
      <c r="A500" s="86" t="s">
        <v>7663</v>
      </c>
      <c r="B500" s="2">
        <v>690709007</v>
      </c>
      <c r="C500" s="2" t="s">
        <v>2451</v>
      </c>
      <c r="D500" s="2" t="s">
        <v>2466</v>
      </c>
      <c r="E500" s="6" t="s">
        <v>26</v>
      </c>
      <c r="F500" s="6" t="s">
        <v>2467</v>
      </c>
      <c r="G500" s="6" t="s">
        <v>28</v>
      </c>
      <c r="H500" s="2"/>
      <c r="I500" s="2"/>
      <c r="J500" s="2" t="s">
        <v>7664</v>
      </c>
      <c r="K500" s="2" t="s">
        <v>2977</v>
      </c>
      <c r="L500" s="4" t="s">
        <v>47</v>
      </c>
      <c r="M500" s="7" t="s">
        <v>2979</v>
      </c>
      <c r="N500" s="7" t="s">
        <v>2978</v>
      </c>
      <c r="O500" s="62" t="s">
        <v>7665</v>
      </c>
      <c r="P500" s="7"/>
      <c r="Q500" s="8">
        <v>91001</v>
      </c>
      <c r="R500" s="8" t="s">
        <v>2499</v>
      </c>
      <c r="S500" s="9">
        <v>38531</v>
      </c>
      <c r="T500" s="7">
        <v>7176</v>
      </c>
      <c r="U500" s="20"/>
      <c r="V500" s="21"/>
      <c r="W500" s="20"/>
      <c r="X500" s="20"/>
      <c r="Y500" s="20"/>
      <c r="Z500" s="12"/>
      <c r="AA500" s="1"/>
      <c r="AB500" s="1"/>
      <c r="AC500" s="1"/>
      <c r="AD500" s="1"/>
      <c r="AE500" s="1"/>
      <c r="AF500" s="1"/>
    </row>
    <row r="501" spans="1:32" ht="44.25" customHeight="1" x14ac:dyDescent="0.2">
      <c r="A501" s="86" t="s">
        <v>2980</v>
      </c>
      <c r="B501" s="2">
        <v>690815001</v>
      </c>
      <c r="C501" s="2" t="s">
        <v>2451</v>
      </c>
      <c r="D501" s="2" t="s">
        <v>541</v>
      </c>
      <c r="E501" s="6" t="s">
        <v>26</v>
      </c>
      <c r="F501" s="6" t="s">
        <v>542</v>
      </c>
      <c r="G501" s="6" t="s">
        <v>28</v>
      </c>
      <c r="H501" s="2"/>
      <c r="I501" s="2"/>
      <c r="J501" s="2" t="s">
        <v>7666</v>
      </c>
      <c r="K501" s="2" t="s">
        <v>2981</v>
      </c>
      <c r="L501" s="4" t="s">
        <v>5315</v>
      </c>
      <c r="M501" s="7" t="s">
        <v>2982</v>
      </c>
      <c r="N501" s="7" t="s">
        <v>5491</v>
      </c>
      <c r="O501" s="8" t="s">
        <v>5492</v>
      </c>
      <c r="P501" s="7"/>
      <c r="Q501" s="8">
        <v>91001</v>
      </c>
      <c r="R501" s="8" t="s">
        <v>2609</v>
      </c>
      <c r="S501" s="9">
        <v>41906</v>
      </c>
      <c r="T501" s="7">
        <v>7508</v>
      </c>
      <c r="U501" s="20"/>
      <c r="V501" s="21"/>
      <c r="W501" s="20"/>
      <c r="X501" s="20"/>
      <c r="Y501" s="20"/>
      <c r="Z501" s="12"/>
      <c r="AA501" s="1"/>
      <c r="AB501" s="1"/>
      <c r="AC501" s="1"/>
      <c r="AD501" s="1"/>
      <c r="AE501" s="1"/>
      <c r="AF501" s="1"/>
    </row>
    <row r="502" spans="1:32" ht="44.25" customHeight="1" x14ac:dyDescent="0.2">
      <c r="A502" s="86" t="s">
        <v>6756</v>
      </c>
      <c r="B502" s="2">
        <v>690733005</v>
      </c>
      <c r="C502" s="2" t="s">
        <v>2451</v>
      </c>
      <c r="D502" s="2" t="s">
        <v>2466</v>
      </c>
      <c r="E502" s="6" t="s">
        <v>26</v>
      </c>
      <c r="F502" s="6" t="s">
        <v>2467</v>
      </c>
      <c r="G502" s="6" t="s">
        <v>28</v>
      </c>
      <c r="H502" s="2"/>
      <c r="I502" s="2"/>
      <c r="J502" s="2" t="s">
        <v>2983</v>
      </c>
      <c r="K502" s="2" t="s">
        <v>2985</v>
      </c>
      <c r="L502" s="4" t="s">
        <v>47</v>
      </c>
      <c r="M502" s="7" t="s">
        <v>2987</v>
      </c>
      <c r="N502" s="7" t="s">
        <v>2986</v>
      </c>
      <c r="O502" s="8" t="s">
        <v>2984</v>
      </c>
      <c r="P502" s="7"/>
      <c r="Q502" s="8">
        <v>91001</v>
      </c>
      <c r="R502" s="8" t="s">
        <v>2470</v>
      </c>
      <c r="S502" s="9">
        <v>38509</v>
      </c>
      <c r="T502" s="7">
        <v>7171</v>
      </c>
      <c r="U502" s="3"/>
      <c r="V502" s="4"/>
      <c r="W502" s="3"/>
      <c r="X502" s="3"/>
      <c r="Y502" s="3"/>
      <c r="Z502" s="2"/>
      <c r="AA502" s="1"/>
      <c r="AB502" s="1"/>
      <c r="AC502" s="1"/>
      <c r="AD502" s="1"/>
      <c r="AE502" s="1"/>
      <c r="AF502" s="1"/>
    </row>
    <row r="503" spans="1:32" ht="44.25" customHeight="1" x14ac:dyDescent="0.2">
      <c r="A503" s="86" t="s">
        <v>2988</v>
      </c>
      <c r="B503" s="2">
        <v>692004000</v>
      </c>
      <c r="C503" s="2" t="s">
        <v>2451</v>
      </c>
      <c r="D503" s="2" t="s">
        <v>541</v>
      </c>
      <c r="E503" s="6" t="s">
        <v>26</v>
      </c>
      <c r="F503" s="6" t="s">
        <v>542</v>
      </c>
      <c r="G503" s="6" t="s">
        <v>2989</v>
      </c>
      <c r="H503" s="2"/>
      <c r="I503" s="2"/>
      <c r="J503" s="2" t="s">
        <v>2990</v>
      </c>
      <c r="K503" s="2" t="s">
        <v>2992</v>
      </c>
      <c r="L503" s="4" t="s">
        <v>5317</v>
      </c>
      <c r="M503" s="7" t="s">
        <v>2994</v>
      </c>
      <c r="N503" s="7" t="s">
        <v>2993</v>
      </c>
      <c r="O503" s="8" t="s">
        <v>2991</v>
      </c>
      <c r="P503" s="7"/>
      <c r="Q503" s="8">
        <v>91001</v>
      </c>
      <c r="R503" s="8" t="s">
        <v>2609</v>
      </c>
      <c r="S503" s="9">
        <v>41996</v>
      </c>
      <c r="T503" s="7">
        <v>7520</v>
      </c>
      <c r="U503" s="3"/>
      <c r="V503" s="4"/>
      <c r="W503" s="3"/>
      <c r="X503" s="3"/>
      <c r="Y503" s="3"/>
      <c r="Z503" s="2"/>
      <c r="AA503" s="1"/>
      <c r="AB503" s="1"/>
      <c r="AC503" s="1"/>
      <c r="AD503" s="1"/>
      <c r="AE503" s="1"/>
      <c r="AF503" s="1"/>
    </row>
    <row r="504" spans="1:32" ht="44.25" customHeight="1" x14ac:dyDescent="0.2">
      <c r="A504" s="86" t="s">
        <v>2995</v>
      </c>
      <c r="B504" s="2">
        <v>691109003</v>
      </c>
      <c r="C504" s="2" t="s">
        <v>2451</v>
      </c>
      <c r="D504" s="2" t="s">
        <v>2466</v>
      </c>
      <c r="E504" s="6" t="s">
        <v>26</v>
      </c>
      <c r="F504" s="6" t="s">
        <v>2467</v>
      </c>
      <c r="G504" s="6" t="s">
        <v>28</v>
      </c>
      <c r="H504" s="2"/>
      <c r="I504" s="2"/>
      <c r="J504" s="2" t="s">
        <v>2996</v>
      </c>
      <c r="K504" s="2" t="s">
        <v>2998</v>
      </c>
      <c r="L504" s="4" t="s">
        <v>5316</v>
      </c>
      <c r="M504" s="7" t="s">
        <v>3000</v>
      </c>
      <c r="N504" s="7" t="s">
        <v>2999</v>
      </c>
      <c r="O504" s="8" t="s">
        <v>2997</v>
      </c>
      <c r="P504" s="7"/>
      <c r="Q504" s="8">
        <v>91001</v>
      </c>
      <c r="R504" s="8" t="s">
        <v>2470</v>
      </c>
      <c r="S504" s="9">
        <v>38709</v>
      </c>
      <c r="T504" s="7">
        <v>7234</v>
      </c>
      <c r="U504" s="3"/>
      <c r="V504" s="4"/>
      <c r="W504" s="3"/>
      <c r="X504" s="3"/>
      <c r="Y504" s="3"/>
      <c r="Z504" s="2"/>
      <c r="AA504" s="1"/>
      <c r="AB504" s="1"/>
      <c r="AC504" s="1"/>
      <c r="AD504" s="1"/>
      <c r="AE504" s="1"/>
      <c r="AF504" s="1"/>
    </row>
    <row r="505" spans="1:32" ht="44.25" customHeight="1" x14ac:dyDescent="0.2">
      <c r="A505" s="86" t="s">
        <v>7667</v>
      </c>
      <c r="B505" s="2">
        <v>692205006</v>
      </c>
      <c r="C505" s="2" t="s">
        <v>2451</v>
      </c>
      <c r="D505" s="2" t="s">
        <v>2466</v>
      </c>
      <c r="E505" s="6" t="s">
        <v>26</v>
      </c>
      <c r="F505" s="6" t="s">
        <v>2467</v>
      </c>
      <c r="G505" s="6" t="s">
        <v>28</v>
      </c>
      <c r="H505" s="2"/>
      <c r="I505" s="2"/>
      <c r="J505" s="2" t="s">
        <v>5642</v>
      </c>
      <c r="K505" s="2" t="s">
        <v>3001</v>
      </c>
      <c r="L505" s="4" t="s">
        <v>5311</v>
      </c>
      <c r="M505" s="7" t="s">
        <v>3002</v>
      </c>
      <c r="N505" s="7" t="s">
        <v>5643</v>
      </c>
      <c r="O505" s="8" t="s">
        <v>5644</v>
      </c>
      <c r="P505" s="7"/>
      <c r="Q505" s="8">
        <v>91001</v>
      </c>
      <c r="R505" s="8" t="s">
        <v>3003</v>
      </c>
      <c r="S505" s="9">
        <v>37970</v>
      </c>
      <c r="T505" s="7">
        <v>6995</v>
      </c>
      <c r="U505" s="3"/>
      <c r="V505" s="4"/>
      <c r="W505" s="3"/>
      <c r="X505" s="3"/>
      <c r="Y505" s="3"/>
      <c r="Z505" s="2"/>
      <c r="AA505" s="1"/>
      <c r="AB505" s="1"/>
      <c r="AC505" s="1"/>
      <c r="AD505" s="1"/>
      <c r="AE505" s="1"/>
      <c r="AF505" s="1"/>
    </row>
    <row r="506" spans="1:32" ht="44.25" customHeight="1" x14ac:dyDescent="0.2">
      <c r="A506" s="86" t="s">
        <v>3004</v>
      </c>
      <c r="B506" s="2">
        <v>690204002</v>
      </c>
      <c r="C506" s="2" t="s">
        <v>2451</v>
      </c>
      <c r="D506" s="2" t="s">
        <v>541</v>
      </c>
      <c r="E506" s="6" t="s">
        <v>26</v>
      </c>
      <c r="F506" s="6" t="s">
        <v>542</v>
      </c>
      <c r="G506" s="6" t="s">
        <v>28</v>
      </c>
      <c r="H506" s="2"/>
      <c r="I506" s="2"/>
      <c r="J506" s="2" t="s">
        <v>3005</v>
      </c>
      <c r="K506" s="2" t="s">
        <v>3007</v>
      </c>
      <c r="L506" s="4" t="s">
        <v>5312</v>
      </c>
      <c r="M506" s="7" t="s">
        <v>3009</v>
      </c>
      <c r="N506" s="7" t="s">
        <v>3008</v>
      </c>
      <c r="O506" s="8" t="s">
        <v>3006</v>
      </c>
      <c r="P506" s="7"/>
      <c r="Q506" s="8">
        <v>91001</v>
      </c>
      <c r="R506" s="8" t="s">
        <v>2499</v>
      </c>
      <c r="S506" s="9">
        <v>38618</v>
      </c>
      <c r="T506" s="7">
        <v>7194</v>
      </c>
      <c r="U506" s="3"/>
      <c r="V506" s="4"/>
      <c r="W506" s="3"/>
      <c r="X506" s="3"/>
      <c r="Y506" s="3"/>
      <c r="Z506" s="2"/>
      <c r="AA506" s="1"/>
      <c r="AB506" s="1"/>
      <c r="AC506" s="1"/>
      <c r="AD506" s="1"/>
      <c r="AE506" s="1"/>
      <c r="AF506" s="1"/>
    </row>
    <row r="507" spans="1:32" ht="44.25" customHeight="1" x14ac:dyDescent="0.2">
      <c r="A507" s="86" t="s">
        <v>3010</v>
      </c>
      <c r="B507" s="2">
        <v>690729008</v>
      </c>
      <c r="C507" s="2" t="s">
        <v>2451</v>
      </c>
      <c r="D507" s="2" t="s">
        <v>2466</v>
      </c>
      <c r="E507" s="6" t="s">
        <v>26</v>
      </c>
      <c r="F507" s="6" t="s">
        <v>2467</v>
      </c>
      <c r="G507" s="6" t="s">
        <v>28</v>
      </c>
      <c r="H507" s="2"/>
      <c r="I507" s="2"/>
      <c r="J507" s="2" t="s">
        <v>5494</v>
      </c>
      <c r="K507" s="2" t="s">
        <v>3011</v>
      </c>
      <c r="L507" s="4" t="s">
        <v>5355</v>
      </c>
      <c r="M507" s="7" t="s">
        <v>3012</v>
      </c>
      <c r="N507" s="7" t="s">
        <v>5495</v>
      </c>
      <c r="O507" s="8" t="s">
        <v>5496</v>
      </c>
      <c r="P507" s="7"/>
      <c r="Q507" s="8">
        <v>91001</v>
      </c>
      <c r="R507" s="8" t="s">
        <v>2499</v>
      </c>
      <c r="S507" s="9">
        <v>37970</v>
      </c>
      <c r="T507" s="7">
        <v>7136</v>
      </c>
      <c r="U507" s="3"/>
      <c r="V507" s="4"/>
      <c r="W507" s="3"/>
      <c r="X507" s="3"/>
      <c r="Y507" s="3"/>
      <c r="Z507" s="2"/>
      <c r="AA507" s="1"/>
      <c r="AB507" s="1"/>
      <c r="AC507" s="1"/>
      <c r="AD507" s="1"/>
      <c r="AE507" s="1"/>
      <c r="AF507" s="1"/>
    </row>
    <row r="508" spans="1:32" ht="44.25" customHeight="1" x14ac:dyDescent="0.2">
      <c r="A508" s="86" t="s">
        <v>3013</v>
      </c>
      <c r="B508" s="2">
        <v>691101002</v>
      </c>
      <c r="C508" s="2" t="s">
        <v>2451</v>
      </c>
      <c r="D508" s="2" t="s">
        <v>2466</v>
      </c>
      <c r="E508" s="6" t="s">
        <v>26</v>
      </c>
      <c r="F508" s="6" t="s">
        <v>2467</v>
      </c>
      <c r="G508" s="6" t="s">
        <v>28</v>
      </c>
      <c r="H508" s="2"/>
      <c r="I508" s="2"/>
      <c r="J508" s="2" t="s">
        <v>3014</v>
      </c>
      <c r="K508" s="2" t="s">
        <v>3015</v>
      </c>
      <c r="L508" s="4" t="s">
        <v>5316</v>
      </c>
      <c r="M508" s="7" t="s">
        <v>3017</v>
      </c>
      <c r="N508" s="7" t="s">
        <v>3016</v>
      </c>
      <c r="O508" s="8"/>
      <c r="P508" s="7"/>
      <c r="Q508" s="8">
        <v>91001</v>
      </c>
      <c r="R508" s="8" t="s">
        <v>2470</v>
      </c>
      <c r="S508" s="9">
        <v>38736</v>
      </c>
      <c r="T508" s="7">
        <v>7276</v>
      </c>
      <c r="U508" s="3"/>
      <c r="V508" s="4"/>
      <c r="W508" s="3"/>
      <c r="X508" s="3"/>
      <c r="Y508" s="3"/>
      <c r="Z508" s="2"/>
      <c r="AA508" s="1"/>
      <c r="AB508" s="1"/>
      <c r="AC508" s="1"/>
      <c r="AD508" s="1"/>
      <c r="AE508" s="1"/>
      <c r="AF508" s="1"/>
    </row>
    <row r="509" spans="1:32" ht="44.25" customHeight="1" x14ac:dyDescent="0.2">
      <c r="A509" s="86" t="s">
        <v>3018</v>
      </c>
      <c r="B509" s="2">
        <v>690408007</v>
      </c>
      <c r="C509" s="2" t="s">
        <v>2451</v>
      </c>
      <c r="D509" s="2" t="s">
        <v>541</v>
      </c>
      <c r="E509" s="6" t="s">
        <v>26</v>
      </c>
      <c r="F509" s="6" t="s">
        <v>542</v>
      </c>
      <c r="G509" s="6" t="s">
        <v>28</v>
      </c>
      <c r="H509" s="2"/>
      <c r="I509" s="2"/>
      <c r="J509" s="2" t="s">
        <v>7668</v>
      </c>
      <c r="K509" s="3" t="s">
        <v>3019</v>
      </c>
      <c r="L509" s="4" t="s">
        <v>5314</v>
      </c>
      <c r="M509" s="7" t="s">
        <v>3020</v>
      </c>
      <c r="N509" s="7" t="s">
        <v>7669</v>
      </c>
      <c r="O509" s="8" t="s">
        <v>7670</v>
      </c>
      <c r="P509" s="7"/>
      <c r="Q509" s="8">
        <v>91001</v>
      </c>
      <c r="R509" s="8" t="s">
        <v>2470</v>
      </c>
      <c r="S509" s="9">
        <v>38658</v>
      </c>
      <c r="T509" s="7">
        <v>7212</v>
      </c>
      <c r="U509" s="96"/>
      <c r="V509" s="21"/>
      <c r="W509" s="20"/>
      <c r="X509" s="20"/>
      <c r="Y509" s="20"/>
      <c r="Z509" s="12"/>
      <c r="AA509" s="1"/>
      <c r="AB509" s="1"/>
      <c r="AC509" s="1"/>
      <c r="AD509" s="1"/>
      <c r="AE509" s="1"/>
      <c r="AF509" s="1"/>
    </row>
    <row r="510" spans="1:32" ht="44.25" customHeight="1" x14ac:dyDescent="0.2">
      <c r="A510" s="86" t="s">
        <v>3021</v>
      </c>
      <c r="B510" s="2">
        <v>690805006</v>
      </c>
      <c r="C510" s="2" t="s">
        <v>2451</v>
      </c>
      <c r="D510" s="2" t="s">
        <v>2477</v>
      </c>
      <c r="E510" s="6" t="s">
        <v>1470</v>
      </c>
      <c r="F510" s="6" t="s">
        <v>2478</v>
      </c>
      <c r="G510" s="6" t="s">
        <v>28</v>
      </c>
      <c r="H510" s="2"/>
      <c r="I510" s="2"/>
      <c r="J510" s="2" t="s">
        <v>3022</v>
      </c>
      <c r="K510" s="2" t="s">
        <v>3024</v>
      </c>
      <c r="L510" s="4" t="s">
        <v>5315</v>
      </c>
      <c r="M510" s="7" t="s">
        <v>3026</v>
      </c>
      <c r="N510" s="7" t="s">
        <v>3025</v>
      </c>
      <c r="O510" s="8" t="s">
        <v>3023</v>
      </c>
      <c r="P510" s="7"/>
      <c r="Q510" s="8">
        <v>91001</v>
      </c>
      <c r="R510" s="8" t="s">
        <v>518</v>
      </c>
      <c r="S510" s="9">
        <v>38729</v>
      </c>
      <c r="T510" s="7">
        <v>7261</v>
      </c>
      <c r="U510" s="3"/>
      <c r="V510" s="4"/>
      <c r="W510" s="3"/>
      <c r="X510" s="3"/>
      <c r="Y510" s="3"/>
      <c r="Z510" s="2"/>
      <c r="AA510" s="1"/>
      <c r="AB510" s="1"/>
      <c r="AC510" s="1"/>
      <c r="AD510" s="1"/>
      <c r="AE510" s="1"/>
      <c r="AF510" s="1"/>
    </row>
    <row r="511" spans="1:32" ht="44.25" customHeight="1" x14ac:dyDescent="0.2">
      <c r="A511" s="86" t="s">
        <v>7671</v>
      </c>
      <c r="B511" s="2">
        <v>691705005</v>
      </c>
      <c r="C511" s="2" t="s">
        <v>2451</v>
      </c>
      <c r="D511" s="2" t="s">
        <v>541</v>
      </c>
      <c r="E511" s="6" t="s">
        <v>26</v>
      </c>
      <c r="F511" s="6" t="s">
        <v>542</v>
      </c>
      <c r="G511" s="6" t="s">
        <v>28</v>
      </c>
      <c r="H511" s="2"/>
      <c r="I511" s="2"/>
      <c r="J511" s="2" t="s">
        <v>3027</v>
      </c>
      <c r="K511" s="2" t="s">
        <v>3028</v>
      </c>
      <c r="L511" s="4" t="s">
        <v>309</v>
      </c>
      <c r="M511" s="7" t="s">
        <v>3030</v>
      </c>
      <c r="N511" s="7" t="s">
        <v>3029</v>
      </c>
      <c r="O511" s="8"/>
      <c r="P511" s="7"/>
      <c r="Q511" s="8">
        <v>91001</v>
      </c>
      <c r="R511" s="8" t="s">
        <v>518</v>
      </c>
      <c r="S511" s="9">
        <v>42053</v>
      </c>
      <c r="T511" s="7">
        <v>7537</v>
      </c>
      <c r="U511" s="20"/>
      <c r="V511" s="21"/>
      <c r="W511" s="20"/>
      <c r="X511" s="20"/>
      <c r="Y511" s="20"/>
      <c r="Z511" s="12"/>
      <c r="AA511" s="1"/>
      <c r="AB511" s="1"/>
      <c r="AC511" s="1"/>
      <c r="AD511" s="1"/>
      <c r="AE511" s="1"/>
      <c r="AF511" s="1"/>
    </row>
    <row r="512" spans="1:32" ht="44.25" customHeight="1" x14ac:dyDescent="0.2">
      <c r="A512" s="86" t="s">
        <v>3031</v>
      </c>
      <c r="B512" s="2">
        <v>691707008</v>
      </c>
      <c r="C512" s="2" t="s">
        <v>2451</v>
      </c>
      <c r="D512" s="2" t="s">
        <v>2466</v>
      </c>
      <c r="E512" s="6" t="s">
        <v>26</v>
      </c>
      <c r="F512" s="6" t="s">
        <v>2467</v>
      </c>
      <c r="G512" s="6" t="s">
        <v>28</v>
      </c>
      <c r="H512" s="2"/>
      <c r="I512" s="2"/>
      <c r="J512" s="2" t="s">
        <v>7672</v>
      </c>
      <c r="K512" s="2" t="s">
        <v>3033</v>
      </c>
      <c r="L512" s="4" t="s">
        <v>309</v>
      </c>
      <c r="M512" s="7" t="s">
        <v>3035</v>
      </c>
      <c r="N512" s="7" t="s">
        <v>3034</v>
      </c>
      <c r="O512" s="8" t="s">
        <v>3032</v>
      </c>
      <c r="P512" s="7"/>
      <c r="Q512" s="8">
        <v>91001</v>
      </c>
      <c r="R512" s="8" t="s">
        <v>2797</v>
      </c>
      <c r="S512" s="9">
        <v>38723</v>
      </c>
      <c r="T512" s="7">
        <v>7252</v>
      </c>
      <c r="U512" s="20"/>
      <c r="V512" s="21"/>
      <c r="W512" s="20"/>
      <c r="X512" s="20"/>
      <c r="Y512" s="20"/>
      <c r="Z512" s="12"/>
      <c r="AA512" s="1"/>
      <c r="AB512" s="1"/>
      <c r="AC512" s="1"/>
      <c r="AD512" s="1"/>
      <c r="AE512" s="1"/>
      <c r="AF512" s="1"/>
    </row>
    <row r="513" spans="1:32" ht="44.25" customHeight="1" x14ac:dyDescent="0.2">
      <c r="A513" s="86" t="s">
        <v>3036</v>
      </c>
      <c r="B513" s="2">
        <v>690606003</v>
      </c>
      <c r="C513" s="2" t="s">
        <v>2451</v>
      </c>
      <c r="D513" s="2" t="s">
        <v>2466</v>
      </c>
      <c r="E513" s="6" t="s">
        <v>26</v>
      </c>
      <c r="F513" s="6" t="s">
        <v>2467</v>
      </c>
      <c r="G513" s="6" t="s">
        <v>28</v>
      </c>
      <c r="H513" s="2"/>
      <c r="I513" s="2"/>
      <c r="J513" s="2" t="s">
        <v>3037</v>
      </c>
      <c r="K513" s="2" t="s">
        <v>3038</v>
      </c>
      <c r="L513" s="4" t="s">
        <v>539</v>
      </c>
      <c r="M513" s="7" t="s">
        <v>3039</v>
      </c>
      <c r="N513" s="7"/>
      <c r="O513" s="8"/>
      <c r="P513" s="7"/>
      <c r="Q513" s="8">
        <v>91001</v>
      </c>
      <c r="R513" s="8" t="s">
        <v>2470</v>
      </c>
      <c r="S513" s="9">
        <v>42739</v>
      </c>
      <c r="T513" s="7">
        <v>7624</v>
      </c>
      <c r="U513" s="3"/>
      <c r="V513" s="4"/>
      <c r="W513" s="3"/>
      <c r="X513" s="3"/>
      <c r="Y513" s="3"/>
      <c r="Z513" s="2"/>
      <c r="AA513" s="1"/>
      <c r="AB513" s="1"/>
      <c r="AC513" s="1"/>
      <c r="AD513" s="1"/>
      <c r="AE513" s="1"/>
      <c r="AF513" s="1"/>
    </row>
    <row r="514" spans="1:32" ht="44.25" customHeight="1" x14ac:dyDescent="0.2">
      <c r="A514" s="86" t="s">
        <v>3040</v>
      </c>
      <c r="B514" s="2">
        <v>691904008</v>
      </c>
      <c r="C514" s="2" t="s">
        <v>2451</v>
      </c>
      <c r="D514" s="2" t="s">
        <v>2466</v>
      </c>
      <c r="E514" s="6" t="s">
        <v>26</v>
      </c>
      <c r="F514" s="6" t="s">
        <v>2467</v>
      </c>
      <c r="G514" s="6" t="s">
        <v>28</v>
      </c>
      <c r="H514" s="2"/>
      <c r="I514" s="2"/>
      <c r="J514" s="2" t="s">
        <v>7673</v>
      </c>
      <c r="K514" s="2" t="s">
        <v>3042</v>
      </c>
      <c r="L514" s="4" t="s">
        <v>48</v>
      </c>
      <c r="M514" s="7" t="s">
        <v>3044</v>
      </c>
      <c r="N514" s="7" t="s">
        <v>3043</v>
      </c>
      <c r="O514" s="8" t="s">
        <v>3041</v>
      </c>
      <c r="P514" s="7"/>
      <c r="Q514" s="8">
        <v>91001</v>
      </c>
      <c r="R514" s="8" t="s">
        <v>2470</v>
      </c>
      <c r="S514" s="9">
        <v>38568</v>
      </c>
      <c r="T514" s="7">
        <v>7179</v>
      </c>
      <c r="U514" s="20"/>
      <c r="V514" s="21"/>
      <c r="W514" s="20"/>
      <c r="X514" s="20"/>
      <c r="Y514" s="20"/>
      <c r="Z514" s="12"/>
      <c r="AA514" s="1"/>
      <c r="AB514" s="1"/>
      <c r="AC514" s="1"/>
      <c r="AD514" s="1"/>
      <c r="AE514" s="1"/>
      <c r="AF514" s="1"/>
    </row>
    <row r="515" spans="1:32" ht="44.25" customHeight="1" x14ac:dyDescent="0.2">
      <c r="A515" s="86" t="s">
        <v>7674</v>
      </c>
      <c r="B515" s="2">
        <v>690705001</v>
      </c>
      <c r="C515" s="2" t="s">
        <v>2451</v>
      </c>
      <c r="D515" s="2" t="s">
        <v>2466</v>
      </c>
      <c r="E515" s="6" t="s">
        <v>26</v>
      </c>
      <c r="F515" s="6" t="s">
        <v>2467</v>
      </c>
      <c r="G515" s="6" t="s">
        <v>28</v>
      </c>
      <c r="H515" s="2"/>
      <c r="I515" s="2"/>
      <c r="J515" s="2" t="s">
        <v>7675</v>
      </c>
      <c r="K515" s="2" t="s">
        <v>3045</v>
      </c>
      <c r="L515" s="4" t="s">
        <v>47</v>
      </c>
      <c r="M515" s="7" t="s">
        <v>1595</v>
      </c>
      <c r="N515" s="7" t="s">
        <v>5443</v>
      </c>
      <c r="O515" s="8" t="s">
        <v>5444</v>
      </c>
      <c r="P515" s="7"/>
      <c r="Q515" s="8">
        <v>91001</v>
      </c>
      <c r="R515" s="8" t="s">
        <v>2797</v>
      </c>
      <c r="S515" s="9">
        <v>37970</v>
      </c>
      <c r="T515" s="7">
        <v>7066</v>
      </c>
      <c r="U515" s="20"/>
      <c r="V515" s="21"/>
      <c r="W515" s="20"/>
      <c r="X515" s="20"/>
      <c r="Y515" s="20"/>
      <c r="Z515" s="12"/>
      <c r="AA515" s="1"/>
      <c r="AB515" s="1"/>
      <c r="AC515" s="1"/>
      <c r="AD515" s="1"/>
      <c r="AE515" s="1"/>
      <c r="AF515" s="1"/>
    </row>
    <row r="516" spans="1:32" ht="44.25" customHeight="1" x14ac:dyDescent="0.2">
      <c r="A516" s="97" t="s">
        <v>7676</v>
      </c>
      <c r="B516" s="63">
        <v>691403009</v>
      </c>
      <c r="C516" s="63" t="s">
        <v>2451</v>
      </c>
      <c r="D516" s="63" t="s">
        <v>2466</v>
      </c>
      <c r="E516" s="64" t="s">
        <v>26</v>
      </c>
      <c r="F516" s="64" t="s">
        <v>2467</v>
      </c>
      <c r="G516" s="64" t="s">
        <v>28</v>
      </c>
      <c r="H516" s="63"/>
      <c r="I516" s="63"/>
      <c r="J516" s="63" t="s">
        <v>3046</v>
      </c>
      <c r="K516" s="63" t="s">
        <v>3047</v>
      </c>
      <c r="L516" s="65" t="s">
        <v>5313</v>
      </c>
      <c r="M516" s="66" t="s">
        <v>5356</v>
      </c>
      <c r="N516" s="66" t="s">
        <v>3048</v>
      </c>
      <c r="O516" s="67"/>
      <c r="P516" s="66" t="s">
        <v>5333</v>
      </c>
      <c r="Q516" s="67">
        <v>91001</v>
      </c>
      <c r="R516" s="67" t="s">
        <v>2797</v>
      </c>
      <c r="S516" s="98">
        <v>38813</v>
      </c>
      <c r="T516" s="66">
        <v>7317</v>
      </c>
      <c r="U516" s="99"/>
      <c r="V516" s="65"/>
      <c r="W516" s="99"/>
      <c r="X516" s="99"/>
      <c r="Y516" s="99"/>
      <c r="Z516" s="63"/>
      <c r="AA516" s="1"/>
      <c r="AB516" s="1"/>
      <c r="AC516" s="1"/>
      <c r="AD516" s="1"/>
      <c r="AE516" s="1"/>
      <c r="AF516" s="1"/>
    </row>
    <row r="517" spans="1:32" ht="44.25" customHeight="1" x14ac:dyDescent="0.2">
      <c r="A517" s="86" t="s">
        <v>7677</v>
      </c>
      <c r="B517" s="2">
        <v>691406008</v>
      </c>
      <c r="C517" s="2" t="s">
        <v>2451</v>
      </c>
      <c r="D517" s="2" t="s">
        <v>541</v>
      </c>
      <c r="E517" s="6" t="s">
        <v>26</v>
      </c>
      <c r="F517" s="6" t="s">
        <v>542</v>
      </c>
      <c r="G517" s="6" t="s">
        <v>28</v>
      </c>
      <c r="H517" s="2"/>
      <c r="I517" s="2"/>
      <c r="J517" s="2" t="s">
        <v>3049</v>
      </c>
      <c r="K517" s="2" t="s">
        <v>5357</v>
      </c>
      <c r="L517" s="4" t="s">
        <v>5313</v>
      </c>
      <c r="M517" s="7" t="s">
        <v>3051</v>
      </c>
      <c r="N517" s="7"/>
      <c r="O517" s="8" t="s">
        <v>3050</v>
      </c>
      <c r="P517" s="7"/>
      <c r="Q517" s="8">
        <v>91001</v>
      </c>
      <c r="R517" s="8" t="s">
        <v>2797</v>
      </c>
      <c r="S517" s="9">
        <v>38776</v>
      </c>
      <c r="T517" s="7">
        <v>7310</v>
      </c>
      <c r="U517" s="3"/>
      <c r="V517" s="4"/>
      <c r="W517" s="3"/>
      <c r="X517" s="3"/>
      <c r="Y517" s="3"/>
      <c r="Z517" s="2"/>
      <c r="AA517" s="1"/>
      <c r="AB517" s="1"/>
      <c r="AC517" s="1"/>
      <c r="AD517" s="1"/>
      <c r="AE517" s="1"/>
      <c r="AF517" s="1"/>
    </row>
    <row r="518" spans="1:32" ht="44.25" customHeight="1" x14ac:dyDescent="0.2">
      <c r="A518" s="86" t="s">
        <v>5758</v>
      </c>
      <c r="B518" s="2">
        <v>690814005</v>
      </c>
      <c r="C518" s="2"/>
      <c r="D518" s="2" t="s">
        <v>6679</v>
      </c>
      <c r="E518" s="6" t="s">
        <v>26</v>
      </c>
      <c r="F518" s="6" t="s">
        <v>542</v>
      </c>
      <c r="G518" s="6" t="s">
        <v>28</v>
      </c>
      <c r="H518" s="2"/>
      <c r="I518" s="2"/>
      <c r="J518" s="2" t="s">
        <v>5759</v>
      </c>
      <c r="K518" s="2" t="s">
        <v>5760</v>
      </c>
      <c r="L518" s="4" t="s">
        <v>5315</v>
      </c>
      <c r="M518" s="7" t="s">
        <v>5761</v>
      </c>
      <c r="N518" s="7" t="s">
        <v>5762</v>
      </c>
      <c r="O518" s="23" t="s">
        <v>5763</v>
      </c>
      <c r="P518" s="7"/>
      <c r="Q518" s="8">
        <v>91001</v>
      </c>
      <c r="R518" s="8" t="s">
        <v>2797</v>
      </c>
      <c r="S518" s="9">
        <v>43717</v>
      </c>
      <c r="T518" s="7">
        <v>7688</v>
      </c>
      <c r="U518" s="3"/>
      <c r="V518" s="4"/>
      <c r="W518" s="3"/>
      <c r="X518" s="3"/>
      <c r="Y518" s="3"/>
      <c r="Z518" s="2"/>
      <c r="AA518" s="1"/>
      <c r="AB518" s="1"/>
      <c r="AC518" s="1"/>
      <c r="AD518" s="1"/>
      <c r="AE518" s="1"/>
      <c r="AF518" s="1"/>
    </row>
    <row r="519" spans="1:32" ht="44.25" customHeight="1" x14ac:dyDescent="0.2">
      <c r="A519" s="86" t="s">
        <v>7678</v>
      </c>
      <c r="B519" s="2">
        <v>690612003</v>
      </c>
      <c r="C519" s="2" t="s">
        <v>2451</v>
      </c>
      <c r="D519" s="2" t="s">
        <v>541</v>
      </c>
      <c r="E519" s="6" t="s">
        <v>26</v>
      </c>
      <c r="F519" s="6" t="s">
        <v>542</v>
      </c>
      <c r="G519" s="6" t="s">
        <v>28</v>
      </c>
      <c r="H519" s="2"/>
      <c r="I519" s="2"/>
      <c r="J519" s="2" t="s">
        <v>7679</v>
      </c>
      <c r="K519" s="2" t="s">
        <v>3053</v>
      </c>
      <c r="L519" s="4" t="s">
        <v>539</v>
      </c>
      <c r="M519" s="7"/>
      <c r="N519" s="7" t="s">
        <v>3054</v>
      </c>
      <c r="O519" s="8" t="s">
        <v>3052</v>
      </c>
      <c r="P519" s="7"/>
      <c r="Q519" s="8">
        <v>91001</v>
      </c>
      <c r="R519" s="8" t="s">
        <v>2470</v>
      </c>
      <c r="S519" s="9">
        <v>40190</v>
      </c>
      <c r="T519" s="7">
        <v>7423</v>
      </c>
      <c r="U519" s="20"/>
      <c r="V519" s="21"/>
      <c r="W519" s="20"/>
      <c r="X519" s="20"/>
      <c r="Y519" s="20"/>
      <c r="Z519" s="12"/>
      <c r="AA519" s="1"/>
      <c r="AB519" s="1"/>
      <c r="AC519" s="1"/>
      <c r="AD519" s="1"/>
      <c r="AE519" s="1"/>
      <c r="AF519" s="1"/>
    </row>
    <row r="520" spans="1:32" ht="44.25" customHeight="1" x14ac:dyDescent="0.2">
      <c r="A520" s="85" t="s">
        <v>3055</v>
      </c>
      <c r="B520" s="2">
        <v>692101006</v>
      </c>
      <c r="C520" s="2" t="s">
        <v>2451</v>
      </c>
      <c r="D520" s="2" t="s">
        <v>2466</v>
      </c>
      <c r="E520" s="6" t="s">
        <v>26</v>
      </c>
      <c r="F520" s="6" t="s">
        <v>2557</v>
      </c>
      <c r="G520" s="6" t="s">
        <v>28</v>
      </c>
      <c r="H520" s="2"/>
      <c r="I520" s="2"/>
      <c r="J520" s="2" t="s">
        <v>3056</v>
      </c>
      <c r="K520" s="2" t="s">
        <v>3057</v>
      </c>
      <c r="L520" s="4" t="s">
        <v>5311</v>
      </c>
      <c r="M520" s="7" t="s">
        <v>2438</v>
      </c>
      <c r="N520" s="7" t="s">
        <v>5512</v>
      </c>
      <c r="O520" s="8" t="s">
        <v>5513</v>
      </c>
      <c r="P520" s="7"/>
      <c r="Q520" s="8">
        <v>91001</v>
      </c>
      <c r="R520" s="8" t="s">
        <v>2470</v>
      </c>
      <c r="S520" s="9">
        <v>37970</v>
      </c>
      <c r="T520" s="7">
        <v>7143</v>
      </c>
      <c r="U520" s="3"/>
      <c r="V520" s="4"/>
      <c r="W520" s="3"/>
      <c r="X520" s="3"/>
      <c r="Y520" s="3"/>
      <c r="Z520" s="2"/>
      <c r="AA520" s="1"/>
      <c r="AB520" s="1"/>
      <c r="AC520" s="1"/>
      <c r="AD520" s="1"/>
      <c r="AE520" s="1"/>
      <c r="AF520" s="1"/>
    </row>
    <row r="521" spans="1:32" ht="44.25" customHeight="1" x14ac:dyDescent="0.2">
      <c r="A521" s="86" t="s">
        <v>3058</v>
      </c>
      <c r="B521" s="2">
        <v>690407000</v>
      </c>
      <c r="C521" s="2" t="s">
        <v>2451</v>
      </c>
      <c r="D521" s="2" t="s">
        <v>2466</v>
      </c>
      <c r="E521" s="6" t="s">
        <v>26</v>
      </c>
      <c r="F521" s="6" t="s">
        <v>2467</v>
      </c>
      <c r="G521" s="6" t="s">
        <v>28</v>
      </c>
      <c r="H521" s="2"/>
      <c r="I521" s="2"/>
      <c r="J521" s="2" t="s">
        <v>3059</v>
      </c>
      <c r="K521" s="2" t="s">
        <v>3060</v>
      </c>
      <c r="L521" s="4" t="s">
        <v>5314</v>
      </c>
      <c r="M521" s="7" t="s">
        <v>3061</v>
      </c>
      <c r="N521" s="7" t="s">
        <v>5507</v>
      </c>
      <c r="O521" s="8" t="s">
        <v>5508</v>
      </c>
      <c r="P521" s="7"/>
      <c r="Q521" s="8">
        <v>91001</v>
      </c>
      <c r="R521" s="8" t="s">
        <v>5253</v>
      </c>
      <c r="S521" s="9">
        <v>38526</v>
      </c>
      <c r="T521" s="7">
        <v>7175</v>
      </c>
      <c r="U521" s="3"/>
      <c r="V521" s="4"/>
      <c r="W521" s="3"/>
      <c r="X521" s="3"/>
      <c r="Y521" s="3"/>
      <c r="Z521" s="2"/>
      <c r="AA521" s="1"/>
      <c r="AB521" s="1"/>
      <c r="AC521" s="1"/>
      <c r="AD521" s="1"/>
      <c r="AE521" s="1"/>
      <c r="AF521" s="1"/>
    </row>
    <row r="522" spans="1:32" ht="44.25" customHeight="1" x14ac:dyDescent="0.2">
      <c r="A522" s="86" t="s">
        <v>3062</v>
      </c>
      <c r="B522" s="2">
        <v>692614003</v>
      </c>
      <c r="C522" s="2" t="s">
        <v>2451</v>
      </c>
      <c r="D522" s="2" t="s">
        <v>2477</v>
      </c>
      <c r="E522" s="6" t="s">
        <v>1470</v>
      </c>
      <c r="F522" s="6" t="s">
        <v>2478</v>
      </c>
      <c r="G522" s="6" t="s">
        <v>28</v>
      </c>
      <c r="H522" s="2"/>
      <c r="I522" s="2"/>
      <c r="J522" s="2" t="s">
        <v>7680</v>
      </c>
      <c r="K522" s="2" t="s">
        <v>3064</v>
      </c>
      <c r="L522" s="4" t="s">
        <v>47</v>
      </c>
      <c r="M522" s="7" t="s">
        <v>3066</v>
      </c>
      <c r="N522" s="7" t="s">
        <v>3065</v>
      </c>
      <c r="O522" s="8" t="s">
        <v>3063</v>
      </c>
      <c r="P522" s="7"/>
      <c r="Q522" s="8">
        <v>91001</v>
      </c>
      <c r="R522" s="8" t="s">
        <v>2499</v>
      </c>
      <c r="S522" s="9">
        <v>39212</v>
      </c>
      <c r="T522" s="7">
        <v>7354</v>
      </c>
      <c r="U522" s="20"/>
      <c r="V522" s="21"/>
      <c r="W522" s="20"/>
      <c r="X522" s="20"/>
      <c r="Y522" s="20"/>
      <c r="Z522" s="12"/>
      <c r="AA522" s="1"/>
      <c r="AB522" s="1"/>
      <c r="AC522" s="1"/>
      <c r="AD522" s="1"/>
      <c r="AE522" s="1"/>
      <c r="AF522" s="1"/>
    </row>
    <row r="523" spans="1:32" ht="44.25" customHeight="1" x14ac:dyDescent="0.2">
      <c r="A523" s="85" t="s">
        <v>3067</v>
      </c>
      <c r="B523" s="2">
        <v>619550005</v>
      </c>
      <c r="C523" s="2" t="s">
        <v>2451</v>
      </c>
      <c r="D523" s="2" t="s">
        <v>541</v>
      </c>
      <c r="E523" s="6" t="s">
        <v>26</v>
      </c>
      <c r="F523" s="6" t="s">
        <v>542</v>
      </c>
      <c r="G523" s="6" t="s">
        <v>28</v>
      </c>
      <c r="H523" s="2"/>
      <c r="I523" s="2"/>
      <c r="J523" s="2" t="s">
        <v>7681</v>
      </c>
      <c r="K523" s="2" t="s">
        <v>3069</v>
      </c>
      <c r="L523" s="4" t="s">
        <v>48</v>
      </c>
      <c r="M523" s="7" t="s">
        <v>3071</v>
      </c>
      <c r="N523" s="7" t="s">
        <v>3070</v>
      </c>
      <c r="O523" s="8" t="s">
        <v>3068</v>
      </c>
      <c r="P523" s="7"/>
      <c r="Q523" s="8">
        <v>91001</v>
      </c>
      <c r="R523" s="8" t="s">
        <v>2609</v>
      </c>
      <c r="S523" s="9">
        <v>41614</v>
      </c>
      <c r="T523" s="7">
        <v>7495</v>
      </c>
      <c r="U523" s="20"/>
      <c r="V523" s="21"/>
      <c r="W523" s="20"/>
      <c r="X523" s="20"/>
      <c r="Y523" s="20"/>
      <c r="Z523" s="12"/>
      <c r="AA523" s="1"/>
      <c r="AB523" s="1"/>
      <c r="AC523" s="1"/>
      <c r="AD523" s="1"/>
      <c r="AE523" s="1"/>
      <c r="AF523" s="1"/>
    </row>
    <row r="524" spans="1:32" ht="44.25" customHeight="1" x14ac:dyDescent="0.2">
      <c r="A524" s="85" t="s">
        <v>3072</v>
      </c>
      <c r="B524" s="2">
        <v>690406004</v>
      </c>
      <c r="C524" s="2" t="s">
        <v>2451</v>
      </c>
      <c r="D524" s="2" t="s">
        <v>3073</v>
      </c>
      <c r="E524" s="6" t="s">
        <v>26</v>
      </c>
      <c r="F524" s="6" t="s">
        <v>542</v>
      </c>
      <c r="G524" s="6" t="s">
        <v>28</v>
      </c>
      <c r="H524" s="2"/>
      <c r="I524" s="2"/>
      <c r="J524" s="2" t="s">
        <v>5782</v>
      </c>
      <c r="K524" s="2" t="s">
        <v>3074</v>
      </c>
      <c r="L524" s="2" t="s">
        <v>5314</v>
      </c>
      <c r="M524" s="8" t="s">
        <v>5783</v>
      </c>
      <c r="N524" s="8" t="s">
        <v>3075</v>
      </c>
      <c r="O524" s="8" t="s">
        <v>5784</v>
      </c>
      <c r="P524" s="8"/>
      <c r="Q524" s="8">
        <v>91001</v>
      </c>
      <c r="R524" s="8" t="s">
        <v>518</v>
      </c>
      <c r="S524" s="13">
        <v>42416</v>
      </c>
      <c r="T524" s="8">
        <v>7598</v>
      </c>
      <c r="U524" s="33"/>
      <c r="V524" s="2"/>
      <c r="W524" s="33"/>
      <c r="X524" s="33"/>
      <c r="Y524" s="33"/>
      <c r="Z524" s="2"/>
      <c r="AA524" s="1"/>
      <c r="AB524" s="1"/>
      <c r="AC524" s="1"/>
      <c r="AD524" s="1"/>
      <c r="AE524" s="1"/>
      <c r="AF524" s="1"/>
    </row>
    <row r="525" spans="1:32" ht="44.25" customHeight="1" x14ac:dyDescent="0.2">
      <c r="A525" s="86" t="s">
        <v>3076</v>
      </c>
      <c r="B525" s="2">
        <v>692009002</v>
      </c>
      <c r="C525" s="2" t="s">
        <v>2451</v>
      </c>
      <c r="D525" s="2" t="s">
        <v>541</v>
      </c>
      <c r="E525" s="6" t="s">
        <v>26</v>
      </c>
      <c r="F525" s="6" t="s">
        <v>542</v>
      </c>
      <c r="G525" s="6" t="s">
        <v>28</v>
      </c>
      <c r="H525" s="2"/>
      <c r="I525" s="2"/>
      <c r="J525" s="2" t="s">
        <v>3077</v>
      </c>
      <c r="K525" s="2" t="s">
        <v>3079</v>
      </c>
      <c r="L525" s="4" t="s">
        <v>5317</v>
      </c>
      <c r="M525" s="7" t="s">
        <v>3081</v>
      </c>
      <c r="N525" s="7" t="s">
        <v>3080</v>
      </c>
      <c r="O525" s="8" t="s">
        <v>3078</v>
      </c>
      <c r="P525" s="7"/>
      <c r="Q525" s="8">
        <v>91001</v>
      </c>
      <c r="R525" s="8" t="s">
        <v>2609</v>
      </c>
      <c r="S525" s="9">
        <v>41872</v>
      </c>
      <c r="T525" s="7">
        <v>7504</v>
      </c>
      <c r="U525" s="3"/>
      <c r="V525" s="4"/>
      <c r="W525" s="3"/>
      <c r="X525" s="3"/>
      <c r="Y525" s="3"/>
      <c r="Z525" s="2"/>
      <c r="AA525" s="1"/>
      <c r="AB525" s="1"/>
      <c r="AC525" s="1"/>
      <c r="AD525" s="1"/>
      <c r="AE525" s="1"/>
      <c r="AF525" s="1"/>
    </row>
    <row r="526" spans="1:32" ht="44.25" customHeight="1" x14ac:dyDescent="0.2">
      <c r="A526" s="86" t="s">
        <v>3082</v>
      </c>
      <c r="B526" s="2">
        <v>690726009</v>
      </c>
      <c r="C526" s="2" t="s">
        <v>2451</v>
      </c>
      <c r="D526" s="2" t="s">
        <v>2466</v>
      </c>
      <c r="E526" s="6" t="s">
        <v>26</v>
      </c>
      <c r="F526" s="6" t="s">
        <v>2467</v>
      </c>
      <c r="G526" s="6" t="s">
        <v>28</v>
      </c>
      <c r="H526" s="2"/>
      <c r="I526" s="2"/>
      <c r="J526" s="2" t="s">
        <v>7682</v>
      </c>
      <c r="K526" s="2" t="s">
        <v>3083</v>
      </c>
      <c r="L526" s="4" t="s">
        <v>47</v>
      </c>
      <c r="M526" s="7" t="s">
        <v>3084</v>
      </c>
      <c r="N526" s="7" t="s">
        <v>7683</v>
      </c>
      <c r="O526" s="8" t="s">
        <v>7684</v>
      </c>
      <c r="P526" s="7"/>
      <c r="Q526" s="8">
        <v>91001</v>
      </c>
      <c r="R526" s="8" t="s">
        <v>2534</v>
      </c>
      <c r="S526" s="9">
        <v>38624</v>
      </c>
      <c r="T526" s="7">
        <v>7195</v>
      </c>
      <c r="U526" s="20"/>
      <c r="V526" s="21"/>
      <c r="W526" s="20"/>
      <c r="X526" s="20"/>
      <c r="Y526" s="20"/>
      <c r="Z526" s="12"/>
      <c r="AA526" s="1"/>
      <c r="AB526" s="1"/>
      <c r="AC526" s="1"/>
      <c r="AD526" s="1"/>
      <c r="AE526" s="1"/>
      <c r="AF526" s="1"/>
    </row>
    <row r="527" spans="1:32" ht="44.25" customHeight="1" x14ac:dyDescent="0.2">
      <c r="A527" s="86" t="s">
        <v>3085</v>
      </c>
      <c r="B527" s="2">
        <v>692313003</v>
      </c>
      <c r="C527" s="2" t="s">
        <v>2451</v>
      </c>
      <c r="D527" s="2" t="s">
        <v>2466</v>
      </c>
      <c r="E527" s="6" t="s">
        <v>26</v>
      </c>
      <c r="F527" s="6" t="s">
        <v>2467</v>
      </c>
      <c r="G527" s="6" t="s">
        <v>28</v>
      </c>
      <c r="H527" s="2"/>
      <c r="I527" s="2"/>
      <c r="J527" s="2" t="s">
        <v>5509</v>
      </c>
      <c r="K527" s="2" t="s">
        <v>3086</v>
      </c>
      <c r="L527" s="4" t="s">
        <v>5311</v>
      </c>
      <c r="M527" s="7" t="s">
        <v>3087</v>
      </c>
      <c r="N527" s="7" t="s">
        <v>5510</v>
      </c>
      <c r="O527" s="8" t="s">
        <v>5511</v>
      </c>
      <c r="P527" s="7"/>
      <c r="Q527" s="8">
        <v>91001</v>
      </c>
      <c r="R527" s="8" t="s">
        <v>2470</v>
      </c>
      <c r="S527" s="9">
        <v>40683</v>
      </c>
      <c r="T527" s="7">
        <v>7450</v>
      </c>
      <c r="U527" s="3"/>
      <c r="V527" s="4"/>
      <c r="W527" s="3"/>
      <c r="X527" s="3"/>
      <c r="Y527" s="3"/>
      <c r="Z527" s="2"/>
      <c r="AA527" s="1"/>
      <c r="AB527" s="1"/>
      <c r="AC527" s="1"/>
      <c r="AD527" s="1"/>
      <c r="AE527" s="1"/>
      <c r="AF527" s="1"/>
    </row>
    <row r="528" spans="1:32" ht="44.25" customHeight="1" x14ac:dyDescent="0.2">
      <c r="A528" s="86" t="s">
        <v>3088</v>
      </c>
      <c r="B528" s="2">
        <v>690910004</v>
      </c>
      <c r="C528" s="2" t="s">
        <v>2451</v>
      </c>
      <c r="D528" s="2" t="s">
        <v>541</v>
      </c>
      <c r="E528" s="6" t="s">
        <v>26</v>
      </c>
      <c r="F528" s="6" t="s">
        <v>542</v>
      </c>
      <c r="G528" s="6" t="s">
        <v>28</v>
      </c>
      <c r="H528" s="2"/>
      <c r="I528" s="2"/>
      <c r="J528" s="2" t="s">
        <v>3089</v>
      </c>
      <c r="K528" s="2" t="s">
        <v>3090</v>
      </c>
      <c r="L528" s="4" t="s">
        <v>5315</v>
      </c>
      <c r="M528" s="7" t="s">
        <v>3091</v>
      </c>
      <c r="N528" s="7" t="s">
        <v>7685</v>
      </c>
      <c r="O528" s="8" t="s">
        <v>7686</v>
      </c>
      <c r="P528" s="7"/>
      <c r="Q528" s="8">
        <v>91001</v>
      </c>
      <c r="R528" s="8" t="s">
        <v>518</v>
      </c>
      <c r="S528" s="9">
        <v>42080</v>
      </c>
      <c r="T528" s="7">
        <v>7559</v>
      </c>
      <c r="U528" s="20"/>
      <c r="V528" s="21"/>
      <c r="W528" s="20"/>
      <c r="X528" s="20"/>
      <c r="Y528" s="20"/>
      <c r="Z528" s="12"/>
      <c r="AA528" s="1"/>
      <c r="AB528" s="1"/>
      <c r="AC528" s="1"/>
      <c r="AD528" s="1"/>
      <c r="AE528" s="1"/>
      <c r="AF528" s="1"/>
    </row>
    <row r="529" spans="1:32" ht="44.25" customHeight="1" x14ac:dyDescent="0.2">
      <c r="A529" s="86" t="s">
        <v>3092</v>
      </c>
      <c r="B529" s="2">
        <v>692012003</v>
      </c>
      <c r="C529" s="2" t="s">
        <v>2451</v>
      </c>
      <c r="D529" s="2" t="s">
        <v>2466</v>
      </c>
      <c r="E529" s="6" t="s">
        <v>26</v>
      </c>
      <c r="F529" s="6" t="s">
        <v>2467</v>
      </c>
      <c r="G529" s="6" t="s">
        <v>28</v>
      </c>
      <c r="H529" s="2"/>
      <c r="I529" s="2"/>
      <c r="J529" s="2" t="s">
        <v>7687</v>
      </c>
      <c r="K529" s="2" t="s">
        <v>3093</v>
      </c>
      <c r="L529" s="4" t="s">
        <v>5317</v>
      </c>
      <c r="M529" s="7" t="s">
        <v>3094</v>
      </c>
      <c r="N529" s="7" t="s">
        <v>5645</v>
      </c>
      <c r="O529" s="8"/>
      <c r="P529" s="7"/>
      <c r="Q529" s="8">
        <v>91001</v>
      </c>
      <c r="R529" s="8" t="s">
        <v>2615</v>
      </c>
      <c r="S529" s="9">
        <v>40500</v>
      </c>
      <c r="T529" s="7">
        <v>7436</v>
      </c>
      <c r="U529" s="20"/>
      <c r="V529" s="21"/>
      <c r="W529" s="20"/>
      <c r="X529" s="20"/>
      <c r="Y529" s="20"/>
      <c r="Z529" s="12"/>
      <c r="AA529" s="1"/>
      <c r="AB529" s="1"/>
      <c r="AC529" s="1"/>
      <c r="AD529" s="1"/>
      <c r="AE529" s="1"/>
      <c r="AF529" s="1"/>
    </row>
    <row r="530" spans="1:32" ht="44.25" customHeight="1" x14ac:dyDescent="0.2">
      <c r="A530" s="86" t="s">
        <v>3095</v>
      </c>
      <c r="B530" s="2">
        <v>690508001</v>
      </c>
      <c r="C530" s="2" t="s">
        <v>2451</v>
      </c>
      <c r="D530" s="2" t="s">
        <v>2746</v>
      </c>
      <c r="E530" s="6" t="s">
        <v>26</v>
      </c>
      <c r="F530" s="6" t="s">
        <v>542</v>
      </c>
      <c r="G530" s="6" t="s">
        <v>28</v>
      </c>
      <c r="H530" s="2"/>
      <c r="I530" s="2"/>
      <c r="J530" s="2" t="s">
        <v>3096</v>
      </c>
      <c r="K530" s="2" t="s">
        <v>3097</v>
      </c>
      <c r="L530" s="4" t="s">
        <v>539</v>
      </c>
      <c r="M530" s="7" t="s">
        <v>3098</v>
      </c>
      <c r="N530" s="7"/>
      <c r="O530" s="8"/>
      <c r="P530" s="7"/>
      <c r="Q530" s="8">
        <v>91001</v>
      </c>
      <c r="R530" s="8" t="s">
        <v>518</v>
      </c>
      <c r="S530" s="9">
        <v>42216</v>
      </c>
      <c r="T530" s="7">
        <v>7579</v>
      </c>
      <c r="U530" s="3"/>
      <c r="V530" s="4"/>
      <c r="W530" s="3"/>
      <c r="X530" s="3"/>
      <c r="Y530" s="3"/>
      <c r="Z530" s="2"/>
      <c r="AA530" s="1"/>
      <c r="AB530" s="1"/>
      <c r="AC530" s="1"/>
      <c r="AD530" s="1"/>
      <c r="AE530" s="1"/>
      <c r="AF530" s="1"/>
    </row>
    <row r="531" spans="1:32" ht="44.25" customHeight="1" x14ac:dyDescent="0.2">
      <c r="A531" s="86" t="s">
        <v>3099</v>
      </c>
      <c r="B531" s="2" t="s">
        <v>6375</v>
      </c>
      <c r="C531" s="2" t="s">
        <v>2451</v>
      </c>
      <c r="D531" s="2" t="s">
        <v>2477</v>
      </c>
      <c r="E531" s="6" t="s">
        <v>1470</v>
      </c>
      <c r="F531" s="6" t="s">
        <v>2478</v>
      </c>
      <c r="G531" s="6" t="s">
        <v>28</v>
      </c>
      <c r="H531" s="2"/>
      <c r="I531" s="2"/>
      <c r="J531" s="2" t="s">
        <v>3100</v>
      </c>
      <c r="K531" s="2" t="s">
        <v>3101</v>
      </c>
      <c r="L531" s="4" t="s">
        <v>5316</v>
      </c>
      <c r="M531" s="7" t="s">
        <v>3103</v>
      </c>
      <c r="N531" s="7" t="s">
        <v>3102</v>
      </c>
      <c r="O531" s="8"/>
      <c r="P531" s="7"/>
      <c r="Q531" s="8">
        <v>91001</v>
      </c>
      <c r="R531" s="8" t="s">
        <v>2470</v>
      </c>
      <c r="S531" s="9">
        <v>38743</v>
      </c>
      <c r="T531" s="7">
        <v>7288</v>
      </c>
      <c r="U531" s="20"/>
      <c r="V531" s="21"/>
      <c r="W531" s="20"/>
      <c r="X531" s="20"/>
      <c r="Y531" s="20"/>
      <c r="Z531" s="12"/>
      <c r="AA531" s="1"/>
      <c r="AB531" s="1"/>
      <c r="AC531" s="1"/>
      <c r="AD531" s="1"/>
      <c r="AE531" s="1"/>
      <c r="AF531" s="1"/>
    </row>
    <row r="532" spans="1:32" ht="44.25" customHeight="1" x14ac:dyDescent="0.2">
      <c r="A532" s="86" t="s">
        <v>3104</v>
      </c>
      <c r="B532" s="2">
        <v>692549007</v>
      </c>
      <c r="C532" s="2" t="s">
        <v>2451</v>
      </c>
      <c r="D532" s="2" t="s">
        <v>2466</v>
      </c>
      <c r="E532" s="6" t="s">
        <v>26</v>
      </c>
      <c r="F532" s="6" t="s">
        <v>2467</v>
      </c>
      <c r="G532" s="6" t="s">
        <v>28</v>
      </c>
      <c r="H532" s="2"/>
      <c r="I532" s="2"/>
      <c r="J532" s="2" t="s">
        <v>7688</v>
      </c>
      <c r="K532" s="2" t="s">
        <v>7689</v>
      </c>
      <c r="L532" s="4" t="s">
        <v>47</v>
      </c>
      <c r="M532" s="7" t="s">
        <v>793</v>
      </c>
      <c r="N532" s="7" t="s">
        <v>7690</v>
      </c>
      <c r="O532" s="8" t="s">
        <v>7691</v>
      </c>
      <c r="P532" s="7"/>
      <c r="Q532" s="2">
        <v>91001</v>
      </c>
      <c r="R532" s="8" t="s">
        <v>2534</v>
      </c>
      <c r="S532" s="9">
        <v>38722</v>
      </c>
      <c r="T532" s="7">
        <v>7245</v>
      </c>
      <c r="U532" s="20"/>
      <c r="V532" s="21"/>
      <c r="W532" s="20"/>
      <c r="X532" s="20"/>
      <c r="Y532" s="20"/>
      <c r="Z532" s="12"/>
      <c r="AA532" s="1"/>
      <c r="AB532" s="1"/>
      <c r="AC532" s="1"/>
      <c r="AD532" s="1"/>
      <c r="AE532" s="1"/>
      <c r="AF532" s="1"/>
    </row>
    <row r="533" spans="1:32" ht="44.25" customHeight="1" x14ac:dyDescent="0.2">
      <c r="A533" s="86" t="s">
        <v>3105</v>
      </c>
      <c r="B533" s="2">
        <v>691505006</v>
      </c>
      <c r="C533" s="2" t="s">
        <v>2451</v>
      </c>
      <c r="D533" s="2" t="s">
        <v>2477</v>
      </c>
      <c r="E533" s="6" t="s">
        <v>1470</v>
      </c>
      <c r="F533" s="6" t="s">
        <v>3106</v>
      </c>
      <c r="G533" s="6" t="s">
        <v>28</v>
      </c>
      <c r="H533" s="2"/>
      <c r="I533" s="2"/>
      <c r="J533" s="31" t="s">
        <v>3107</v>
      </c>
      <c r="K533" s="2" t="s">
        <v>3108</v>
      </c>
      <c r="L533" s="4" t="s">
        <v>309</v>
      </c>
      <c r="M533" s="7" t="s">
        <v>3109</v>
      </c>
      <c r="N533" s="7" t="s">
        <v>5786</v>
      </c>
      <c r="O533" s="8" t="s">
        <v>5785</v>
      </c>
      <c r="P533" s="7"/>
      <c r="Q533" s="8">
        <v>91001</v>
      </c>
      <c r="R533" s="8" t="s">
        <v>2470</v>
      </c>
      <c r="S533" s="9">
        <v>38737</v>
      </c>
      <c r="T533" s="7">
        <v>7284</v>
      </c>
      <c r="U533" s="20"/>
      <c r="V533" s="21"/>
      <c r="W533" s="20"/>
      <c r="X533" s="20"/>
      <c r="Y533" s="20"/>
      <c r="Z533" s="12"/>
      <c r="AA533" s="1"/>
      <c r="AB533" s="1"/>
      <c r="AC533" s="1"/>
      <c r="AD533" s="1"/>
      <c r="AE533" s="1"/>
      <c r="AF533" s="1"/>
    </row>
    <row r="534" spans="1:32" ht="44.25" customHeight="1" x14ac:dyDescent="0.2">
      <c r="A534" s="86" t="s">
        <v>7692</v>
      </c>
      <c r="B534" s="2" t="s">
        <v>6376</v>
      </c>
      <c r="C534" s="2" t="s">
        <v>2451</v>
      </c>
      <c r="D534" s="2" t="s">
        <v>2466</v>
      </c>
      <c r="E534" s="6" t="s">
        <v>26</v>
      </c>
      <c r="F534" s="6" t="s">
        <v>2467</v>
      </c>
      <c r="G534" s="6" t="s">
        <v>28</v>
      </c>
      <c r="H534" s="2"/>
      <c r="I534" s="2"/>
      <c r="J534" s="2" t="s">
        <v>3110</v>
      </c>
      <c r="K534" s="2" t="s">
        <v>3111</v>
      </c>
      <c r="L534" s="4" t="s">
        <v>47</v>
      </c>
      <c r="M534" s="7" t="s">
        <v>2093</v>
      </c>
      <c r="N534" s="7" t="s">
        <v>3112</v>
      </c>
      <c r="O534" s="8"/>
      <c r="P534" s="7"/>
      <c r="Q534" s="8">
        <v>91001</v>
      </c>
      <c r="R534" s="8" t="s">
        <v>3113</v>
      </c>
      <c r="S534" s="9">
        <v>40875</v>
      </c>
      <c r="T534" s="7">
        <v>7458</v>
      </c>
      <c r="U534" s="3"/>
      <c r="V534" s="4"/>
      <c r="W534" s="3"/>
      <c r="X534" s="3"/>
      <c r="Y534" s="3"/>
      <c r="Z534" s="2"/>
      <c r="AA534" s="1"/>
      <c r="AB534" s="1"/>
      <c r="AC534" s="1"/>
      <c r="AD534" s="1"/>
      <c r="AE534" s="1"/>
      <c r="AF534" s="1"/>
    </row>
    <row r="535" spans="1:32" ht="44.25" customHeight="1" x14ac:dyDescent="0.2">
      <c r="A535" s="86" t="s">
        <v>7693</v>
      </c>
      <c r="B535" s="2" t="s">
        <v>6377</v>
      </c>
      <c r="C535" s="2" t="s">
        <v>2451</v>
      </c>
      <c r="D535" s="2" t="s">
        <v>2477</v>
      </c>
      <c r="E535" s="6" t="s">
        <v>1470</v>
      </c>
      <c r="F535" s="6" t="s">
        <v>3114</v>
      </c>
      <c r="G535" s="6" t="s">
        <v>28</v>
      </c>
      <c r="H535" s="2"/>
      <c r="I535" s="2"/>
      <c r="J535" s="2" t="s">
        <v>3115</v>
      </c>
      <c r="K535" s="2" t="s">
        <v>3116</v>
      </c>
      <c r="L535" s="4" t="s">
        <v>47</v>
      </c>
      <c r="M535" s="2" t="s">
        <v>803</v>
      </c>
      <c r="N535" s="7" t="s">
        <v>7694</v>
      </c>
      <c r="O535" s="8" t="s">
        <v>7695</v>
      </c>
      <c r="P535" s="7"/>
      <c r="Q535" s="8">
        <v>91001</v>
      </c>
      <c r="R535" s="8" t="s">
        <v>2470</v>
      </c>
      <c r="S535" s="9">
        <v>38478</v>
      </c>
      <c r="T535" s="7">
        <v>7168</v>
      </c>
      <c r="U535" s="20"/>
      <c r="V535" s="21"/>
      <c r="W535" s="20"/>
      <c r="X535" s="20"/>
      <c r="Y535" s="20"/>
      <c r="Z535" s="12"/>
      <c r="AA535" s="1"/>
      <c r="AB535" s="1"/>
      <c r="AC535" s="1"/>
      <c r="AD535" s="1"/>
      <c r="AE535" s="1"/>
      <c r="AF535" s="1"/>
    </row>
    <row r="536" spans="1:32" ht="44.25" customHeight="1" x14ac:dyDescent="0.2">
      <c r="A536" s="86" t="s">
        <v>3117</v>
      </c>
      <c r="B536" s="2">
        <v>690915006</v>
      </c>
      <c r="C536" s="2" t="s">
        <v>2451</v>
      </c>
      <c r="D536" s="2" t="s">
        <v>2466</v>
      </c>
      <c r="E536" s="6" t="s">
        <v>26</v>
      </c>
      <c r="F536" s="6" t="s">
        <v>2467</v>
      </c>
      <c r="G536" s="6" t="s">
        <v>28</v>
      </c>
      <c r="H536" s="2"/>
      <c r="I536" s="2"/>
      <c r="J536" s="2" t="s">
        <v>3118</v>
      </c>
      <c r="K536" s="2" t="s">
        <v>3119</v>
      </c>
      <c r="L536" s="4" t="s">
        <v>5315</v>
      </c>
      <c r="M536" s="7" t="s">
        <v>3120</v>
      </c>
      <c r="N536" s="7"/>
      <c r="O536" s="8"/>
      <c r="P536" s="7"/>
      <c r="Q536" s="8">
        <v>91001</v>
      </c>
      <c r="R536" s="8" t="s">
        <v>2470</v>
      </c>
      <c r="S536" s="9">
        <v>38301</v>
      </c>
      <c r="T536" s="7">
        <v>7148</v>
      </c>
      <c r="U536" s="3"/>
      <c r="V536" s="4"/>
      <c r="W536" s="3"/>
      <c r="X536" s="3"/>
      <c r="Y536" s="3"/>
      <c r="Z536" s="2"/>
      <c r="AA536" s="1"/>
      <c r="AB536" s="1"/>
      <c r="AC536" s="1"/>
      <c r="AD536" s="1"/>
      <c r="AE536" s="1"/>
      <c r="AF536" s="1"/>
    </row>
    <row r="537" spans="1:32" ht="44.25" customHeight="1" x14ac:dyDescent="0.2">
      <c r="A537" s="86" t="s">
        <v>3121</v>
      </c>
      <c r="B537" s="2">
        <v>691903001</v>
      </c>
      <c r="C537" s="2" t="s">
        <v>2451</v>
      </c>
      <c r="D537" s="2" t="s">
        <v>3073</v>
      </c>
      <c r="E537" s="6" t="s">
        <v>26</v>
      </c>
      <c r="F537" s="6" t="s">
        <v>542</v>
      </c>
      <c r="G537" s="6" t="s">
        <v>28</v>
      </c>
      <c r="H537" s="2"/>
      <c r="I537" s="2"/>
      <c r="J537" s="2" t="s">
        <v>7696</v>
      </c>
      <c r="K537" s="2" t="s">
        <v>3123</v>
      </c>
      <c r="L537" s="4" t="s">
        <v>48</v>
      </c>
      <c r="M537" s="7" t="s">
        <v>3125</v>
      </c>
      <c r="N537" s="7" t="s">
        <v>3124</v>
      </c>
      <c r="O537" s="8" t="s">
        <v>3122</v>
      </c>
      <c r="P537" s="7"/>
      <c r="Q537" s="8">
        <v>91001</v>
      </c>
      <c r="R537" s="8" t="s">
        <v>518</v>
      </c>
      <c r="S537" s="9">
        <v>42451</v>
      </c>
      <c r="T537" s="7">
        <v>7604</v>
      </c>
      <c r="U537" s="20"/>
      <c r="V537" s="21"/>
      <c r="W537" s="20"/>
      <c r="X537" s="20"/>
      <c r="Y537" s="20"/>
      <c r="Z537" s="12"/>
      <c r="AA537" s="1"/>
      <c r="AB537" s="1"/>
      <c r="AC537" s="1"/>
      <c r="AD537" s="1"/>
      <c r="AE537" s="1"/>
      <c r="AF537" s="1"/>
    </row>
    <row r="538" spans="1:32" ht="44.25" customHeight="1" x14ac:dyDescent="0.2">
      <c r="A538" s="86" t="s">
        <v>3126</v>
      </c>
      <c r="B538" s="2">
        <v>690505002</v>
      </c>
      <c r="C538" s="2" t="s">
        <v>2451</v>
      </c>
      <c r="D538" s="2" t="s">
        <v>2746</v>
      </c>
      <c r="E538" s="6" t="s">
        <v>26</v>
      </c>
      <c r="F538" s="6" t="s">
        <v>2557</v>
      </c>
      <c r="G538" s="6" t="s">
        <v>28</v>
      </c>
      <c r="H538" s="2"/>
      <c r="I538" s="2"/>
      <c r="J538" s="2" t="s">
        <v>7697</v>
      </c>
      <c r="K538" s="2" t="s">
        <v>7698</v>
      </c>
      <c r="L538" s="4" t="s">
        <v>539</v>
      </c>
      <c r="M538" s="7" t="s">
        <v>3127</v>
      </c>
      <c r="N538" s="7"/>
      <c r="O538" s="8"/>
      <c r="P538" s="7"/>
      <c r="Q538" s="8">
        <v>91001</v>
      </c>
      <c r="R538" s="8" t="s">
        <v>2470</v>
      </c>
      <c r="S538" s="9">
        <v>38695</v>
      </c>
      <c r="T538" s="7">
        <v>7225</v>
      </c>
      <c r="U538" s="20"/>
      <c r="V538" s="21"/>
      <c r="W538" s="20"/>
      <c r="X538" s="20"/>
      <c r="Y538" s="20"/>
      <c r="Z538" s="12"/>
      <c r="AA538" s="1"/>
      <c r="AB538" s="1"/>
      <c r="AC538" s="1"/>
      <c r="AD538" s="1"/>
      <c r="AE538" s="1"/>
      <c r="AF538" s="1"/>
    </row>
    <row r="539" spans="1:32" ht="44.25" customHeight="1" x14ac:dyDescent="0.2">
      <c r="A539" s="86" t="s">
        <v>3128</v>
      </c>
      <c r="B539" s="2">
        <v>690104008</v>
      </c>
      <c r="C539" s="2" t="s">
        <v>2451</v>
      </c>
      <c r="D539" s="2" t="s">
        <v>541</v>
      </c>
      <c r="E539" s="6" t="s">
        <v>26</v>
      </c>
      <c r="F539" s="6" t="s">
        <v>542</v>
      </c>
      <c r="G539" s="6" t="s">
        <v>28</v>
      </c>
      <c r="H539" s="2"/>
      <c r="I539" s="2"/>
      <c r="J539" s="2" t="s">
        <v>3129</v>
      </c>
      <c r="K539" s="2" t="s">
        <v>3131</v>
      </c>
      <c r="L539" s="7" t="s">
        <v>528</v>
      </c>
      <c r="M539" s="7" t="s">
        <v>3133</v>
      </c>
      <c r="N539" s="7" t="s">
        <v>3132</v>
      </c>
      <c r="O539" s="8" t="s">
        <v>3130</v>
      </c>
      <c r="P539" s="7"/>
      <c r="Q539" s="8">
        <v>91001</v>
      </c>
      <c r="R539" s="8" t="s">
        <v>3134</v>
      </c>
      <c r="S539" s="9">
        <v>38673</v>
      </c>
      <c r="T539" s="7">
        <v>7217</v>
      </c>
      <c r="U539" s="3"/>
      <c r="V539" s="4"/>
      <c r="W539" s="3"/>
      <c r="X539" s="3"/>
      <c r="Y539" s="3"/>
      <c r="Z539" s="2"/>
      <c r="AA539" s="1"/>
      <c r="AB539" s="1"/>
      <c r="AC539" s="1"/>
      <c r="AD539" s="1"/>
      <c r="AE539" s="1"/>
      <c r="AF539" s="1"/>
    </row>
    <row r="540" spans="1:32" ht="44.25" customHeight="1" x14ac:dyDescent="0.2">
      <c r="A540" s="86" t="s">
        <v>3135</v>
      </c>
      <c r="B540" s="2">
        <v>690912007</v>
      </c>
      <c r="C540" s="2" t="s">
        <v>2451</v>
      </c>
      <c r="D540" s="2" t="s">
        <v>541</v>
      </c>
      <c r="E540" s="6" t="s">
        <v>26</v>
      </c>
      <c r="F540" s="6" t="s">
        <v>2557</v>
      </c>
      <c r="G540" s="6" t="s">
        <v>28</v>
      </c>
      <c r="H540" s="2"/>
      <c r="I540" s="2"/>
      <c r="J540" s="2" t="s">
        <v>7699</v>
      </c>
      <c r="K540" s="24" t="s">
        <v>3137</v>
      </c>
      <c r="L540" s="4" t="s">
        <v>5315</v>
      </c>
      <c r="M540" s="7" t="s">
        <v>3139</v>
      </c>
      <c r="N540" s="7" t="s">
        <v>3138</v>
      </c>
      <c r="O540" s="8" t="s">
        <v>3136</v>
      </c>
      <c r="P540" s="7"/>
      <c r="Q540" s="8">
        <v>91001</v>
      </c>
      <c r="R540" s="8" t="s">
        <v>2470</v>
      </c>
      <c r="S540" s="9">
        <v>38761</v>
      </c>
      <c r="T540" s="7">
        <v>7302</v>
      </c>
      <c r="U540" s="20"/>
      <c r="V540" s="21"/>
      <c r="W540" s="20"/>
      <c r="X540" s="20"/>
      <c r="Y540" s="20"/>
      <c r="Z540" s="12"/>
      <c r="AA540" s="1"/>
      <c r="AB540" s="1"/>
      <c r="AC540" s="1"/>
      <c r="AD540" s="1"/>
      <c r="AE540" s="1"/>
      <c r="AF540" s="1"/>
    </row>
    <row r="541" spans="1:32" ht="44.25" customHeight="1" x14ac:dyDescent="0.2">
      <c r="A541" s="86" t="s">
        <v>3140</v>
      </c>
      <c r="B541" s="2">
        <v>690811006</v>
      </c>
      <c r="C541" s="2" t="s">
        <v>2451</v>
      </c>
      <c r="D541" s="2" t="s">
        <v>541</v>
      </c>
      <c r="E541" s="6" t="s">
        <v>26</v>
      </c>
      <c r="F541" s="6" t="s">
        <v>542</v>
      </c>
      <c r="G541" s="6" t="s">
        <v>28</v>
      </c>
      <c r="H541" s="2"/>
      <c r="I541" s="2"/>
      <c r="J541" s="2" t="s">
        <v>3141</v>
      </c>
      <c r="K541" s="2" t="s">
        <v>3143</v>
      </c>
      <c r="L541" s="4" t="s">
        <v>47</v>
      </c>
      <c r="M541" s="7" t="s">
        <v>1275</v>
      </c>
      <c r="N541" s="7" t="s">
        <v>3144</v>
      </c>
      <c r="O541" s="8" t="s">
        <v>3142</v>
      </c>
      <c r="P541" s="7"/>
      <c r="Q541" s="8">
        <v>91001</v>
      </c>
      <c r="R541" s="8" t="s">
        <v>2609</v>
      </c>
      <c r="S541" s="9">
        <v>42032</v>
      </c>
      <c r="T541" s="7">
        <v>7524</v>
      </c>
      <c r="U541" s="3"/>
      <c r="V541" s="4"/>
      <c r="W541" s="3"/>
      <c r="X541" s="3"/>
      <c r="Y541" s="3"/>
      <c r="Z541" s="2"/>
      <c r="AA541" s="1"/>
      <c r="AB541" s="1"/>
      <c r="AC541" s="1"/>
      <c r="AD541" s="1"/>
      <c r="AE541" s="1"/>
      <c r="AF541" s="1"/>
    </row>
    <row r="542" spans="1:32" ht="44.25" customHeight="1" x14ac:dyDescent="0.2">
      <c r="A542" s="86" t="s">
        <v>3145</v>
      </c>
      <c r="B542" s="2">
        <v>690722003</v>
      </c>
      <c r="C542" s="2" t="s">
        <v>2451</v>
      </c>
      <c r="D542" s="2" t="s">
        <v>2466</v>
      </c>
      <c r="E542" s="6" t="s">
        <v>26</v>
      </c>
      <c r="F542" s="6" t="s">
        <v>2467</v>
      </c>
      <c r="G542" s="6" t="s">
        <v>28</v>
      </c>
      <c r="H542" s="2"/>
      <c r="I542" s="2"/>
      <c r="J542" s="2" t="s">
        <v>3146</v>
      </c>
      <c r="K542" s="2" t="s">
        <v>3147</v>
      </c>
      <c r="L542" s="4" t="s">
        <v>47</v>
      </c>
      <c r="M542" s="7" t="s">
        <v>3149</v>
      </c>
      <c r="N542" s="7" t="s">
        <v>3148</v>
      </c>
      <c r="O542" s="8"/>
      <c r="P542" s="7"/>
      <c r="Q542" s="8">
        <v>91001</v>
      </c>
      <c r="R542" s="8" t="s">
        <v>2534</v>
      </c>
      <c r="S542" s="9">
        <v>38686</v>
      </c>
      <c r="T542" s="7">
        <v>7219</v>
      </c>
      <c r="U542" s="3"/>
      <c r="V542" s="4"/>
      <c r="W542" s="3"/>
      <c r="X542" s="3"/>
      <c r="Y542" s="3"/>
      <c r="Z542" s="2"/>
      <c r="AA542" s="1"/>
      <c r="AB542" s="1"/>
      <c r="AC542" s="1"/>
      <c r="AD542" s="1"/>
      <c r="AE542" s="1"/>
      <c r="AF542" s="1"/>
    </row>
    <row r="543" spans="1:32" ht="44.25" customHeight="1" x14ac:dyDescent="0.2">
      <c r="A543" s="86" t="s">
        <v>7700</v>
      </c>
      <c r="B543" s="2">
        <v>691913007</v>
      </c>
      <c r="C543" s="2" t="s">
        <v>2451</v>
      </c>
      <c r="D543" s="2" t="s">
        <v>2466</v>
      </c>
      <c r="E543" s="6" t="s">
        <v>26</v>
      </c>
      <c r="F543" s="6" t="s">
        <v>2467</v>
      </c>
      <c r="G543" s="6" t="s">
        <v>28</v>
      </c>
      <c r="H543" s="2"/>
      <c r="I543" s="2"/>
      <c r="J543" s="2" t="s">
        <v>7701</v>
      </c>
      <c r="K543" s="2" t="s">
        <v>3150</v>
      </c>
      <c r="L543" s="4" t="s">
        <v>48</v>
      </c>
      <c r="M543" s="7" t="s">
        <v>3151</v>
      </c>
      <c r="N543" s="7" t="s">
        <v>5441</v>
      </c>
      <c r="O543" s="8" t="s">
        <v>5442</v>
      </c>
      <c r="P543" s="7"/>
      <c r="Q543" s="8">
        <v>91001</v>
      </c>
      <c r="R543" s="8" t="s">
        <v>2470</v>
      </c>
      <c r="S543" s="9">
        <v>42446</v>
      </c>
      <c r="T543" s="7">
        <v>7603</v>
      </c>
      <c r="U543" s="20"/>
      <c r="V543" s="21"/>
      <c r="W543" s="20"/>
      <c r="X543" s="20"/>
      <c r="Y543" s="20"/>
      <c r="Z543" s="12"/>
      <c r="AA543" s="1"/>
      <c r="AB543" s="1"/>
      <c r="AC543" s="1"/>
      <c r="AD543" s="1"/>
      <c r="AE543" s="1"/>
      <c r="AF543" s="1"/>
    </row>
    <row r="544" spans="1:32" ht="44.25" customHeight="1" x14ac:dyDescent="0.2">
      <c r="A544" s="86" t="s">
        <v>3152</v>
      </c>
      <c r="B544" s="2">
        <v>690902001</v>
      </c>
      <c r="C544" s="2" t="s">
        <v>2451</v>
      </c>
      <c r="D544" s="2" t="s">
        <v>2477</v>
      </c>
      <c r="E544" s="6" t="s">
        <v>1470</v>
      </c>
      <c r="F544" s="6" t="s">
        <v>2478</v>
      </c>
      <c r="G544" s="6" t="s">
        <v>28</v>
      </c>
      <c r="H544" s="2"/>
      <c r="I544" s="2"/>
      <c r="J544" s="2" t="s">
        <v>3153</v>
      </c>
      <c r="K544" s="2" t="s">
        <v>3154</v>
      </c>
      <c r="L544" s="4" t="s">
        <v>5315</v>
      </c>
      <c r="M544" s="7" t="s">
        <v>3155</v>
      </c>
      <c r="N544" s="7"/>
      <c r="O544" s="8"/>
      <c r="P544" s="7"/>
      <c r="Q544" s="8">
        <v>91001</v>
      </c>
      <c r="R544" s="8" t="s">
        <v>3156</v>
      </c>
      <c r="S544" s="9">
        <v>38736</v>
      </c>
      <c r="T544" s="7">
        <v>7271</v>
      </c>
      <c r="U544" s="3"/>
      <c r="V544" s="4"/>
      <c r="W544" s="3"/>
      <c r="X544" s="3"/>
      <c r="Y544" s="3"/>
      <c r="Z544" s="2"/>
      <c r="AA544" s="1"/>
      <c r="AB544" s="1"/>
      <c r="AC544" s="1"/>
      <c r="AD544" s="1"/>
      <c r="AE544" s="1"/>
      <c r="AF544" s="1"/>
    </row>
    <row r="545" spans="1:32" ht="44.25" customHeight="1" x14ac:dyDescent="0.2">
      <c r="A545" s="86" t="s">
        <v>3157</v>
      </c>
      <c r="B545" s="2">
        <v>692503007</v>
      </c>
      <c r="C545" s="2" t="s">
        <v>2451</v>
      </c>
      <c r="D545" s="2" t="s">
        <v>541</v>
      </c>
      <c r="E545" s="6" t="s">
        <v>26</v>
      </c>
      <c r="F545" s="6" t="s">
        <v>542</v>
      </c>
      <c r="G545" s="6" t="s">
        <v>28</v>
      </c>
      <c r="H545" s="2"/>
      <c r="I545" s="2"/>
      <c r="J545" s="2" t="s">
        <v>3158</v>
      </c>
      <c r="K545" s="2" t="s">
        <v>3160</v>
      </c>
      <c r="L545" s="4" t="s">
        <v>5351</v>
      </c>
      <c r="M545" s="7" t="s">
        <v>3162</v>
      </c>
      <c r="N545" s="7" t="s">
        <v>3161</v>
      </c>
      <c r="O545" s="8" t="s">
        <v>3159</v>
      </c>
      <c r="P545" s="7"/>
      <c r="Q545" s="8">
        <v>91001</v>
      </c>
      <c r="R545" s="8" t="s">
        <v>2609</v>
      </c>
      <c r="S545" s="9">
        <v>42059</v>
      </c>
      <c r="T545" s="7">
        <v>7550</v>
      </c>
      <c r="U545" s="3"/>
      <c r="V545" s="4"/>
      <c r="W545" s="3"/>
      <c r="X545" s="3"/>
      <c r="Y545" s="3"/>
      <c r="Z545" s="2"/>
      <c r="AA545" s="1"/>
      <c r="AB545" s="1"/>
      <c r="AC545" s="1"/>
      <c r="AD545" s="1"/>
      <c r="AE545" s="1"/>
      <c r="AF545" s="1"/>
    </row>
    <row r="546" spans="1:32" ht="44.25" customHeight="1" x14ac:dyDescent="0.2">
      <c r="A546" s="86" t="s">
        <v>3163</v>
      </c>
      <c r="B546" s="2">
        <v>830175008</v>
      </c>
      <c r="C546" s="2" t="s">
        <v>2451</v>
      </c>
      <c r="D546" s="2" t="s">
        <v>541</v>
      </c>
      <c r="E546" s="6" t="s">
        <v>26</v>
      </c>
      <c r="F546" s="6" t="s">
        <v>542</v>
      </c>
      <c r="G546" s="6" t="s">
        <v>28</v>
      </c>
      <c r="H546" s="2"/>
      <c r="I546" s="2"/>
      <c r="J546" s="2" t="s">
        <v>3164</v>
      </c>
      <c r="K546" s="2" t="s">
        <v>3165</v>
      </c>
      <c r="L546" s="7" t="s">
        <v>528</v>
      </c>
      <c r="M546" s="7" t="s">
        <v>2802</v>
      </c>
      <c r="N546" s="7" t="s">
        <v>3166</v>
      </c>
      <c r="O546" s="8"/>
      <c r="P546" s="7"/>
      <c r="Q546" s="8">
        <v>91001</v>
      </c>
      <c r="R546" s="8" t="s">
        <v>2470</v>
      </c>
      <c r="S546" s="9">
        <v>38649</v>
      </c>
      <c r="T546" s="7">
        <v>7209</v>
      </c>
      <c r="U546" s="3"/>
      <c r="V546" s="4"/>
      <c r="W546" s="3"/>
      <c r="X546" s="3"/>
      <c r="Y546" s="3"/>
      <c r="Z546" s="2"/>
      <c r="AA546" s="1"/>
      <c r="AB546" s="1"/>
      <c r="AC546" s="1"/>
      <c r="AD546" s="1"/>
      <c r="AE546" s="1"/>
      <c r="AF546" s="1"/>
    </row>
    <row r="547" spans="1:32" ht="44.25" customHeight="1" x14ac:dyDescent="0.2">
      <c r="A547" s="86" t="s">
        <v>3167</v>
      </c>
      <c r="B547" s="2">
        <v>692513002</v>
      </c>
      <c r="C547" s="2" t="s">
        <v>2451</v>
      </c>
      <c r="D547" s="2" t="s">
        <v>3073</v>
      </c>
      <c r="E547" s="6" t="s">
        <v>26</v>
      </c>
      <c r="F547" s="6" t="s">
        <v>542</v>
      </c>
      <c r="G547" s="6" t="s">
        <v>28</v>
      </c>
      <c r="H547" s="2"/>
      <c r="I547" s="2"/>
      <c r="J547" s="2" t="s">
        <v>3168</v>
      </c>
      <c r="K547" s="2" t="s">
        <v>3170</v>
      </c>
      <c r="L547" s="4" t="s">
        <v>5351</v>
      </c>
      <c r="M547" s="2" t="s">
        <v>3172</v>
      </c>
      <c r="N547" s="7" t="s">
        <v>3171</v>
      </c>
      <c r="O547" s="7" t="s">
        <v>3169</v>
      </c>
      <c r="P547" s="7"/>
      <c r="Q547" s="8">
        <v>91001</v>
      </c>
      <c r="R547" s="8" t="s">
        <v>518</v>
      </c>
      <c r="S547" s="9">
        <v>42416</v>
      </c>
      <c r="T547" s="7">
        <v>7599</v>
      </c>
      <c r="U547" s="3"/>
      <c r="V547" s="4"/>
      <c r="W547" s="3"/>
      <c r="X547" s="3"/>
      <c r="Y547" s="3"/>
      <c r="Z547" s="2"/>
      <c r="AA547" s="1"/>
      <c r="AB547" s="1"/>
      <c r="AC547" s="1"/>
      <c r="AD547" s="1"/>
      <c r="AE547" s="1"/>
      <c r="AF547" s="1"/>
    </row>
    <row r="548" spans="1:32" ht="44.25" customHeight="1" x14ac:dyDescent="0.2">
      <c r="A548" s="86" t="s">
        <v>3173</v>
      </c>
      <c r="B548" s="2">
        <v>690703009</v>
      </c>
      <c r="C548" s="2" t="s">
        <v>2451</v>
      </c>
      <c r="D548" s="2" t="s">
        <v>541</v>
      </c>
      <c r="E548" s="6" t="s">
        <v>26</v>
      </c>
      <c r="F548" s="6" t="s">
        <v>542</v>
      </c>
      <c r="G548" s="6" t="s">
        <v>28</v>
      </c>
      <c r="H548" s="2"/>
      <c r="I548" s="2"/>
      <c r="J548" s="2" t="s">
        <v>3174</v>
      </c>
      <c r="K548" s="2" t="s">
        <v>3175</v>
      </c>
      <c r="L548" s="4" t="s">
        <v>47</v>
      </c>
      <c r="M548" s="7" t="s">
        <v>733</v>
      </c>
      <c r="N548" s="7" t="s">
        <v>3176</v>
      </c>
      <c r="O548" s="8" t="s">
        <v>7702</v>
      </c>
      <c r="P548" s="7"/>
      <c r="Q548" s="8">
        <v>91001</v>
      </c>
      <c r="R548" s="8" t="s">
        <v>2609</v>
      </c>
      <c r="S548" s="9">
        <v>42061</v>
      </c>
      <c r="T548" s="7">
        <v>7554</v>
      </c>
      <c r="U548" s="20"/>
      <c r="V548" s="21"/>
      <c r="W548" s="20"/>
      <c r="X548" s="20"/>
      <c r="Y548" s="20"/>
      <c r="Z548" s="12"/>
      <c r="AA548" s="1"/>
      <c r="AB548" s="1"/>
      <c r="AC548" s="1"/>
      <c r="AD548" s="1"/>
      <c r="AE548" s="1"/>
      <c r="AF548" s="1"/>
    </row>
    <row r="549" spans="1:32" ht="44.25" customHeight="1" x14ac:dyDescent="0.2">
      <c r="A549" s="86" t="s">
        <v>7703</v>
      </c>
      <c r="B549" s="2">
        <v>690608006</v>
      </c>
      <c r="C549" s="2" t="s">
        <v>2451</v>
      </c>
      <c r="D549" s="2" t="s">
        <v>541</v>
      </c>
      <c r="E549" s="6" t="s">
        <v>26</v>
      </c>
      <c r="F549" s="6" t="s">
        <v>542</v>
      </c>
      <c r="G549" s="6" t="s">
        <v>28</v>
      </c>
      <c r="H549" s="2"/>
      <c r="I549" s="2"/>
      <c r="J549" s="2" t="s">
        <v>7704</v>
      </c>
      <c r="K549" s="2" t="s">
        <v>3177</v>
      </c>
      <c r="L549" s="4" t="s">
        <v>539</v>
      </c>
      <c r="M549" s="7" t="s">
        <v>3179</v>
      </c>
      <c r="N549" s="7" t="s">
        <v>5674</v>
      </c>
      <c r="O549" s="8"/>
      <c r="P549" s="7"/>
      <c r="Q549" s="8">
        <v>91001</v>
      </c>
      <c r="R549" s="8" t="s">
        <v>518</v>
      </c>
      <c r="S549" s="9">
        <v>42059</v>
      </c>
      <c r="T549" s="7">
        <v>7545</v>
      </c>
      <c r="U549" s="3"/>
      <c r="V549" s="4"/>
      <c r="W549" s="3"/>
      <c r="X549" s="3"/>
      <c r="Y549" s="3"/>
      <c r="Z549" s="2"/>
      <c r="AA549" s="1"/>
      <c r="AB549" s="1"/>
      <c r="AC549" s="1"/>
      <c r="AD549" s="1"/>
      <c r="AE549" s="1"/>
      <c r="AF549" s="1"/>
    </row>
    <row r="550" spans="1:32" ht="44.25" customHeight="1" x14ac:dyDescent="0.2">
      <c r="A550" s="86" t="s">
        <v>7705</v>
      </c>
      <c r="B550" s="2">
        <v>691916006</v>
      </c>
      <c r="C550" s="2" t="s">
        <v>2451</v>
      </c>
      <c r="D550" s="2" t="s">
        <v>2466</v>
      </c>
      <c r="E550" s="6" t="s">
        <v>26</v>
      </c>
      <c r="F550" s="6" t="s">
        <v>2467</v>
      </c>
      <c r="G550" s="6" t="s">
        <v>28</v>
      </c>
      <c r="H550" s="2"/>
      <c r="I550" s="2"/>
      <c r="J550" s="2" t="s">
        <v>3180</v>
      </c>
      <c r="K550" s="2" t="s">
        <v>3181</v>
      </c>
      <c r="L550" s="4" t="s">
        <v>48</v>
      </c>
      <c r="M550" s="7" t="s">
        <v>1903</v>
      </c>
      <c r="N550" s="7"/>
      <c r="O550" s="8"/>
      <c r="P550" s="7"/>
      <c r="Q550" s="8">
        <v>91001</v>
      </c>
      <c r="R550" s="8" t="s">
        <v>3182</v>
      </c>
      <c r="S550" s="9">
        <v>38159</v>
      </c>
      <c r="T550" s="7">
        <v>7132</v>
      </c>
      <c r="U550" s="3"/>
      <c r="V550" s="4"/>
      <c r="W550" s="3"/>
      <c r="X550" s="3"/>
      <c r="Y550" s="3"/>
      <c r="Z550" s="2"/>
      <c r="AA550" s="1"/>
      <c r="AB550" s="1"/>
      <c r="AC550" s="1"/>
      <c r="AD550" s="1"/>
      <c r="AE550" s="1"/>
      <c r="AF550" s="1"/>
    </row>
    <row r="551" spans="1:32" ht="44.25" customHeight="1" x14ac:dyDescent="0.2">
      <c r="A551" s="86" t="s">
        <v>3183</v>
      </c>
      <c r="B551" s="2">
        <v>690711001</v>
      </c>
      <c r="C551" s="2" t="s">
        <v>2451</v>
      </c>
      <c r="D551" s="2" t="s">
        <v>2466</v>
      </c>
      <c r="E551" s="6" t="s">
        <v>26</v>
      </c>
      <c r="F551" s="6" t="s">
        <v>2467</v>
      </c>
      <c r="G551" s="6" t="s">
        <v>28</v>
      </c>
      <c r="H551" s="2"/>
      <c r="I551" s="2"/>
      <c r="J551" s="2" t="s">
        <v>7706</v>
      </c>
      <c r="K551" s="2" t="s">
        <v>3184</v>
      </c>
      <c r="L551" s="4" t="s">
        <v>47</v>
      </c>
      <c r="M551" s="7" t="s">
        <v>1036</v>
      </c>
      <c r="N551" s="7"/>
      <c r="O551" s="8"/>
      <c r="P551" s="7"/>
      <c r="Q551" s="8">
        <v>91001</v>
      </c>
      <c r="R551" s="8" t="s">
        <v>2534</v>
      </c>
      <c r="S551" s="9">
        <v>37970</v>
      </c>
      <c r="T551" s="7">
        <v>7104</v>
      </c>
      <c r="U551" s="20"/>
      <c r="V551" s="21"/>
      <c r="W551" s="20"/>
      <c r="X551" s="20"/>
      <c r="Y551" s="20"/>
      <c r="Z551" s="12"/>
      <c r="AA551" s="1"/>
      <c r="AB551" s="1"/>
      <c r="AC551" s="1"/>
      <c r="AD551" s="1"/>
      <c r="AE551" s="1"/>
      <c r="AF551" s="1"/>
    </row>
    <row r="552" spans="1:32" ht="44.25" customHeight="1" x14ac:dyDescent="0.2">
      <c r="A552" s="86" t="s">
        <v>3185</v>
      </c>
      <c r="B552" s="2">
        <v>690721007</v>
      </c>
      <c r="C552" s="2" t="s">
        <v>2451</v>
      </c>
      <c r="D552" s="2" t="s">
        <v>2466</v>
      </c>
      <c r="E552" s="6" t="s">
        <v>26</v>
      </c>
      <c r="F552" s="6" t="s">
        <v>2467</v>
      </c>
      <c r="G552" s="6" t="s">
        <v>28</v>
      </c>
      <c r="H552" s="2"/>
      <c r="I552" s="2"/>
      <c r="J552" s="2" t="s">
        <v>3186</v>
      </c>
      <c r="K552" s="2" t="s">
        <v>3187</v>
      </c>
      <c r="L552" s="4" t="s">
        <v>47</v>
      </c>
      <c r="M552" s="7" t="s">
        <v>947</v>
      </c>
      <c r="N552" s="7" t="s">
        <v>7707</v>
      </c>
      <c r="O552" s="8" t="s">
        <v>7708</v>
      </c>
      <c r="P552" s="7"/>
      <c r="Q552" s="8">
        <v>91001</v>
      </c>
      <c r="R552" s="8" t="s">
        <v>2470</v>
      </c>
      <c r="S552" s="9">
        <v>37970</v>
      </c>
      <c r="T552" s="7">
        <v>7116</v>
      </c>
      <c r="U552" s="20"/>
      <c r="V552" s="21"/>
      <c r="W552" s="20"/>
      <c r="X552" s="20"/>
      <c r="Y552" s="20"/>
      <c r="Z552" s="12"/>
      <c r="AA552" s="1"/>
      <c r="AB552" s="1"/>
      <c r="AC552" s="1"/>
      <c r="AD552" s="1"/>
      <c r="AE552" s="1"/>
      <c r="AF552" s="1"/>
    </row>
    <row r="553" spans="1:32" ht="44.25" customHeight="1" x14ac:dyDescent="0.2">
      <c r="A553" s="86" t="s">
        <v>3188</v>
      </c>
      <c r="B553" s="2">
        <v>690409003</v>
      </c>
      <c r="C553" s="2" t="s">
        <v>2451</v>
      </c>
      <c r="D553" s="2" t="s">
        <v>541</v>
      </c>
      <c r="E553" s="6" t="s">
        <v>26</v>
      </c>
      <c r="F553" s="6" t="s">
        <v>542</v>
      </c>
      <c r="G553" s="6" t="s">
        <v>28</v>
      </c>
      <c r="H553" s="2"/>
      <c r="I553" s="2"/>
      <c r="J553" s="2" t="s">
        <v>7709</v>
      </c>
      <c r="K553" s="2" t="s">
        <v>3190</v>
      </c>
      <c r="L553" s="4" t="s">
        <v>5314</v>
      </c>
      <c r="M553" s="7" t="s">
        <v>3192</v>
      </c>
      <c r="N553" s="7" t="s">
        <v>3191</v>
      </c>
      <c r="O553" s="8" t="s">
        <v>3189</v>
      </c>
      <c r="P553" s="7"/>
      <c r="Q553" s="8">
        <v>91001</v>
      </c>
      <c r="R553" s="8" t="s">
        <v>2482</v>
      </c>
      <c r="S553" s="9">
        <v>42052</v>
      </c>
      <c r="T553" s="7">
        <v>7528</v>
      </c>
      <c r="U553" s="20"/>
      <c r="V553" s="21"/>
      <c r="W553" s="20"/>
      <c r="X553" s="20"/>
      <c r="Y553" s="20"/>
      <c r="Z553" s="12"/>
      <c r="AA553" s="1"/>
      <c r="AB553" s="1"/>
      <c r="AC553" s="1"/>
      <c r="AD553" s="1"/>
      <c r="AE553" s="1"/>
      <c r="AF553" s="1"/>
    </row>
    <row r="554" spans="1:32" ht="44.25" customHeight="1" x14ac:dyDescent="0.2">
      <c r="A554" s="86" t="s">
        <v>3193</v>
      </c>
      <c r="B554" s="2">
        <v>692201000</v>
      </c>
      <c r="C554" s="2" t="s">
        <v>2451</v>
      </c>
      <c r="D554" s="2" t="s">
        <v>2477</v>
      </c>
      <c r="E554" s="6" t="s">
        <v>1470</v>
      </c>
      <c r="F554" s="6" t="s">
        <v>3114</v>
      </c>
      <c r="G554" s="6" t="s">
        <v>28</v>
      </c>
      <c r="H554" s="2"/>
      <c r="I554" s="2"/>
      <c r="J554" s="6" t="s">
        <v>6680</v>
      </c>
      <c r="K554" s="2" t="s">
        <v>3196</v>
      </c>
      <c r="L554" s="4" t="s">
        <v>5311</v>
      </c>
      <c r="M554" s="7" t="s">
        <v>1493</v>
      </c>
      <c r="N554" s="7" t="s">
        <v>3195</v>
      </c>
      <c r="O554" s="8" t="s">
        <v>3194</v>
      </c>
      <c r="P554" s="7"/>
      <c r="Q554" s="8">
        <v>91001</v>
      </c>
      <c r="R554" s="8" t="s">
        <v>3197</v>
      </c>
      <c r="S554" s="9">
        <v>37970</v>
      </c>
      <c r="T554" s="7">
        <v>7106</v>
      </c>
      <c r="U554" s="3"/>
      <c r="V554" s="4"/>
      <c r="W554" s="3"/>
      <c r="X554" s="3"/>
      <c r="Y554" s="3"/>
      <c r="Z554" s="2"/>
      <c r="AA554" s="1"/>
      <c r="AB554" s="1"/>
      <c r="AC554" s="1"/>
      <c r="AD554" s="1"/>
      <c r="AE554" s="1"/>
      <c r="AF554" s="1"/>
    </row>
    <row r="555" spans="1:32" ht="44.25" customHeight="1" x14ac:dyDescent="0.2">
      <c r="A555" s="86" t="s">
        <v>3198</v>
      </c>
      <c r="B555" s="2">
        <v>692104005</v>
      </c>
      <c r="C555" s="2" t="s">
        <v>2451</v>
      </c>
      <c r="D555" s="2" t="s">
        <v>541</v>
      </c>
      <c r="E555" s="6" t="s">
        <v>26</v>
      </c>
      <c r="F555" s="6" t="s">
        <v>2557</v>
      </c>
      <c r="G555" s="6" t="s">
        <v>28</v>
      </c>
      <c r="H555" s="2"/>
      <c r="I555" s="2"/>
      <c r="J555" s="2" t="s">
        <v>3199</v>
      </c>
      <c r="K555" s="2" t="s">
        <v>3200</v>
      </c>
      <c r="L555" s="4" t="s">
        <v>5311</v>
      </c>
      <c r="M555" s="7" t="s">
        <v>3201</v>
      </c>
      <c r="N555" s="7" t="s">
        <v>3203</v>
      </c>
      <c r="O555" s="8" t="s">
        <v>3202</v>
      </c>
      <c r="P555" s="7"/>
      <c r="Q555" s="8">
        <v>91001</v>
      </c>
      <c r="R555" s="8" t="s">
        <v>2482</v>
      </c>
      <c r="S555" s="9">
        <v>38674</v>
      </c>
      <c r="T555" s="7">
        <v>7218</v>
      </c>
      <c r="U555" s="3"/>
      <c r="V555" s="4"/>
      <c r="W555" s="3"/>
      <c r="X555" s="3"/>
      <c r="Y555" s="3"/>
      <c r="Z555" s="2"/>
      <c r="AA555" s="1"/>
      <c r="AB555" s="1"/>
      <c r="AC555" s="1"/>
      <c r="AD555" s="1"/>
      <c r="AE555" s="1"/>
      <c r="AF555" s="1"/>
    </row>
    <row r="556" spans="1:32" ht="44.25" customHeight="1" x14ac:dyDescent="0.2">
      <c r="A556" s="86" t="s">
        <v>3204</v>
      </c>
      <c r="B556" s="2">
        <v>692202007</v>
      </c>
      <c r="C556" s="2" t="s">
        <v>2451</v>
      </c>
      <c r="D556" s="2" t="s">
        <v>2477</v>
      </c>
      <c r="E556" s="6" t="s">
        <v>1470</v>
      </c>
      <c r="F556" s="2" t="s">
        <v>3114</v>
      </c>
      <c r="G556" s="6" t="s">
        <v>28</v>
      </c>
      <c r="H556" s="2"/>
      <c r="I556" s="2"/>
      <c r="J556" s="2" t="s">
        <v>3205</v>
      </c>
      <c r="K556" s="2" t="s">
        <v>3207</v>
      </c>
      <c r="L556" s="4" t="s">
        <v>5311</v>
      </c>
      <c r="M556" s="7" t="s">
        <v>1894</v>
      </c>
      <c r="N556" s="7" t="s">
        <v>3208</v>
      </c>
      <c r="O556" s="8" t="s">
        <v>3206</v>
      </c>
      <c r="P556" s="7"/>
      <c r="Q556" s="8">
        <v>91001</v>
      </c>
      <c r="R556" s="8" t="s">
        <v>2499</v>
      </c>
      <c r="S556" s="9">
        <v>37970</v>
      </c>
      <c r="T556" s="7">
        <v>6984</v>
      </c>
      <c r="U556" s="3"/>
      <c r="V556" s="4"/>
      <c r="W556" s="3"/>
      <c r="X556" s="3"/>
      <c r="Y556" s="3"/>
      <c r="Z556" s="2"/>
      <c r="AA556" s="1"/>
      <c r="AB556" s="1"/>
      <c r="AC556" s="1"/>
      <c r="AD556" s="1"/>
      <c r="AE556" s="1"/>
      <c r="AF556" s="1"/>
    </row>
    <row r="557" spans="1:32" ht="44.25" customHeight="1" x14ac:dyDescent="0.2">
      <c r="A557" s="86" t="s">
        <v>3209</v>
      </c>
      <c r="B557" s="2">
        <v>692502000</v>
      </c>
      <c r="C557" s="2" t="s">
        <v>2451</v>
      </c>
      <c r="D557" s="2" t="s">
        <v>3210</v>
      </c>
      <c r="E557" s="6" t="s">
        <v>1470</v>
      </c>
      <c r="F557" s="6" t="s">
        <v>3211</v>
      </c>
      <c r="G557" s="6" t="s">
        <v>28</v>
      </c>
      <c r="H557" s="2"/>
      <c r="I557" s="2"/>
      <c r="J557" s="2" t="s">
        <v>3212</v>
      </c>
      <c r="K557" s="2" t="s">
        <v>3213</v>
      </c>
      <c r="L557" s="4" t="s">
        <v>5351</v>
      </c>
      <c r="M557" s="7" t="s">
        <v>3214</v>
      </c>
      <c r="N557" s="7" t="s">
        <v>7710</v>
      </c>
      <c r="O557" s="23" t="s">
        <v>7711</v>
      </c>
      <c r="P557" s="7"/>
      <c r="Q557" s="8">
        <v>91001</v>
      </c>
      <c r="R557" s="8" t="s">
        <v>2470</v>
      </c>
      <c r="S557" s="9">
        <v>37970</v>
      </c>
      <c r="T557" s="7">
        <v>7120</v>
      </c>
      <c r="U557" s="20"/>
      <c r="V557" s="21"/>
      <c r="W557" s="20"/>
      <c r="X557" s="20"/>
      <c r="Y557" s="20"/>
      <c r="Z557" s="12"/>
      <c r="AA557" s="1"/>
      <c r="AB557" s="1"/>
      <c r="AC557" s="1"/>
      <c r="AD557" s="1"/>
      <c r="AE557" s="1"/>
      <c r="AF557" s="1"/>
    </row>
    <row r="558" spans="1:32" ht="44.25" customHeight="1" x14ac:dyDescent="0.2">
      <c r="A558" s="86" t="s">
        <v>7712</v>
      </c>
      <c r="B558" s="2">
        <v>691802000</v>
      </c>
      <c r="C558" s="2" t="s">
        <v>2451</v>
      </c>
      <c r="D558" s="2" t="s">
        <v>541</v>
      </c>
      <c r="E558" s="6" t="s">
        <v>26</v>
      </c>
      <c r="F558" s="6" t="s">
        <v>542</v>
      </c>
      <c r="G558" s="6" t="s">
        <v>28</v>
      </c>
      <c r="H558" s="2"/>
      <c r="I558" s="2"/>
      <c r="J558" s="2" t="s">
        <v>3215</v>
      </c>
      <c r="K558" s="2" t="s">
        <v>3217</v>
      </c>
      <c r="L558" s="4" t="s">
        <v>48</v>
      </c>
      <c r="M558" s="7" t="s">
        <v>3219</v>
      </c>
      <c r="N558" s="7" t="s">
        <v>3218</v>
      </c>
      <c r="O558" s="8" t="s">
        <v>3216</v>
      </c>
      <c r="P558" s="7"/>
      <c r="Q558" s="8">
        <v>91001</v>
      </c>
      <c r="R558" s="8" t="s">
        <v>518</v>
      </c>
      <c r="S558" s="9">
        <v>42047</v>
      </c>
      <c r="T558" s="7">
        <v>7526</v>
      </c>
      <c r="U558" s="20"/>
      <c r="V558" s="21"/>
      <c r="W558" s="20"/>
      <c r="X558" s="20"/>
      <c r="Y558" s="20"/>
      <c r="Z558" s="12"/>
      <c r="AA558" s="1"/>
      <c r="AB558" s="1"/>
      <c r="AC558" s="1"/>
      <c r="AD558" s="1"/>
      <c r="AE558" s="1"/>
      <c r="AF558" s="1"/>
    </row>
    <row r="559" spans="1:32" ht="44.25" customHeight="1" x14ac:dyDescent="0.2">
      <c r="A559" s="86" t="s">
        <v>3220</v>
      </c>
      <c r="B559" s="2">
        <v>692105001</v>
      </c>
      <c r="C559" s="2" t="s">
        <v>2451</v>
      </c>
      <c r="D559" s="2" t="s">
        <v>2466</v>
      </c>
      <c r="E559" s="6" t="s">
        <v>26</v>
      </c>
      <c r="F559" s="6" t="s">
        <v>2467</v>
      </c>
      <c r="G559" s="6" t="s">
        <v>28</v>
      </c>
      <c r="H559" s="2"/>
      <c r="I559" s="2"/>
      <c r="J559" s="2" t="s">
        <v>6681</v>
      </c>
      <c r="K559" s="2" t="s">
        <v>3221</v>
      </c>
      <c r="L559" s="4" t="s">
        <v>5311</v>
      </c>
      <c r="M559" s="7" t="s">
        <v>3222</v>
      </c>
      <c r="N559" s="7" t="s">
        <v>5498</v>
      </c>
      <c r="O559" s="8" t="s">
        <v>5497</v>
      </c>
      <c r="P559" s="7"/>
      <c r="Q559" s="8">
        <v>91001</v>
      </c>
      <c r="R559" s="8" t="s">
        <v>2470</v>
      </c>
      <c r="S559" s="9">
        <v>38624</v>
      </c>
      <c r="T559" s="7">
        <v>7201</v>
      </c>
      <c r="U559" s="3"/>
      <c r="V559" s="4"/>
      <c r="W559" s="3"/>
      <c r="X559" s="3"/>
      <c r="Y559" s="3"/>
      <c r="Z559" s="2"/>
      <c r="AA559" s="1"/>
      <c r="AB559" s="1"/>
      <c r="AC559" s="1"/>
      <c r="AD559" s="1"/>
      <c r="AE559" s="1"/>
      <c r="AF559" s="1"/>
    </row>
    <row r="560" spans="1:32" ht="44.25" customHeight="1" x14ac:dyDescent="0.2">
      <c r="A560" s="86" t="s">
        <v>3223</v>
      </c>
      <c r="B560" s="2">
        <v>690507005</v>
      </c>
      <c r="C560" s="2" t="s">
        <v>2451</v>
      </c>
      <c r="D560" s="2" t="s">
        <v>2746</v>
      </c>
      <c r="E560" s="6" t="s">
        <v>26</v>
      </c>
      <c r="F560" s="6" t="s">
        <v>542</v>
      </c>
      <c r="G560" s="6" t="s">
        <v>28</v>
      </c>
      <c r="H560" s="2"/>
      <c r="I560" s="2"/>
      <c r="J560" s="2" t="s">
        <v>7713</v>
      </c>
      <c r="K560" s="2" t="s">
        <v>3225</v>
      </c>
      <c r="L560" s="4" t="s">
        <v>539</v>
      </c>
      <c r="M560" s="7" t="s">
        <v>3227</v>
      </c>
      <c r="N560" s="7" t="s">
        <v>3224</v>
      </c>
      <c r="O560" s="8" t="s">
        <v>3226</v>
      </c>
      <c r="P560" s="7"/>
      <c r="Q560" s="8">
        <v>91001</v>
      </c>
      <c r="R560" s="8" t="s">
        <v>518</v>
      </c>
      <c r="S560" s="9">
        <v>38641</v>
      </c>
      <c r="T560" s="7">
        <v>7584</v>
      </c>
      <c r="U560" s="20"/>
      <c r="V560" s="21"/>
      <c r="W560" s="20"/>
      <c r="X560" s="20"/>
      <c r="Y560" s="20"/>
      <c r="Z560" s="12"/>
      <c r="AA560" s="1"/>
      <c r="AB560" s="1"/>
      <c r="AC560" s="1"/>
      <c r="AD560" s="1"/>
      <c r="AE560" s="1"/>
      <c r="AF560" s="1"/>
    </row>
    <row r="561" spans="1:32" ht="44.25" customHeight="1" x14ac:dyDescent="0.2">
      <c r="A561" s="86" t="s">
        <v>3228</v>
      </c>
      <c r="B561" s="2">
        <v>692508009</v>
      </c>
      <c r="C561" s="2" t="s">
        <v>2451</v>
      </c>
      <c r="D561" s="2" t="s">
        <v>541</v>
      </c>
      <c r="E561" s="6" t="s">
        <v>26</v>
      </c>
      <c r="F561" s="6" t="s">
        <v>542</v>
      </c>
      <c r="G561" s="6" t="s">
        <v>28</v>
      </c>
      <c r="H561" s="2"/>
      <c r="I561" s="2"/>
      <c r="J561" s="2" t="s">
        <v>3229</v>
      </c>
      <c r="K561" s="2" t="s">
        <v>3231</v>
      </c>
      <c r="L561" s="4" t="s">
        <v>198</v>
      </c>
      <c r="M561" s="2" t="s">
        <v>2409</v>
      </c>
      <c r="N561" s="7" t="s">
        <v>3232</v>
      </c>
      <c r="O561" s="7" t="s">
        <v>3230</v>
      </c>
      <c r="P561" s="7"/>
      <c r="Q561" s="8">
        <v>91001</v>
      </c>
      <c r="R561" s="8" t="s">
        <v>2470</v>
      </c>
      <c r="S561" s="9">
        <v>41807</v>
      </c>
      <c r="T561" s="7">
        <v>7501</v>
      </c>
      <c r="U561" s="3"/>
      <c r="V561" s="4"/>
      <c r="W561" s="3"/>
      <c r="X561" s="3"/>
      <c r="Y561" s="3"/>
      <c r="Z561" s="2"/>
      <c r="AA561" s="1"/>
      <c r="AB561" s="1"/>
      <c r="AC561" s="1"/>
      <c r="AD561" s="1"/>
      <c r="AE561" s="1"/>
      <c r="AF561" s="1"/>
    </row>
    <row r="562" spans="1:32" ht="44.25" customHeight="1" x14ac:dyDescent="0.2">
      <c r="A562" s="86" t="s">
        <v>7714</v>
      </c>
      <c r="B562" s="2">
        <v>692307003</v>
      </c>
      <c r="C562" s="2" t="s">
        <v>2451</v>
      </c>
      <c r="D562" s="2" t="s">
        <v>2466</v>
      </c>
      <c r="E562" s="6" t="s">
        <v>26</v>
      </c>
      <c r="F562" s="6" t="s">
        <v>2467</v>
      </c>
      <c r="G562" s="6" t="s">
        <v>28</v>
      </c>
      <c r="H562" s="2"/>
      <c r="I562" s="2"/>
      <c r="J562" s="2" t="s">
        <v>6682</v>
      </c>
      <c r="K562" s="2" t="s">
        <v>3233</v>
      </c>
      <c r="L562" s="4" t="s">
        <v>5311</v>
      </c>
      <c r="M562" s="7" t="s">
        <v>1063</v>
      </c>
      <c r="N562" s="7" t="s">
        <v>6526</v>
      </c>
      <c r="O562" s="23" t="s">
        <v>6527</v>
      </c>
      <c r="P562" s="7"/>
      <c r="Q562" s="8">
        <v>91001</v>
      </c>
      <c r="R562" s="8" t="s">
        <v>2470</v>
      </c>
      <c r="S562" s="9">
        <v>37970</v>
      </c>
      <c r="T562" s="7">
        <v>6982</v>
      </c>
      <c r="U562" s="3"/>
      <c r="V562" s="4"/>
      <c r="W562" s="3"/>
      <c r="X562" s="3"/>
      <c r="Y562" s="3"/>
      <c r="Z562" s="2"/>
      <c r="AA562" s="1"/>
      <c r="AB562" s="1"/>
      <c r="AC562" s="1"/>
      <c r="AD562" s="1"/>
      <c r="AE562" s="1"/>
      <c r="AF562" s="1"/>
    </row>
    <row r="563" spans="1:32" ht="44.25" customHeight="1" x14ac:dyDescent="0.2">
      <c r="A563" s="85" t="s">
        <v>3234</v>
      </c>
      <c r="B563" s="2">
        <v>690713004</v>
      </c>
      <c r="C563" s="2" t="s">
        <v>2451</v>
      </c>
      <c r="D563" s="2" t="s">
        <v>2466</v>
      </c>
      <c r="E563" s="6" t="s">
        <v>26</v>
      </c>
      <c r="F563" s="6" t="s">
        <v>2467</v>
      </c>
      <c r="G563" s="6" t="s">
        <v>28</v>
      </c>
      <c r="H563" s="2"/>
      <c r="I563" s="2"/>
      <c r="J563" s="2" t="s">
        <v>7715</v>
      </c>
      <c r="K563" s="2" t="s">
        <v>3235</v>
      </c>
      <c r="L563" s="4" t="s">
        <v>47</v>
      </c>
      <c r="M563" s="7" t="s">
        <v>2028</v>
      </c>
      <c r="N563" s="7" t="s">
        <v>3236</v>
      </c>
      <c r="O563" s="8"/>
      <c r="P563" s="7"/>
      <c r="Q563" s="8">
        <v>91001</v>
      </c>
      <c r="R563" s="8" t="s">
        <v>2470</v>
      </c>
      <c r="S563" s="9">
        <v>37970</v>
      </c>
      <c r="T563" s="7">
        <v>7056</v>
      </c>
      <c r="U563" s="20"/>
      <c r="V563" s="21"/>
      <c r="W563" s="20"/>
      <c r="X563" s="20"/>
      <c r="Y563" s="20"/>
      <c r="Z563" s="12"/>
      <c r="AA563" s="1"/>
      <c r="AB563" s="1"/>
      <c r="AC563" s="1"/>
      <c r="AD563" s="1"/>
      <c r="AE563" s="1"/>
      <c r="AF563" s="1"/>
    </row>
    <row r="564" spans="1:32" ht="44.25" customHeight="1" x14ac:dyDescent="0.2">
      <c r="A564" s="86" t="s">
        <v>7716</v>
      </c>
      <c r="B564" s="2" t="s">
        <v>6378</v>
      </c>
      <c r="C564" s="2" t="s">
        <v>2451</v>
      </c>
      <c r="D564" s="2" t="s">
        <v>2466</v>
      </c>
      <c r="E564" s="6" t="s">
        <v>26</v>
      </c>
      <c r="F564" s="6" t="s">
        <v>2467</v>
      </c>
      <c r="G564" s="6" t="s">
        <v>28</v>
      </c>
      <c r="H564" s="2"/>
      <c r="I564" s="2"/>
      <c r="J564" s="36" t="s">
        <v>7717</v>
      </c>
      <c r="K564" s="2" t="s">
        <v>3237</v>
      </c>
      <c r="L564" s="4" t="s">
        <v>539</v>
      </c>
      <c r="M564" s="7" t="s">
        <v>1114</v>
      </c>
      <c r="N564" s="7" t="s">
        <v>3238</v>
      </c>
      <c r="O564" s="8"/>
      <c r="P564" s="7"/>
      <c r="Q564" s="8">
        <v>91001</v>
      </c>
      <c r="R564" s="8" t="s">
        <v>2470</v>
      </c>
      <c r="S564" s="9">
        <v>38755</v>
      </c>
      <c r="T564" s="7">
        <v>7298</v>
      </c>
      <c r="U564" s="20"/>
      <c r="V564" s="21"/>
      <c r="W564" s="20"/>
      <c r="X564" s="20"/>
      <c r="Y564" s="20"/>
      <c r="Z564" s="12"/>
      <c r="AA564" s="1"/>
      <c r="AB564" s="1"/>
      <c r="AC564" s="1"/>
      <c r="AD564" s="1"/>
      <c r="AE564" s="1"/>
      <c r="AF564" s="1"/>
    </row>
    <row r="565" spans="1:32" ht="44.25" customHeight="1" x14ac:dyDescent="0.2">
      <c r="A565" s="85" t="s">
        <v>7718</v>
      </c>
      <c r="B565" s="2">
        <v>691414000</v>
      </c>
      <c r="C565" s="2" t="s">
        <v>2451</v>
      </c>
      <c r="D565" s="2" t="s">
        <v>2451</v>
      </c>
      <c r="E565" s="6" t="s">
        <v>26</v>
      </c>
      <c r="F565" s="6" t="s">
        <v>2467</v>
      </c>
      <c r="G565" s="6" t="s">
        <v>28</v>
      </c>
      <c r="H565" s="2"/>
      <c r="I565" s="2"/>
      <c r="J565" s="53" t="s">
        <v>7719</v>
      </c>
      <c r="K565" s="2" t="s">
        <v>5334</v>
      </c>
      <c r="L565" s="4" t="s">
        <v>5313</v>
      </c>
      <c r="M565" s="7" t="s">
        <v>3240</v>
      </c>
      <c r="N565" s="7" t="s">
        <v>3239</v>
      </c>
      <c r="O565" s="8"/>
      <c r="P565" s="7"/>
      <c r="Q565" s="8">
        <v>91001</v>
      </c>
      <c r="R565" s="8" t="s">
        <v>2470</v>
      </c>
      <c r="S565" s="9">
        <v>38736</v>
      </c>
      <c r="T565" s="7">
        <v>7273</v>
      </c>
      <c r="U565" s="20"/>
      <c r="V565" s="21"/>
      <c r="W565" s="20"/>
      <c r="X565" s="20"/>
      <c r="Y565" s="20"/>
      <c r="Z565" s="12"/>
      <c r="AA565" s="1"/>
      <c r="AB565" s="1"/>
      <c r="AC565" s="1"/>
      <c r="AD565" s="1"/>
      <c r="AE565" s="1"/>
      <c r="AF565" s="1"/>
    </row>
    <row r="566" spans="1:32" ht="44.25" customHeight="1" x14ac:dyDescent="0.2">
      <c r="A566" s="86" t="s">
        <v>3241</v>
      </c>
      <c r="B566" s="2">
        <v>690601001</v>
      </c>
      <c r="C566" s="2" t="s">
        <v>2451</v>
      </c>
      <c r="D566" s="2" t="s">
        <v>2477</v>
      </c>
      <c r="E566" s="6" t="s">
        <v>1470</v>
      </c>
      <c r="F566" s="6" t="s">
        <v>3242</v>
      </c>
      <c r="G566" s="6" t="s">
        <v>28</v>
      </c>
      <c r="H566" s="2"/>
      <c r="I566" s="2"/>
      <c r="J566" s="68" t="s">
        <v>7720</v>
      </c>
      <c r="K566" s="2" t="s">
        <v>3243</v>
      </c>
      <c r="L566" s="4" t="s">
        <v>539</v>
      </c>
      <c r="M566" s="7" t="s">
        <v>1160</v>
      </c>
      <c r="N566" s="7" t="s">
        <v>7721</v>
      </c>
      <c r="O566" s="8" t="s">
        <v>7722</v>
      </c>
      <c r="P566" s="7"/>
      <c r="Q566" s="8">
        <v>91001</v>
      </c>
      <c r="R566" s="8" t="s">
        <v>2534</v>
      </c>
      <c r="S566" s="9">
        <v>37970</v>
      </c>
      <c r="T566" s="7">
        <v>7064</v>
      </c>
      <c r="U566" s="20"/>
      <c r="V566" s="21"/>
      <c r="W566" s="20"/>
      <c r="X566" s="20"/>
      <c r="Y566" s="20"/>
      <c r="Z566" s="12"/>
      <c r="AA566" s="1"/>
      <c r="AB566" s="1"/>
      <c r="AC566" s="1"/>
      <c r="AD566" s="1"/>
      <c r="AE566" s="1"/>
      <c r="AF566" s="1"/>
    </row>
    <row r="567" spans="1:32" ht="44.25" customHeight="1" x14ac:dyDescent="0.2">
      <c r="A567" s="86" t="s">
        <v>3244</v>
      </c>
      <c r="B567" s="2">
        <v>692309006</v>
      </c>
      <c r="C567" s="2" t="s">
        <v>2451</v>
      </c>
      <c r="D567" s="2" t="s">
        <v>541</v>
      </c>
      <c r="E567" s="6" t="s">
        <v>26</v>
      </c>
      <c r="F567" s="6" t="s">
        <v>542</v>
      </c>
      <c r="G567" s="6" t="s">
        <v>28</v>
      </c>
      <c r="H567" s="2"/>
      <c r="I567" s="2"/>
      <c r="J567" s="2" t="s">
        <v>7723</v>
      </c>
      <c r="K567" s="2" t="s">
        <v>3246</v>
      </c>
      <c r="L567" s="4" t="s">
        <v>5311</v>
      </c>
      <c r="M567" s="7" t="s">
        <v>3247</v>
      </c>
      <c r="N567" s="7" t="s">
        <v>3245</v>
      </c>
      <c r="O567" s="8" t="s">
        <v>7724</v>
      </c>
      <c r="P567" s="7"/>
      <c r="Q567" s="8">
        <v>91001</v>
      </c>
      <c r="R567" s="8" t="s">
        <v>518</v>
      </c>
      <c r="S567" s="9">
        <v>42110</v>
      </c>
      <c r="T567" s="7">
        <v>7562</v>
      </c>
      <c r="U567" s="20"/>
      <c r="V567" s="21"/>
      <c r="W567" s="20"/>
      <c r="X567" s="20"/>
      <c r="Y567" s="20"/>
      <c r="Z567" s="12"/>
      <c r="AA567" s="1"/>
      <c r="AB567" s="1"/>
      <c r="AC567" s="1"/>
      <c r="AD567" s="1"/>
      <c r="AE567" s="1"/>
      <c r="AF567" s="1"/>
    </row>
    <row r="568" spans="1:32" ht="44.25" customHeight="1" x14ac:dyDescent="0.2">
      <c r="A568" s="86" t="s">
        <v>3248</v>
      </c>
      <c r="B568" s="2">
        <v>690817004</v>
      </c>
      <c r="C568" s="2" t="s">
        <v>2451</v>
      </c>
      <c r="D568" s="2" t="s">
        <v>2466</v>
      </c>
      <c r="E568" s="6" t="s">
        <v>26</v>
      </c>
      <c r="F568" s="6" t="s">
        <v>2467</v>
      </c>
      <c r="G568" s="6" t="s">
        <v>28</v>
      </c>
      <c r="H568" s="2"/>
      <c r="I568" s="2"/>
      <c r="J568" s="2" t="s">
        <v>3249</v>
      </c>
      <c r="K568" s="2" t="s">
        <v>3251</v>
      </c>
      <c r="L568" s="4" t="s">
        <v>5315</v>
      </c>
      <c r="M568" s="7" t="s">
        <v>1925</v>
      </c>
      <c r="N568" s="7" t="s">
        <v>3252</v>
      </c>
      <c r="O568" s="8" t="s">
        <v>3250</v>
      </c>
      <c r="P568" s="7"/>
      <c r="Q568" s="8">
        <v>91001</v>
      </c>
      <c r="R568" s="8" t="s">
        <v>2470</v>
      </c>
      <c r="S568" s="9">
        <v>38722</v>
      </c>
      <c r="T568" s="7">
        <v>7250</v>
      </c>
      <c r="U568" s="3"/>
      <c r="V568" s="4"/>
      <c r="W568" s="3"/>
      <c r="X568" s="3"/>
      <c r="Y568" s="3"/>
      <c r="Z568" s="2"/>
      <c r="AA568" s="1"/>
      <c r="AB568" s="1"/>
      <c r="AC568" s="1"/>
      <c r="AD568" s="1"/>
      <c r="AE568" s="1"/>
      <c r="AF568" s="1"/>
    </row>
    <row r="569" spans="1:32" ht="44.25" customHeight="1" x14ac:dyDescent="0.2">
      <c r="A569" s="86" t="s">
        <v>3253</v>
      </c>
      <c r="B569" s="2">
        <v>690710005</v>
      </c>
      <c r="C569" s="2" t="s">
        <v>2451</v>
      </c>
      <c r="D569" s="2" t="s">
        <v>2466</v>
      </c>
      <c r="E569" s="6" t="s">
        <v>26</v>
      </c>
      <c r="F569" s="6" t="s">
        <v>2467</v>
      </c>
      <c r="G569" s="6" t="s">
        <v>28</v>
      </c>
      <c r="H569" s="2"/>
      <c r="I569" s="2"/>
      <c r="J569" s="2" t="s">
        <v>3254</v>
      </c>
      <c r="K569" s="2" t="s">
        <v>3255</v>
      </c>
      <c r="L569" s="4" t="s">
        <v>47</v>
      </c>
      <c r="M569" s="7" t="s">
        <v>4655</v>
      </c>
      <c r="N569" s="7" t="s">
        <v>6106</v>
      </c>
      <c r="O569" s="23" t="s">
        <v>6105</v>
      </c>
      <c r="P569" s="7"/>
      <c r="Q569" s="8">
        <v>91001</v>
      </c>
      <c r="R569" s="8" t="s">
        <v>2470</v>
      </c>
      <c r="S569" s="9">
        <v>38159</v>
      </c>
      <c r="T569" s="7">
        <v>7125</v>
      </c>
      <c r="U569" s="3"/>
      <c r="V569" s="4"/>
      <c r="W569" s="3"/>
      <c r="X569" s="3"/>
      <c r="Y569" s="3"/>
      <c r="Z569" s="2"/>
      <c r="AA569" s="1"/>
      <c r="AB569" s="1"/>
      <c r="AC569" s="1"/>
      <c r="AD569" s="1"/>
      <c r="AE569" s="1"/>
      <c r="AF569" s="1"/>
    </row>
    <row r="570" spans="1:32" ht="44.25" customHeight="1" x14ac:dyDescent="0.2">
      <c r="A570" s="86" t="s">
        <v>6683</v>
      </c>
      <c r="B570" s="2" t="s">
        <v>6379</v>
      </c>
      <c r="C570" s="2" t="s">
        <v>2451</v>
      </c>
      <c r="D570" s="2" t="s">
        <v>2466</v>
      </c>
      <c r="E570" s="6" t="s">
        <v>26</v>
      </c>
      <c r="F570" s="6" t="s">
        <v>2467</v>
      </c>
      <c r="G570" s="6" t="s">
        <v>28</v>
      </c>
      <c r="H570" s="2"/>
      <c r="I570" s="2"/>
      <c r="J570" s="2" t="s">
        <v>3256</v>
      </c>
      <c r="K570" s="2" t="s">
        <v>3257</v>
      </c>
      <c r="L570" s="4" t="s">
        <v>539</v>
      </c>
      <c r="M570" s="7" t="s">
        <v>3258</v>
      </c>
      <c r="N570" s="7" t="s">
        <v>5499</v>
      </c>
      <c r="O570" s="8" t="s">
        <v>5500</v>
      </c>
      <c r="P570" s="7"/>
      <c r="Q570" s="8">
        <v>91001</v>
      </c>
      <c r="R570" s="8" t="s">
        <v>2797</v>
      </c>
      <c r="S570" s="9">
        <v>38691</v>
      </c>
      <c r="T570" s="9">
        <v>7224</v>
      </c>
      <c r="U570" s="3"/>
      <c r="V570" s="4"/>
      <c r="W570" s="3"/>
      <c r="X570" s="3"/>
      <c r="Y570" s="3"/>
      <c r="Z570" s="2"/>
      <c r="AA570" s="1"/>
      <c r="AB570" s="1"/>
      <c r="AC570" s="1"/>
      <c r="AD570" s="1"/>
      <c r="AE570" s="1"/>
      <c r="AF570" s="1"/>
    </row>
    <row r="571" spans="1:32" ht="44.25" customHeight="1" x14ac:dyDescent="0.2">
      <c r="A571" s="86" t="s">
        <v>3259</v>
      </c>
      <c r="B571" s="2">
        <v>691401006</v>
      </c>
      <c r="C571" s="2" t="s">
        <v>2451</v>
      </c>
      <c r="D571" s="2" t="s">
        <v>2477</v>
      </c>
      <c r="E571" s="6" t="s">
        <v>1470</v>
      </c>
      <c r="F571" s="6" t="s">
        <v>3114</v>
      </c>
      <c r="G571" s="6" t="s">
        <v>28</v>
      </c>
      <c r="H571" s="2"/>
      <c r="I571" s="2"/>
      <c r="J571" s="2" t="s">
        <v>3260</v>
      </c>
      <c r="K571" s="2" t="s">
        <v>5335</v>
      </c>
      <c r="L571" s="4" t="s">
        <v>5313</v>
      </c>
      <c r="M571" s="7" t="s">
        <v>1181</v>
      </c>
      <c r="N571" s="7" t="s">
        <v>3262</v>
      </c>
      <c r="O571" s="8" t="s">
        <v>3261</v>
      </c>
      <c r="P571" s="7"/>
      <c r="Q571" s="8">
        <v>91001</v>
      </c>
      <c r="R571" s="8" t="s">
        <v>2470</v>
      </c>
      <c r="S571" s="9">
        <v>38735</v>
      </c>
      <c r="T571" s="7">
        <v>7260</v>
      </c>
      <c r="U571" s="3"/>
      <c r="V571" s="4"/>
      <c r="W571" s="3"/>
      <c r="X571" s="3"/>
      <c r="Y571" s="3"/>
      <c r="Z571" s="2"/>
      <c r="AA571" s="1"/>
      <c r="AB571" s="1"/>
      <c r="AC571" s="1"/>
      <c r="AD571" s="1"/>
      <c r="AE571" s="1"/>
      <c r="AF571" s="1"/>
    </row>
    <row r="572" spans="1:32" ht="44.25" customHeight="1" x14ac:dyDescent="0.2">
      <c r="A572" s="85" t="s">
        <v>3263</v>
      </c>
      <c r="B572" s="2">
        <v>690801000</v>
      </c>
      <c r="C572" s="2" t="s">
        <v>2451</v>
      </c>
      <c r="D572" s="2" t="s">
        <v>2477</v>
      </c>
      <c r="E572" s="6" t="s">
        <v>1470</v>
      </c>
      <c r="F572" s="6" t="s">
        <v>3106</v>
      </c>
      <c r="G572" s="6" t="s">
        <v>28</v>
      </c>
      <c r="H572" s="2"/>
      <c r="I572" s="2"/>
      <c r="J572" s="2" t="s">
        <v>7725</v>
      </c>
      <c r="K572" s="2" t="s">
        <v>3264</v>
      </c>
      <c r="L572" s="4" t="s">
        <v>5315</v>
      </c>
      <c r="M572" s="7" t="s">
        <v>2391</v>
      </c>
      <c r="N572" s="7" t="s">
        <v>5493</v>
      </c>
      <c r="O572" s="8" t="s">
        <v>7726</v>
      </c>
      <c r="P572" s="7"/>
      <c r="Q572" s="8">
        <v>91001</v>
      </c>
      <c r="R572" s="8" t="s">
        <v>2470</v>
      </c>
      <c r="S572" s="9">
        <v>38558</v>
      </c>
      <c r="T572" s="7">
        <v>7183</v>
      </c>
      <c r="U572" s="20"/>
      <c r="V572" s="21"/>
      <c r="W572" s="20"/>
      <c r="X572" s="20"/>
      <c r="Y572" s="20"/>
      <c r="Z572" s="12"/>
      <c r="AA572" s="1"/>
      <c r="AB572" s="1"/>
      <c r="AC572" s="1"/>
      <c r="AD572" s="1"/>
      <c r="AE572" s="1"/>
      <c r="AF572" s="1"/>
    </row>
    <row r="573" spans="1:32" ht="44.25" customHeight="1" x14ac:dyDescent="0.2">
      <c r="A573" s="86" t="s">
        <v>7727</v>
      </c>
      <c r="B573" s="2">
        <v>691503003</v>
      </c>
      <c r="C573" s="2" t="s">
        <v>2451</v>
      </c>
      <c r="D573" s="2" t="s">
        <v>2466</v>
      </c>
      <c r="E573" s="6" t="s">
        <v>26</v>
      </c>
      <c r="F573" s="6" t="s">
        <v>2467</v>
      </c>
      <c r="G573" s="6" t="s">
        <v>28</v>
      </c>
      <c r="H573" s="2"/>
      <c r="I573" s="2"/>
      <c r="J573" s="2" t="s">
        <v>7728</v>
      </c>
      <c r="K573" s="2" t="s">
        <v>5336</v>
      </c>
      <c r="L573" s="4" t="s">
        <v>5313</v>
      </c>
      <c r="M573" s="7" t="s">
        <v>3266</v>
      </c>
      <c r="N573" s="7" t="s">
        <v>3265</v>
      </c>
      <c r="O573" s="8"/>
      <c r="P573" s="7"/>
      <c r="Q573" s="8">
        <v>91001</v>
      </c>
      <c r="R573" s="8" t="s">
        <v>2470</v>
      </c>
      <c r="S573" s="9">
        <v>38737</v>
      </c>
      <c r="T573" s="7">
        <v>7281</v>
      </c>
      <c r="U573" s="20"/>
      <c r="V573" s="21"/>
      <c r="W573" s="20"/>
      <c r="X573" s="20"/>
      <c r="Y573" s="20"/>
      <c r="Z573" s="12"/>
      <c r="AA573" s="1"/>
      <c r="AB573" s="1"/>
      <c r="AC573" s="1"/>
      <c r="AD573" s="1"/>
      <c r="AE573" s="1"/>
      <c r="AF573" s="1"/>
    </row>
    <row r="574" spans="1:32" ht="44.25" customHeight="1" x14ac:dyDescent="0.2">
      <c r="A574" s="86" t="s">
        <v>3267</v>
      </c>
      <c r="B574" s="2">
        <v>691004007</v>
      </c>
      <c r="C574" s="2" t="s">
        <v>2451</v>
      </c>
      <c r="D574" s="2" t="s">
        <v>3073</v>
      </c>
      <c r="E574" s="6" t="s">
        <v>26</v>
      </c>
      <c r="F574" s="6" t="s">
        <v>542</v>
      </c>
      <c r="G574" s="6" t="s">
        <v>28</v>
      </c>
      <c r="H574" s="2"/>
      <c r="I574" s="2"/>
      <c r="J574" s="2" t="s">
        <v>3268</v>
      </c>
      <c r="K574" s="2" t="s">
        <v>3269</v>
      </c>
      <c r="L574" s="4" t="s">
        <v>5316</v>
      </c>
      <c r="M574" s="7" t="s">
        <v>3271</v>
      </c>
      <c r="N574" s="7" t="s">
        <v>3270</v>
      </c>
      <c r="O574" s="8"/>
      <c r="P574" s="7"/>
      <c r="Q574" s="8">
        <v>91001</v>
      </c>
      <c r="R574" s="8" t="s">
        <v>518</v>
      </c>
      <c r="S574" s="9">
        <v>42415</v>
      </c>
      <c r="T574" s="7">
        <v>7597</v>
      </c>
      <c r="U574" s="3"/>
      <c r="V574" s="4"/>
      <c r="W574" s="3"/>
      <c r="X574" s="3"/>
      <c r="Y574" s="3"/>
      <c r="Z574" s="2"/>
      <c r="AA574" s="1"/>
      <c r="AB574" s="1"/>
      <c r="AC574" s="1"/>
      <c r="AD574" s="1"/>
      <c r="AE574" s="1"/>
      <c r="AF574" s="1"/>
    </row>
    <row r="575" spans="1:32" ht="44.25" customHeight="1" x14ac:dyDescent="0.2">
      <c r="A575" s="86" t="s">
        <v>3272</v>
      </c>
      <c r="B575" s="2">
        <v>692548000</v>
      </c>
      <c r="C575" s="2" t="s">
        <v>2451</v>
      </c>
      <c r="D575" s="2" t="s">
        <v>2477</v>
      </c>
      <c r="E575" s="6" t="s">
        <v>1470</v>
      </c>
      <c r="F575" s="6" t="s">
        <v>3114</v>
      </c>
      <c r="G575" s="6" t="s">
        <v>28</v>
      </c>
      <c r="H575" s="2"/>
      <c r="I575" s="2"/>
      <c r="J575" s="8" t="s">
        <v>5446</v>
      </c>
      <c r="K575" s="2" t="s">
        <v>3273</v>
      </c>
      <c r="L575" s="4" t="s">
        <v>47</v>
      </c>
      <c r="M575" s="7" t="s">
        <v>3274</v>
      </c>
      <c r="N575" s="36">
        <v>229457440</v>
      </c>
      <c r="O575" s="37" t="s">
        <v>5445</v>
      </c>
      <c r="P575" s="7"/>
      <c r="Q575" s="8">
        <v>91001</v>
      </c>
      <c r="R575" s="2" t="s">
        <v>2470</v>
      </c>
      <c r="S575" s="9">
        <v>38631</v>
      </c>
      <c r="T575" s="7">
        <v>7206</v>
      </c>
      <c r="U575" s="3"/>
      <c r="V575" s="4"/>
      <c r="W575" s="3"/>
      <c r="X575" s="3"/>
      <c r="Y575" s="3"/>
      <c r="Z575" s="2"/>
      <c r="AA575" s="1"/>
      <c r="AB575" s="1"/>
      <c r="AC575" s="1"/>
      <c r="AD575" s="1"/>
      <c r="AE575" s="1"/>
      <c r="AF575" s="1"/>
    </row>
    <row r="576" spans="1:32" ht="44.25" customHeight="1" x14ac:dyDescent="0.2">
      <c r="A576" s="86" t="s">
        <v>3275</v>
      </c>
      <c r="B576" s="2">
        <v>691804003</v>
      </c>
      <c r="C576" s="2" t="s">
        <v>2451</v>
      </c>
      <c r="D576" s="2" t="s">
        <v>2746</v>
      </c>
      <c r="E576" s="6" t="s">
        <v>26</v>
      </c>
      <c r="F576" s="6" t="s">
        <v>542</v>
      </c>
      <c r="G576" s="6" t="s">
        <v>28</v>
      </c>
      <c r="H576" s="2"/>
      <c r="I576" s="2"/>
      <c r="J576" s="2" t="s">
        <v>3276</v>
      </c>
      <c r="K576" s="7" t="s">
        <v>3278</v>
      </c>
      <c r="L576" s="4" t="s">
        <v>48</v>
      </c>
      <c r="M576" s="7" t="s">
        <v>3280</v>
      </c>
      <c r="N576" s="7" t="s">
        <v>3279</v>
      </c>
      <c r="O576" s="8" t="s">
        <v>3277</v>
      </c>
      <c r="P576" s="7"/>
      <c r="Q576" s="8">
        <v>91001</v>
      </c>
      <c r="R576" s="8" t="s">
        <v>518</v>
      </c>
      <c r="S576" s="9">
        <v>42262</v>
      </c>
      <c r="T576" s="7">
        <v>7583</v>
      </c>
      <c r="U576" s="20"/>
      <c r="V576" s="21"/>
      <c r="W576" s="20"/>
      <c r="X576" s="20"/>
      <c r="Y576" s="20"/>
      <c r="Z576" s="12"/>
      <c r="AA576" s="1"/>
      <c r="AB576" s="1"/>
      <c r="AC576" s="1"/>
      <c r="AD576" s="1"/>
      <c r="AE576" s="1"/>
      <c r="AF576" s="1"/>
    </row>
    <row r="577" spans="1:32" ht="44.25" customHeight="1" x14ac:dyDescent="0.2">
      <c r="A577" s="86" t="s">
        <v>8507</v>
      </c>
      <c r="B577" s="2" t="s">
        <v>8530</v>
      </c>
      <c r="C577" s="2" t="s">
        <v>3281</v>
      </c>
      <c r="D577" s="2" t="s">
        <v>3282</v>
      </c>
      <c r="E577" s="6" t="s">
        <v>1470</v>
      </c>
      <c r="F577" s="6" t="s">
        <v>3283</v>
      </c>
      <c r="G577" s="6" t="s">
        <v>28</v>
      </c>
      <c r="H577" s="2"/>
      <c r="I577" s="2"/>
      <c r="J577" s="2" t="s">
        <v>7729</v>
      </c>
      <c r="K577" s="2" t="s">
        <v>3285</v>
      </c>
      <c r="L577" s="4" t="s">
        <v>47</v>
      </c>
      <c r="M577" s="7" t="s">
        <v>3287</v>
      </c>
      <c r="N577" s="2" t="s">
        <v>3286</v>
      </c>
      <c r="O577" s="8" t="s">
        <v>3284</v>
      </c>
      <c r="P577" s="7"/>
      <c r="Q577" s="8">
        <v>91001</v>
      </c>
      <c r="R577" s="8" t="s">
        <v>3288</v>
      </c>
      <c r="S577" s="9">
        <v>40057</v>
      </c>
      <c r="T577" s="7">
        <v>7418</v>
      </c>
      <c r="U577" s="20"/>
      <c r="V577" s="21"/>
      <c r="W577" s="20"/>
      <c r="X577" s="20"/>
      <c r="Y577" s="20"/>
      <c r="Z577" s="12"/>
      <c r="AA577" s="1"/>
      <c r="AB577" s="1"/>
      <c r="AC577" s="1"/>
      <c r="AD577" s="1"/>
      <c r="AE577" s="1"/>
      <c r="AF577" s="1"/>
    </row>
    <row r="578" spans="1:32" ht="44.25" customHeight="1" x14ac:dyDescent="0.2">
      <c r="A578" s="86" t="s">
        <v>3289</v>
      </c>
      <c r="B578" s="2">
        <v>690812002</v>
      </c>
      <c r="C578" s="2" t="s">
        <v>2451</v>
      </c>
      <c r="D578" s="2" t="s">
        <v>2466</v>
      </c>
      <c r="E578" s="6" t="s">
        <v>26</v>
      </c>
      <c r="F578" s="6" t="s">
        <v>2467</v>
      </c>
      <c r="G578" s="6" t="s">
        <v>28</v>
      </c>
      <c r="H578" s="2"/>
      <c r="I578" s="2"/>
      <c r="J578" s="2" t="s">
        <v>7730</v>
      </c>
      <c r="K578" s="2" t="s">
        <v>3290</v>
      </c>
      <c r="L578" s="4" t="s">
        <v>5315</v>
      </c>
      <c r="M578" s="7" t="s">
        <v>3292</v>
      </c>
      <c r="N578" s="7" t="s">
        <v>3291</v>
      </c>
      <c r="O578" s="8"/>
      <c r="P578" s="7"/>
      <c r="Q578" s="8">
        <v>91001</v>
      </c>
      <c r="R578" s="8" t="s">
        <v>2470</v>
      </c>
      <c r="S578" s="9">
        <v>37970</v>
      </c>
      <c r="T578" s="7">
        <v>7052</v>
      </c>
      <c r="U578" s="3"/>
      <c r="V578" s="4"/>
      <c r="W578" s="3"/>
      <c r="X578" s="3"/>
      <c r="Y578" s="3"/>
      <c r="Z578" s="2"/>
      <c r="AA578" s="1"/>
      <c r="AB578" s="1"/>
      <c r="AC578" s="1"/>
      <c r="AD578" s="1"/>
      <c r="AE578" s="1"/>
      <c r="AF578" s="1"/>
    </row>
    <row r="579" spans="1:32" ht="44.25" customHeight="1" x14ac:dyDescent="0.2">
      <c r="A579" s="86" t="s">
        <v>3293</v>
      </c>
      <c r="B579" s="2">
        <v>690813009</v>
      </c>
      <c r="C579" s="2" t="s">
        <v>2451</v>
      </c>
      <c r="D579" s="2" t="s">
        <v>2477</v>
      </c>
      <c r="E579" s="6" t="s">
        <v>26</v>
      </c>
      <c r="F579" s="6" t="s">
        <v>2478</v>
      </c>
      <c r="G579" s="6" t="s">
        <v>28</v>
      </c>
      <c r="H579" s="2"/>
      <c r="I579" s="2"/>
      <c r="J579" s="2" t="s">
        <v>7731</v>
      </c>
      <c r="K579" s="2" t="s">
        <v>3294</v>
      </c>
      <c r="L579" s="4" t="s">
        <v>5315</v>
      </c>
      <c r="M579" s="7" t="s">
        <v>3296</v>
      </c>
      <c r="N579" s="7" t="s">
        <v>3295</v>
      </c>
      <c r="O579" s="8"/>
      <c r="P579" s="7"/>
      <c r="Q579" s="8">
        <v>91001</v>
      </c>
      <c r="R579" s="8" t="s">
        <v>2797</v>
      </c>
      <c r="S579" s="9">
        <v>38722</v>
      </c>
      <c r="T579" s="7">
        <v>7246</v>
      </c>
      <c r="U579" s="20"/>
      <c r="V579" s="21"/>
      <c r="W579" s="20"/>
      <c r="X579" s="20"/>
      <c r="Y579" s="20"/>
      <c r="Z579" s="12"/>
      <c r="AA579" s="1"/>
      <c r="AB579" s="1"/>
      <c r="AC579" s="1"/>
      <c r="AD579" s="1"/>
      <c r="AE579" s="1"/>
      <c r="AF579" s="1"/>
    </row>
    <row r="580" spans="1:32" ht="44.25" customHeight="1" x14ac:dyDescent="0.2">
      <c r="A580" s="100" t="s">
        <v>5337</v>
      </c>
      <c r="B580" s="2">
        <v>691308006</v>
      </c>
      <c r="C580" s="2" t="s">
        <v>2451</v>
      </c>
      <c r="D580" s="2" t="s">
        <v>2466</v>
      </c>
      <c r="E580" s="6" t="s">
        <v>26</v>
      </c>
      <c r="F580" s="6" t="s">
        <v>2467</v>
      </c>
      <c r="G580" s="6" t="s">
        <v>28</v>
      </c>
      <c r="H580" s="2"/>
      <c r="I580" s="2"/>
      <c r="J580" s="2" t="s">
        <v>3297</v>
      </c>
      <c r="K580" s="2" t="s">
        <v>3298</v>
      </c>
      <c r="L580" s="4" t="s">
        <v>5316</v>
      </c>
      <c r="M580" s="7" t="s">
        <v>3299</v>
      </c>
      <c r="N580" s="7"/>
      <c r="O580" s="8"/>
      <c r="P580" s="7"/>
      <c r="Q580" s="8">
        <v>91001</v>
      </c>
      <c r="R580" s="8" t="s">
        <v>2470</v>
      </c>
      <c r="S580" s="9">
        <v>38761</v>
      </c>
      <c r="T580" s="7">
        <v>7301</v>
      </c>
      <c r="U580" s="3"/>
      <c r="V580" s="4"/>
      <c r="W580" s="3"/>
      <c r="X580" s="3"/>
      <c r="Y580" s="3"/>
      <c r="Z580" s="2"/>
      <c r="AA580" s="1"/>
      <c r="AB580" s="1"/>
      <c r="AC580" s="1"/>
      <c r="AD580" s="1"/>
      <c r="AE580" s="1"/>
      <c r="AF580" s="1"/>
    </row>
    <row r="581" spans="1:32" ht="44.25" customHeight="1" x14ac:dyDescent="0.2">
      <c r="A581" s="86" t="s">
        <v>7732</v>
      </c>
      <c r="B581" s="2">
        <v>692531000</v>
      </c>
      <c r="C581" s="2" t="s">
        <v>2451</v>
      </c>
      <c r="D581" s="2" t="s">
        <v>2477</v>
      </c>
      <c r="E581" s="6" t="s">
        <v>1470</v>
      </c>
      <c r="F581" s="6" t="s">
        <v>2478</v>
      </c>
      <c r="G581" s="6" t="s">
        <v>28</v>
      </c>
      <c r="H581" s="2"/>
      <c r="I581" s="2"/>
      <c r="J581" s="2" t="s">
        <v>3300</v>
      </c>
      <c r="K581" s="2" t="s">
        <v>3301</v>
      </c>
      <c r="L581" s="4" t="s">
        <v>767</v>
      </c>
      <c r="M581" s="7" t="s">
        <v>3302</v>
      </c>
      <c r="N581" s="7" t="s">
        <v>7733</v>
      </c>
      <c r="O581" s="8" t="s">
        <v>7734</v>
      </c>
      <c r="P581" s="7"/>
      <c r="Q581" s="8">
        <v>91001</v>
      </c>
      <c r="R581" s="8" t="s">
        <v>2470</v>
      </c>
      <c r="S581" s="9">
        <v>41925</v>
      </c>
      <c r="T581" s="7">
        <v>7512</v>
      </c>
      <c r="U581" s="20"/>
      <c r="V581" s="21"/>
      <c r="W581" s="20"/>
      <c r="X581" s="20"/>
      <c r="Y581" s="20"/>
      <c r="Z581" s="12"/>
      <c r="AA581" s="1"/>
      <c r="AB581" s="1"/>
      <c r="AC581" s="1"/>
      <c r="AD581" s="1"/>
      <c r="AE581" s="1"/>
      <c r="AF581" s="1"/>
    </row>
    <row r="582" spans="1:32" ht="44.25" customHeight="1" x14ac:dyDescent="0.2">
      <c r="A582" s="86" t="s">
        <v>8181</v>
      </c>
      <c r="B582" s="2">
        <v>690410001</v>
      </c>
      <c r="C582" s="2"/>
      <c r="D582" s="2" t="s">
        <v>8182</v>
      </c>
      <c r="E582" s="6" t="s">
        <v>1470</v>
      </c>
      <c r="F582" s="6" t="s">
        <v>8183</v>
      </c>
      <c r="G582" s="6" t="s">
        <v>28</v>
      </c>
      <c r="H582" s="2" t="s">
        <v>28</v>
      </c>
      <c r="I582" s="2" t="s">
        <v>28</v>
      </c>
      <c r="J582" s="2" t="s">
        <v>8184</v>
      </c>
      <c r="K582" s="2" t="s">
        <v>8185</v>
      </c>
      <c r="L582" s="4" t="s">
        <v>5314</v>
      </c>
      <c r="M582" s="7" t="s">
        <v>8186</v>
      </c>
      <c r="N582" s="7">
        <v>56532655900</v>
      </c>
      <c r="O582" s="8"/>
      <c r="P582" s="7"/>
      <c r="Q582" s="8">
        <v>91001</v>
      </c>
      <c r="R582" s="8" t="s">
        <v>8187</v>
      </c>
      <c r="S582" s="9">
        <v>44442</v>
      </c>
      <c r="T582" s="7">
        <v>7737</v>
      </c>
      <c r="U582" s="55"/>
      <c r="V582" s="56"/>
      <c r="W582" s="55"/>
      <c r="X582" s="55"/>
      <c r="Y582" s="55"/>
      <c r="Z582" s="57"/>
      <c r="AA582" s="1"/>
      <c r="AB582" s="1"/>
      <c r="AC582" s="1"/>
      <c r="AD582" s="1"/>
      <c r="AE582" s="1"/>
      <c r="AF582" s="1"/>
    </row>
    <row r="583" spans="1:32" ht="44.25" customHeight="1" x14ac:dyDescent="0.2">
      <c r="A583" s="85" t="s">
        <v>7735</v>
      </c>
      <c r="B583" s="2">
        <v>692010000</v>
      </c>
      <c r="C583" s="2" t="s">
        <v>2451</v>
      </c>
      <c r="D583" s="2" t="s">
        <v>541</v>
      </c>
      <c r="E583" s="2" t="s">
        <v>26</v>
      </c>
      <c r="F583" s="2" t="s">
        <v>542</v>
      </c>
      <c r="G583" s="2" t="s">
        <v>28</v>
      </c>
      <c r="H583" s="2"/>
      <c r="I583" s="2"/>
      <c r="J583" s="2" t="s">
        <v>3342</v>
      </c>
      <c r="K583" s="2" t="s">
        <v>3344</v>
      </c>
      <c r="L583" s="2" t="s">
        <v>5317</v>
      </c>
      <c r="M583" s="2" t="s">
        <v>3346</v>
      </c>
      <c r="N583" s="2" t="s">
        <v>3345</v>
      </c>
      <c r="O583" s="2" t="s">
        <v>3343</v>
      </c>
      <c r="P583" s="2"/>
      <c r="Q583" s="2" t="s">
        <v>3346</v>
      </c>
      <c r="R583" s="2" t="s">
        <v>2609</v>
      </c>
      <c r="S583" s="17">
        <v>42027</v>
      </c>
      <c r="T583" s="2">
        <v>7522</v>
      </c>
      <c r="U583" s="3"/>
      <c r="V583" s="4"/>
      <c r="W583" s="3"/>
      <c r="X583" s="3"/>
      <c r="Y583" s="3"/>
      <c r="Z583" s="2"/>
      <c r="AA583" s="1"/>
      <c r="AB583" s="1"/>
      <c r="AC583" s="1"/>
      <c r="AD583" s="1"/>
      <c r="AE583" s="1"/>
      <c r="AF583" s="1"/>
    </row>
    <row r="584" spans="1:32" ht="44.25" customHeight="1" x14ac:dyDescent="0.2">
      <c r="A584" s="86" t="s">
        <v>7736</v>
      </c>
      <c r="B584" s="2">
        <v>692103009</v>
      </c>
      <c r="C584" s="2" t="s">
        <v>2451</v>
      </c>
      <c r="D584" s="2" t="s">
        <v>541</v>
      </c>
      <c r="E584" s="6" t="s">
        <v>26</v>
      </c>
      <c r="F584" s="6" t="s">
        <v>2557</v>
      </c>
      <c r="G584" s="6" t="s">
        <v>28</v>
      </c>
      <c r="H584" s="2"/>
      <c r="I584" s="2"/>
      <c r="J584" s="2" t="s">
        <v>3304</v>
      </c>
      <c r="K584" s="2" t="s">
        <v>3303</v>
      </c>
      <c r="L584" s="4" t="s">
        <v>5311</v>
      </c>
      <c r="M584" s="7" t="s">
        <v>3305</v>
      </c>
      <c r="N584" s="22" t="s">
        <v>5393</v>
      </c>
      <c r="O584" s="8" t="s">
        <v>5392</v>
      </c>
      <c r="P584" s="7"/>
      <c r="Q584" s="8">
        <v>91001</v>
      </c>
      <c r="R584" s="8" t="s">
        <v>2470</v>
      </c>
      <c r="S584" s="9">
        <v>38672</v>
      </c>
      <c r="T584" s="7">
        <v>7216</v>
      </c>
      <c r="U584" s="3"/>
      <c r="V584" s="4"/>
      <c r="W584" s="3"/>
      <c r="X584" s="3"/>
      <c r="Y584" s="3"/>
      <c r="Z584" s="2"/>
      <c r="AA584" s="1"/>
      <c r="AB584" s="1"/>
      <c r="AC584" s="1"/>
      <c r="AD584" s="1"/>
      <c r="AE584" s="1"/>
      <c r="AF584" s="1"/>
    </row>
    <row r="585" spans="1:32" ht="44.25" customHeight="1" x14ac:dyDescent="0.2">
      <c r="A585" s="86" t="s">
        <v>3306</v>
      </c>
      <c r="B585" s="2">
        <v>690513005</v>
      </c>
      <c r="C585" s="2" t="s">
        <v>2451</v>
      </c>
      <c r="D585" s="2" t="s">
        <v>541</v>
      </c>
      <c r="E585" s="6" t="s">
        <v>26</v>
      </c>
      <c r="F585" s="6" t="s">
        <v>542</v>
      </c>
      <c r="G585" s="6" t="s">
        <v>28</v>
      </c>
      <c r="H585" s="2"/>
      <c r="I585" s="2"/>
      <c r="J585" s="2" t="s">
        <v>7737</v>
      </c>
      <c r="K585" s="2" t="s">
        <v>3307</v>
      </c>
      <c r="L585" s="4" t="s">
        <v>539</v>
      </c>
      <c r="M585" s="7" t="s">
        <v>3308</v>
      </c>
      <c r="N585" s="7" t="s">
        <v>7738</v>
      </c>
      <c r="O585" s="23" t="s">
        <v>7739</v>
      </c>
      <c r="P585" s="7"/>
      <c r="Q585" s="8">
        <v>91001</v>
      </c>
      <c r="R585" s="8" t="s">
        <v>518</v>
      </c>
      <c r="S585" s="9">
        <v>42402</v>
      </c>
      <c r="T585" s="7">
        <v>7593</v>
      </c>
      <c r="U585" s="20"/>
      <c r="V585" s="21"/>
      <c r="W585" s="20"/>
      <c r="X585" s="20"/>
      <c r="Y585" s="20"/>
      <c r="Z585" s="12"/>
      <c r="AA585" s="1"/>
      <c r="AB585" s="1"/>
      <c r="AC585" s="1"/>
      <c r="AD585" s="1"/>
      <c r="AE585" s="1"/>
      <c r="AF585" s="1"/>
    </row>
    <row r="586" spans="1:32" ht="44.25" customHeight="1" x14ac:dyDescent="0.2">
      <c r="A586" s="86" t="s">
        <v>3309</v>
      </c>
      <c r="B586" s="2">
        <v>691002004</v>
      </c>
      <c r="C586" s="2" t="s">
        <v>2451</v>
      </c>
      <c r="D586" s="2" t="s">
        <v>541</v>
      </c>
      <c r="E586" s="6" t="s">
        <v>26</v>
      </c>
      <c r="F586" s="6" t="s">
        <v>542</v>
      </c>
      <c r="G586" s="6" t="s">
        <v>28</v>
      </c>
      <c r="H586" s="2"/>
      <c r="I586" s="2"/>
      <c r="J586" s="2" t="s">
        <v>3310</v>
      </c>
      <c r="K586" s="2" t="s">
        <v>3312</v>
      </c>
      <c r="L586" s="4" t="s">
        <v>5316</v>
      </c>
      <c r="M586" s="7" t="s">
        <v>3314</v>
      </c>
      <c r="N586" s="7" t="s">
        <v>3311</v>
      </c>
      <c r="O586" s="8" t="s">
        <v>3313</v>
      </c>
      <c r="P586" s="7"/>
      <c r="Q586" s="8">
        <v>91001</v>
      </c>
      <c r="R586" s="8" t="s">
        <v>518</v>
      </c>
      <c r="S586" s="9">
        <v>42402</v>
      </c>
      <c r="T586" s="7">
        <v>7594</v>
      </c>
      <c r="U586" s="3"/>
      <c r="V586" s="4"/>
      <c r="W586" s="3"/>
      <c r="X586" s="3"/>
      <c r="Y586" s="3"/>
      <c r="Z586" s="2"/>
      <c r="AA586" s="1"/>
      <c r="AB586" s="1"/>
      <c r="AC586" s="1"/>
      <c r="AD586" s="1"/>
      <c r="AE586" s="1"/>
      <c r="AF586" s="1"/>
    </row>
    <row r="587" spans="1:32" ht="44.25" customHeight="1" x14ac:dyDescent="0.2">
      <c r="A587" s="86" t="s">
        <v>3315</v>
      </c>
      <c r="B587" s="2">
        <v>691906000</v>
      </c>
      <c r="C587" s="2" t="s">
        <v>2451</v>
      </c>
      <c r="D587" s="2" t="s">
        <v>3316</v>
      </c>
      <c r="E587" s="6" t="s">
        <v>26</v>
      </c>
      <c r="F587" s="6" t="s">
        <v>542</v>
      </c>
      <c r="G587" s="2"/>
      <c r="H587" s="2"/>
      <c r="I587" s="2"/>
      <c r="J587" s="6" t="s">
        <v>3317</v>
      </c>
      <c r="K587" s="2" t="s">
        <v>3318</v>
      </c>
      <c r="L587" s="4" t="s">
        <v>48</v>
      </c>
      <c r="M587" s="7" t="s">
        <v>3319</v>
      </c>
      <c r="N587" s="7" t="s">
        <v>7740</v>
      </c>
      <c r="O587" s="8" t="s">
        <v>7741</v>
      </c>
      <c r="P587" s="7"/>
      <c r="Q587" s="8">
        <v>91001</v>
      </c>
      <c r="R587" s="8" t="s">
        <v>530</v>
      </c>
      <c r="S587" s="9">
        <v>38714</v>
      </c>
      <c r="T587" s="7">
        <v>7239</v>
      </c>
      <c r="U587" s="20"/>
      <c r="V587" s="21"/>
      <c r="W587" s="20"/>
      <c r="X587" s="20"/>
      <c r="Y587" s="20"/>
      <c r="Z587" s="12"/>
      <c r="AA587" s="1"/>
      <c r="AB587" s="1"/>
      <c r="AC587" s="1"/>
      <c r="AD587" s="1"/>
      <c r="AE587" s="1"/>
      <c r="AF587" s="1"/>
    </row>
    <row r="588" spans="1:32" ht="44.25" customHeight="1" x14ac:dyDescent="0.2">
      <c r="A588" s="86" t="s">
        <v>3320</v>
      </c>
      <c r="B588" s="2">
        <v>690414007</v>
      </c>
      <c r="C588" s="2" t="s">
        <v>2451</v>
      </c>
      <c r="D588" s="2" t="s">
        <v>2466</v>
      </c>
      <c r="E588" s="6" t="s">
        <v>26</v>
      </c>
      <c r="F588" s="6" t="s">
        <v>2467</v>
      </c>
      <c r="G588" s="6"/>
      <c r="H588" s="2"/>
      <c r="I588" s="2"/>
      <c r="J588" s="2" t="s">
        <v>3321</v>
      </c>
      <c r="K588" s="2" t="s">
        <v>3323</v>
      </c>
      <c r="L588" s="4" t="s">
        <v>5314</v>
      </c>
      <c r="M588" s="7" t="s">
        <v>3325</v>
      </c>
      <c r="N588" s="7" t="s">
        <v>3324</v>
      </c>
      <c r="O588" s="8" t="s">
        <v>3322</v>
      </c>
      <c r="P588" s="7"/>
      <c r="Q588" s="8">
        <v>91001</v>
      </c>
      <c r="R588" s="8" t="s">
        <v>2470</v>
      </c>
      <c r="S588" s="9">
        <v>38624</v>
      </c>
      <c r="T588" s="7">
        <v>7197</v>
      </c>
      <c r="U588" s="3"/>
      <c r="V588" s="4"/>
      <c r="W588" s="3"/>
      <c r="X588" s="3"/>
      <c r="Y588" s="3"/>
      <c r="Z588" s="2"/>
      <c r="AA588" s="1"/>
      <c r="AB588" s="1"/>
      <c r="AC588" s="1"/>
      <c r="AD588" s="1"/>
      <c r="AE588" s="1"/>
      <c r="AF588" s="1"/>
    </row>
    <row r="589" spans="1:32" ht="44.25" customHeight="1" x14ac:dyDescent="0.2">
      <c r="A589" s="86" t="s">
        <v>3326</v>
      </c>
      <c r="B589" s="2">
        <v>690734001</v>
      </c>
      <c r="C589" s="2" t="s">
        <v>2451</v>
      </c>
      <c r="D589" s="2" t="s">
        <v>2466</v>
      </c>
      <c r="E589" s="6" t="s">
        <v>26</v>
      </c>
      <c r="F589" s="6" t="s">
        <v>2467</v>
      </c>
      <c r="G589" s="2"/>
      <c r="H589" s="2"/>
      <c r="I589" s="2"/>
      <c r="J589" s="2" t="s">
        <v>3328</v>
      </c>
      <c r="K589" s="6" t="s">
        <v>3327</v>
      </c>
      <c r="L589" s="4" t="s">
        <v>539</v>
      </c>
      <c r="M589" s="7" t="s">
        <v>3329</v>
      </c>
      <c r="N589" s="7"/>
      <c r="O589" s="8"/>
      <c r="P589" s="7"/>
      <c r="Q589" s="8">
        <v>91001</v>
      </c>
      <c r="R589" s="8" t="s">
        <v>2797</v>
      </c>
      <c r="S589" s="9">
        <v>38159</v>
      </c>
      <c r="T589" s="7">
        <v>6872</v>
      </c>
      <c r="U589" s="3"/>
      <c r="V589" s="4"/>
      <c r="W589" s="3"/>
      <c r="X589" s="3"/>
      <c r="Y589" s="3"/>
      <c r="Z589" s="2"/>
      <c r="AA589" s="1"/>
      <c r="AB589" s="1"/>
      <c r="AC589" s="1"/>
      <c r="AD589" s="1"/>
      <c r="AE589" s="1"/>
      <c r="AF589" s="1"/>
    </row>
    <row r="590" spans="1:32" ht="44.25" customHeight="1" x14ac:dyDescent="0.2">
      <c r="A590" s="86" t="s">
        <v>3330</v>
      </c>
      <c r="B590" s="2">
        <v>690727005</v>
      </c>
      <c r="C590" s="2" t="s">
        <v>2451</v>
      </c>
      <c r="D590" s="2" t="s">
        <v>2466</v>
      </c>
      <c r="E590" s="6" t="s">
        <v>26</v>
      </c>
      <c r="F590" s="6" t="s">
        <v>2467</v>
      </c>
      <c r="G590" s="6" t="s">
        <v>28</v>
      </c>
      <c r="H590" s="2"/>
      <c r="I590" s="2"/>
      <c r="J590" s="2" t="s">
        <v>7742</v>
      </c>
      <c r="K590" s="2" t="s">
        <v>3331</v>
      </c>
      <c r="L590" s="4" t="s">
        <v>47</v>
      </c>
      <c r="M590" s="7" t="s">
        <v>3333</v>
      </c>
      <c r="N590" s="7" t="s">
        <v>3332</v>
      </c>
      <c r="O590" s="8"/>
      <c r="P590" s="7"/>
      <c r="Q590" s="8">
        <v>91001</v>
      </c>
      <c r="R590" s="8" t="s">
        <v>2499</v>
      </c>
      <c r="S590" s="9">
        <v>37970</v>
      </c>
      <c r="T590" s="7">
        <v>7082</v>
      </c>
      <c r="U590" s="20"/>
      <c r="V590" s="21"/>
      <c r="W590" s="20"/>
      <c r="X590" s="20"/>
      <c r="Y590" s="20"/>
      <c r="Z590" s="12"/>
      <c r="AA590" s="1"/>
      <c r="AB590" s="1"/>
      <c r="AC590" s="1"/>
      <c r="AD590" s="1"/>
      <c r="AE590" s="1"/>
      <c r="AF590" s="1"/>
    </row>
    <row r="591" spans="1:32" ht="44.25" customHeight="1" x14ac:dyDescent="0.2">
      <c r="A591" s="86" t="s">
        <v>3334</v>
      </c>
      <c r="B591" s="2">
        <v>691405001</v>
      </c>
      <c r="C591" s="2" t="s">
        <v>2451</v>
      </c>
      <c r="D591" s="2" t="s">
        <v>3335</v>
      </c>
      <c r="E591" s="6" t="s">
        <v>1470</v>
      </c>
      <c r="F591" s="6" t="s">
        <v>3336</v>
      </c>
      <c r="G591" s="6" t="s">
        <v>28</v>
      </c>
      <c r="H591" s="2"/>
      <c r="I591" s="2"/>
      <c r="J591" s="2" t="s">
        <v>7743</v>
      </c>
      <c r="K591" s="2" t="s">
        <v>5338</v>
      </c>
      <c r="L591" s="4" t="s">
        <v>5313</v>
      </c>
      <c r="M591" s="7" t="s">
        <v>3699</v>
      </c>
      <c r="N591" s="7" t="s">
        <v>5339</v>
      </c>
      <c r="O591" s="8"/>
      <c r="P591" s="7"/>
      <c r="Q591" s="8">
        <v>91001</v>
      </c>
      <c r="R591" s="8" t="s">
        <v>2797</v>
      </c>
      <c r="S591" s="9">
        <v>37970</v>
      </c>
      <c r="T591" s="7">
        <v>7139</v>
      </c>
      <c r="U591" s="20"/>
      <c r="V591" s="21"/>
      <c r="W591" s="20"/>
      <c r="X591" s="20"/>
      <c r="Y591" s="20"/>
      <c r="Z591" s="12"/>
      <c r="AA591" s="1"/>
      <c r="AB591" s="1"/>
      <c r="AC591" s="1"/>
      <c r="AD591" s="1"/>
      <c r="AE591" s="1"/>
      <c r="AF591" s="1"/>
    </row>
    <row r="592" spans="1:32" ht="44.25" customHeight="1" x14ac:dyDescent="0.2">
      <c r="A592" s="86" t="s">
        <v>3337</v>
      </c>
      <c r="B592" s="2">
        <v>691105008</v>
      </c>
      <c r="C592" s="2" t="s">
        <v>2451</v>
      </c>
      <c r="D592" s="2" t="s">
        <v>2466</v>
      </c>
      <c r="E592" s="6" t="s">
        <v>26</v>
      </c>
      <c r="F592" s="6" t="s">
        <v>2467</v>
      </c>
      <c r="G592" s="6" t="s">
        <v>28</v>
      </c>
      <c r="H592" s="2"/>
      <c r="I592" s="2"/>
      <c r="J592" s="2" t="s">
        <v>3338</v>
      </c>
      <c r="K592" s="2" t="s">
        <v>3339</v>
      </c>
      <c r="L592" s="4" t="s">
        <v>5316</v>
      </c>
      <c r="M592" s="7" t="s">
        <v>3341</v>
      </c>
      <c r="N592" s="7" t="s">
        <v>3340</v>
      </c>
      <c r="O592" s="8"/>
      <c r="P592" s="7"/>
      <c r="Q592" s="8">
        <v>91001</v>
      </c>
      <c r="R592" s="8" t="s">
        <v>2470</v>
      </c>
      <c r="S592" s="9">
        <v>38736</v>
      </c>
      <c r="T592" s="7">
        <v>7275</v>
      </c>
      <c r="U592" s="3"/>
      <c r="V592" s="4"/>
      <c r="W592" s="3"/>
      <c r="X592" s="3"/>
      <c r="Y592" s="3"/>
      <c r="Z592" s="2"/>
      <c r="AA592" s="1"/>
      <c r="AB592" s="1"/>
      <c r="AC592" s="1"/>
      <c r="AD592" s="1"/>
      <c r="AE592" s="1"/>
      <c r="AF592" s="1"/>
    </row>
    <row r="593" spans="1:32" ht="44.25" customHeight="1" x14ac:dyDescent="0.2">
      <c r="A593" s="86" t="s">
        <v>7744</v>
      </c>
      <c r="B593" s="2">
        <v>691407004</v>
      </c>
      <c r="C593" s="2" t="s">
        <v>2451</v>
      </c>
      <c r="D593" s="2" t="s">
        <v>2466</v>
      </c>
      <c r="E593" s="6" t="s">
        <v>26</v>
      </c>
      <c r="F593" s="6" t="s">
        <v>2467</v>
      </c>
      <c r="G593" s="6" t="s">
        <v>28</v>
      </c>
      <c r="H593" s="2"/>
      <c r="I593" s="2"/>
      <c r="J593" s="2" t="s">
        <v>3347</v>
      </c>
      <c r="K593" s="2" t="s">
        <v>3348</v>
      </c>
      <c r="L593" s="4" t="s">
        <v>309</v>
      </c>
      <c r="M593" s="7" t="s">
        <v>3349</v>
      </c>
      <c r="N593" s="7" t="s">
        <v>5634</v>
      </c>
      <c r="O593" s="8" t="s">
        <v>5635</v>
      </c>
      <c r="P593" s="7"/>
      <c r="Q593" s="8">
        <v>91001</v>
      </c>
      <c r="R593" s="8" t="s">
        <v>2470</v>
      </c>
      <c r="S593" s="9">
        <v>43165</v>
      </c>
      <c r="T593" s="7">
        <v>7643</v>
      </c>
      <c r="U593" s="3"/>
      <c r="V593" s="4"/>
      <c r="W593" s="3"/>
      <c r="X593" s="3"/>
      <c r="Y593" s="3"/>
      <c r="Z593" s="2"/>
      <c r="AA593" s="1"/>
      <c r="AB593" s="1"/>
      <c r="AC593" s="1"/>
      <c r="AD593" s="1"/>
      <c r="AE593" s="1"/>
      <c r="AF593" s="1"/>
    </row>
    <row r="594" spans="1:32" ht="44.25" customHeight="1" x14ac:dyDescent="0.2">
      <c r="A594" s="86" t="s">
        <v>3350</v>
      </c>
      <c r="B594" s="2">
        <v>690506009</v>
      </c>
      <c r="C594" s="2" t="s">
        <v>2451</v>
      </c>
      <c r="D594" s="2" t="s">
        <v>2477</v>
      </c>
      <c r="E594" s="6" t="s">
        <v>1470</v>
      </c>
      <c r="F594" s="6" t="s">
        <v>3106</v>
      </c>
      <c r="G594" s="6" t="s">
        <v>28</v>
      </c>
      <c r="H594" s="2"/>
      <c r="I594" s="2"/>
      <c r="J594" s="2" t="s">
        <v>7745</v>
      </c>
      <c r="K594" s="2" t="s">
        <v>7746</v>
      </c>
      <c r="L594" s="4" t="s">
        <v>539</v>
      </c>
      <c r="M594" s="7" t="s">
        <v>1388</v>
      </c>
      <c r="N594" s="7" t="s">
        <v>3351</v>
      </c>
      <c r="O594" s="8" t="s">
        <v>7747</v>
      </c>
      <c r="P594" s="7"/>
      <c r="Q594" s="8">
        <v>91001</v>
      </c>
      <c r="R594" s="8" t="s">
        <v>530</v>
      </c>
      <c r="S594" s="9">
        <v>38631</v>
      </c>
      <c r="T594" s="7">
        <v>7207</v>
      </c>
      <c r="U594" s="20"/>
      <c r="V594" s="21"/>
      <c r="W594" s="20"/>
      <c r="X594" s="20"/>
      <c r="Y594" s="20"/>
      <c r="Z594" s="12"/>
      <c r="AA594" s="1"/>
      <c r="AB594" s="1"/>
      <c r="AC594" s="1"/>
      <c r="AD594" s="1"/>
      <c r="AE594" s="1"/>
      <c r="AF594" s="1"/>
    </row>
    <row r="595" spans="1:32" ht="44.25" customHeight="1" x14ac:dyDescent="0.2">
      <c r="A595" s="86" t="s">
        <v>3352</v>
      </c>
      <c r="B595" s="2">
        <v>690901005</v>
      </c>
      <c r="C595" s="2" t="s">
        <v>2451</v>
      </c>
      <c r="D595" s="2" t="s">
        <v>2466</v>
      </c>
      <c r="E595" s="6" t="s">
        <v>26</v>
      </c>
      <c r="F595" s="6" t="s">
        <v>2467</v>
      </c>
      <c r="G595" s="6" t="s">
        <v>28</v>
      </c>
      <c r="H595" s="2"/>
      <c r="I595" s="2"/>
      <c r="J595" s="2" t="s">
        <v>7748</v>
      </c>
      <c r="K595" s="2" t="s">
        <v>3353</v>
      </c>
      <c r="L595" s="4" t="s">
        <v>5315</v>
      </c>
      <c r="M595" s="7" t="s">
        <v>3354</v>
      </c>
      <c r="N595" s="7"/>
      <c r="O595" s="8"/>
      <c r="P595" s="7"/>
      <c r="Q595" s="8">
        <v>91001</v>
      </c>
      <c r="R595" s="8" t="s">
        <v>2470</v>
      </c>
      <c r="S595" s="9">
        <v>39912</v>
      </c>
      <c r="T595" s="7">
        <v>7411</v>
      </c>
      <c r="U595" s="20"/>
      <c r="V595" s="21"/>
      <c r="W595" s="20"/>
      <c r="X595" s="20"/>
      <c r="Y595" s="20"/>
      <c r="Z595" s="12"/>
      <c r="AA595" s="1"/>
      <c r="AB595" s="1"/>
      <c r="AC595" s="1"/>
      <c r="AD595" s="1"/>
      <c r="AE595" s="1"/>
      <c r="AF595" s="1"/>
    </row>
    <row r="596" spans="1:32" ht="44.25" customHeight="1" x14ac:dyDescent="0.2">
      <c r="A596" s="86" t="s">
        <v>3355</v>
      </c>
      <c r="B596" s="2">
        <v>691413004</v>
      </c>
      <c r="C596" s="2" t="s">
        <v>2451</v>
      </c>
      <c r="D596" s="2" t="s">
        <v>2466</v>
      </c>
      <c r="E596" s="6" t="s">
        <v>26</v>
      </c>
      <c r="F596" s="6" t="s">
        <v>2467</v>
      </c>
      <c r="G596" s="6" t="s">
        <v>28</v>
      </c>
      <c r="H596" s="2"/>
      <c r="I596" s="2"/>
      <c r="J596" s="2" t="s">
        <v>7749</v>
      </c>
      <c r="K596" s="2" t="s">
        <v>5340</v>
      </c>
      <c r="L596" s="4" t="s">
        <v>5313</v>
      </c>
      <c r="M596" s="7" t="s">
        <v>6757</v>
      </c>
      <c r="N596" s="7" t="s">
        <v>3357</v>
      </c>
      <c r="O596" s="8" t="s">
        <v>3356</v>
      </c>
      <c r="P596" s="7"/>
      <c r="Q596" s="8">
        <v>91001</v>
      </c>
      <c r="R596" s="8" t="s">
        <v>2470</v>
      </c>
      <c r="S596" s="9">
        <v>41495</v>
      </c>
      <c r="T596" s="7">
        <v>7482</v>
      </c>
      <c r="U596" s="20"/>
      <c r="V596" s="21"/>
      <c r="W596" s="20"/>
      <c r="X596" s="20"/>
      <c r="Y596" s="20"/>
      <c r="Z596" s="12"/>
      <c r="AA596" s="1"/>
      <c r="AB596" s="1"/>
      <c r="AC596" s="1"/>
      <c r="AD596" s="1"/>
      <c r="AE596" s="1"/>
      <c r="AF596" s="1"/>
    </row>
    <row r="597" spans="1:32" ht="44.25" customHeight="1" x14ac:dyDescent="0.2">
      <c r="A597" s="86" t="s">
        <v>3358</v>
      </c>
      <c r="B597" s="2">
        <v>691301001</v>
      </c>
      <c r="C597" s="2" t="s">
        <v>2451</v>
      </c>
      <c r="D597" s="2" t="s">
        <v>2466</v>
      </c>
      <c r="E597" s="6" t="s">
        <v>26</v>
      </c>
      <c r="F597" s="6" t="s">
        <v>2467</v>
      </c>
      <c r="G597" s="6" t="s">
        <v>28</v>
      </c>
      <c r="H597" s="2"/>
      <c r="I597" s="2"/>
      <c r="J597" s="2" t="s">
        <v>3359</v>
      </c>
      <c r="K597" s="2" t="s">
        <v>3360</v>
      </c>
      <c r="L597" s="4" t="s">
        <v>5316</v>
      </c>
      <c r="M597" s="7" t="s">
        <v>3361</v>
      </c>
      <c r="N597" s="7"/>
      <c r="O597" s="8"/>
      <c r="P597" s="7"/>
      <c r="Q597" s="8">
        <v>91001</v>
      </c>
      <c r="R597" s="8" t="s">
        <v>2470</v>
      </c>
      <c r="S597" s="9">
        <v>38736</v>
      </c>
      <c r="T597" s="7">
        <v>7270</v>
      </c>
      <c r="U597" s="3"/>
      <c r="V597" s="4"/>
      <c r="W597" s="3"/>
      <c r="X597" s="3"/>
      <c r="Y597" s="3"/>
      <c r="Z597" s="2"/>
      <c r="AA597" s="1"/>
      <c r="AB597" s="1"/>
      <c r="AC597" s="1"/>
      <c r="AD597" s="1"/>
      <c r="AE597" s="1"/>
      <c r="AF597" s="1"/>
    </row>
    <row r="598" spans="1:32" ht="44.25" customHeight="1" x14ac:dyDescent="0.2">
      <c r="A598" s="86" t="s">
        <v>7750</v>
      </c>
      <c r="B598" s="2">
        <v>692546008</v>
      </c>
      <c r="C598" s="2" t="s">
        <v>2451</v>
      </c>
      <c r="D598" s="2" t="s">
        <v>2746</v>
      </c>
      <c r="E598" s="6" t="s">
        <v>26</v>
      </c>
      <c r="F598" s="6" t="s">
        <v>542</v>
      </c>
      <c r="G598" s="6" t="s">
        <v>28</v>
      </c>
      <c r="H598" s="2"/>
      <c r="I598" s="2"/>
      <c r="J598" s="2" t="s">
        <v>3362</v>
      </c>
      <c r="K598" s="2" t="s">
        <v>3363</v>
      </c>
      <c r="L598" s="4" t="s">
        <v>47</v>
      </c>
      <c r="M598" s="7" t="s">
        <v>1041</v>
      </c>
      <c r="N598" s="7" t="s">
        <v>5433</v>
      </c>
      <c r="O598" s="8" t="s">
        <v>5434</v>
      </c>
      <c r="P598" s="7"/>
      <c r="Q598" s="8">
        <v>91001</v>
      </c>
      <c r="R598" s="8" t="s">
        <v>518</v>
      </c>
      <c r="S598" s="9">
        <v>42215</v>
      </c>
      <c r="T598" s="7">
        <v>7578</v>
      </c>
      <c r="U598" s="3"/>
      <c r="V598" s="4"/>
      <c r="W598" s="3"/>
      <c r="X598" s="3"/>
      <c r="Y598" s="3"/>
      <c r="Z598" s="2"/>
      <c r="AA598" s="1"/>
      <c r="AB598" s="1"/>
      <c r="AC598" s="1"/>
      <c r="AD598" s="1"/>
      <c r="AE598" s="1"/>
      <c r="AF598" s="1"/>
    </row>
    <row r="599" spans="1:32" ht="44.25" customHeight="1" x14ac:dyDescent="0.2">
      <c r="A599" s="86" t="s">
        <v>7751</v>
      </c>
      <c r="B599" s="2" t="s">
        <v>6380</v>
      </c>
      <c r="C599" s="2" t="s">
        <v>2451</v>
      </c>
      <c r="D599" s="2" t="s">
        <v>2466</v>
      </c>
      <c r="E599" s="6" t="s">
        <v>26</v>
      </c>
      <c r="F599" s="6" t="s">
        <v>2467</v>
      </c>
      <c r="G599" s="6" t="s">
        <v>28</v>
      </c>
      <c r="H599" s="2"/>
      <c r="I599" s="2"/>
      <c r="J599" s="2" t="s">
        <v>3364</v>
      </c>
      <c r="K599" s="2" t="s">
        <v>3365</v>
      </c>
      <c r="L599" s="4" t="s">
        <v>47</v>
      </c>
      <c r="M599" s="7" t="s">
        <v>2145</v>
      </c>
      <c r="N599" s="38">
        <v>226784305</v>
      </c>
      <c r="O599" s="39" t="s">
        <v>5394</v>
      </c>
      <c r="P599" s="7"/>
      <c r="Q599" s="8">
        <v>91001</v>
      </c>
      <c r="R599" s="8" t="s">
        <v>2797</v>
      </c>
      <c r="S599" s="9">
        <v>38628</v>
      </c>
      <c r="T599" s="7">
        <v>7205</v>
      </c>
      <c r="U599" s="3"/>
      <c r="V599" s="4"/>
      <c r="W599" s="3"/>
      <c r="X599" s="3"/>
      <c r="Y599" s="3"/>
      <c r="Z599" s="2"/>
      <c r="AA599" s="1"/>
      <c r="AB599" s="1"/>
      <c r="AC599" s="1"/>
      <c r="AD599" s="1"/>
      <c r="AE599" s="1"/>
      <c r="AF599" s="1"/>
    </row>
    <row r="600" spans="1:32" ht="44.25" customHeight="1" x14ac:dyDescent="0.2">
      <c r="A600" s="86" t="s">
        <v>3366</v>
      </c>
      <c r="B600" s="2">
        <v>692518004</v>
      </c>
      <c r="C600" s="2" t="s">
        <v>2451</v>
      </c>
      <c r="D600" s="2" t="s">
        <v>541</v>
      </c>
      <c r="E600" s="6" t="s">
        <v>26</v>
      </c>
      <c r="F600" s="6" t="s">
        <v>542</v>
      </c>
      <c r="G600" s="6" t="s">
        <v>28</v>
      </c>
      <c r="H600" s="2"/>
      <c r="I600" s="2"/>
      <c r="J600" s="2" t="s">
        <v>6684</v>
      </c>
      <c r="K600" s="2" t="s">
        <v>3368</v>
      </c>
      <c r="L600" s="4" t="s">
        <v>5311</v>
      </c>
      <c r="M600" s="7" t="s">
        <v>3370</v>
      </c>
      <c r="N600" s="7" t="s">
        <v>3369</v>
      </c>
      <c r="O600" s="8" t="s">
        <v>3367</v>
      </c>
      <c r="P600" s="7"/>
      <c r="Q600" s="8">
        <v>91001</v>
      </c>
      <c r="R600" s="8" t="s">
        <v>2499</v>
      </c>
      <c r="S600" s="9">
        <v>42061</v>
      </c>
      <c r="T600" s="7">
        <v>7553</v>
      </c>
      <c r="U600" s="3"/>
      <c r="V600" s="4"/>
      <c r="W600" s="3"/>
      <c r="X600" s="3"/>
      <c r="Y600" s="3"/>
      <c r="Z600" s="2"/>
      <c r="AA600" s="1"/>
      <c r="AB600" s="1"/>
      <c r="AC600" s="1"/>
      <c r="AD600" s="1"/>
      <c r="AE600" s="1"/>
      <c r="AF600" s="1"/>
    </row>
    <row r="601" spans="1:32" ht="44.25" customHeight="1" x14ac:dyDescent="0.2">
      <c r="A601" s="86" t="s">
        <v>3371</v>
      </c>
      <c r="B601" s="2">
        <v>690708000</v>
      </c>
      <c r="C601" s="2" t="s">
        <v>2451</v>
      </c>
      <c r="D601" s="2" t="s">
        <v>2477</v>
      </c>
      <c r="E601" s="6" t="s">
        <v>1470</v>
      </c>
      <c r="F601" s="6" t="s">
        <v>3106</v>
      </c>
      <c r="G601" s="6" t="s">
        <v>28</v>
      </c>
      <c r="H601" s="2"/>
      <c r="I601" s="2"/>
      <c r="J601" s="24" t="s">
        <v>3372</v>
      </c>
      <c r="K601" s="2" t="s">
        <v>3373</v>
      </c>
      <c r="L601" s="4" t="s">
        <v>47</v>
      </c>
      <c r="M601" s="7" t="s">
        <v>3374</v>
      </c>
      <c r="N601" s="7" t="s">
        <v>5487</v>
      </c>
      <c r="O601" s="8" t="s">
        <v>5488</v>
      </c>
      <c r="P601" s="7"/>
      <c r="Q601" s="8">
        <v>91001</v>
      </c>
      <c r="R601" s="8" t="s">
        <v>2499</v>
      </c>
      <c r="S601" s="9">
        <v>38628</v>
      </c>
      <c r="T601" s="7">
        <v>7203</v>
      </c>
      <c r="U601" s="3"/>
      <c r="V601" s="4"/>
      <c r="W601" s="3"/>
      <c r="X601" s="3"/>
      <c r="Y601" s="3"/>
      <c r="Z601" s="2"/>
      <c r="AA601" s="1"/>
      <c r="AB601" s="1"/>
      <c r="AC601" s="1"/>
      <c r="AD601" s="1"/>
      <c r="AE601" s="1"/>
      <c r="AF601" s="1"/>
    </row>
    <row r="602" spans="1:32" ht="44.25" customHeight="1" x14ac:dyDescent="0.2">
      <c r="A602" s="86" t="s">
        <v>7752</v>
      </c>
      <c r="B602" s="2">
        <v>691408000</v>
      </c>
      <c r="C602" s="2" t="s">
        <v>6758</v>
      </c>
      <c r="D602" s="2" t="s">
        <v>6685</v>
      </c>
      <c r="E602" s="6" t="s">
        <v>26</v>
      </c>
      <c r="F602" s="6" t="s">
        <v>2467</v>
      </c>
      <c r="G602" s="6" t="s">
        <v>28</v>
      </c>
      <c r="H602" s="2"/>
      <c r="I602" s="2"/>
      <c r="J602" s="2" t="s">
        <v>7753</v>
      </c>
      <c r="K602" s="2" t="s">
        <v>5341</v>
      </c>
      <c r="L602" s="4" t="s">
        <v>5313</v>
      </c>
      <c r="M602" s="7" t="s">
        <v>3375</v>
      </c>
      <c r="N602" s="7" t="s">
        <v>7754</v>
      </c>
      <c r="O602" s="8" t="s">
        <v>7755</v>
      </c>
      <c r="P602" s="7"/>
      <c r="Q602" s="8">
        <v>91001</v>
      </c>
      <c r="R602" s="8" t="s">
        <v>2470</v>
      </c>
      <c r="S602" s="9">
        <v>40764</v>
      </c>
      <c r="T602" s="7">
        <v>7451</v>
      </c>
      <c r="U602" s="20"/>
      <c r="V602" s="21"/>
      <c r="W602" s="20"/>
      <c r="X602" s="20"/>
      <c r="Y602" s="20"/>
      <c r="Z602" s="12"/>
      <c r="AA602" s="1"/>
      <c r="AB602" s="1"/>
      <c r="AC602" s="1"/>
      <c r="AD602" s="1"/>
      <c r="AE602" s="1"/>
      <c r="AF602" s="1"/>
    </row>
    <row r="603" spans="1:32" ht="44.25" customHeight="1" x14ac:dyDescent="0.2">
      <c r="A603" s="86" t="s">
        <v>6109</v>
      </c>
      <c r="B603" s="2">
        <v>692102002</v>
      </c>
      <c r="C603" s="2" t="s">
        <v>3377</v>
      </c>
      <c r="D603" s="2" t="s">
        <v>2466</v>
      </c>
      <c r="E603" s="6" t="s">
        <v>1470</v>
      </c>
      <c r="F603" s="6" t="s">
        <v>2467</v>
      </c>
      <c r="G603" s="6" t="s">
        <v>28</v>
      </c>
      <c r="H603" s="2"/>
      <c r="I603" s="2"/>
      <c r="J603" s="2" t="s">
        <v>6110</v>
      </c>
      <c r="K603" s="2" t="s">
        <v>6111</v>
      </c>
      <c r="L603" s="4" t="s">
        <v>5311</v>
      </c>
      <c r="M603" s="7" t="s">
        <v>6112</v>
      </c>
      <c r="N603" s="7" t="s">
        <v>6113</v>
      </c>
      <c r="O603" s="8"/>
      <c r="P603" s="7"/>
      <c r="Q603" s="8">
        <v>91001</v>
      </c>
      <c r="R603" s="8" t="s">
        <v>2534</v>
      </c>
      <c r="S603" s="9">
        <v>39212</v>
      </c>
      <c r="T603" s="7">
        <v>7356</v>
      </c>
      <c r="U603" s="3"/>
      <c r="V603" s="4"/>
      <c r="W603" s="3"/>
      <c r="X603" s="3"/>
      <c r="Y603" s="3"/>
      <c r="Z603" s="2"/>
      <c r="AA603" s="1"/>
      <c r="AB603" s="1"/>
      <c r="AC603" s="1"/>
      <c r="AD603" s="1"/>
      <c r="AE603" s="1"/>
      <c r="AF603" s="1"/>
    </row>
    <row r="604" spans="1:32" ht="44.25" customHeight="1" x14ac:dyDescent="0.2">
      <c r="A604" s="86" t="s">
        <v>3379</v>
      </c>
      <c r="B604" s="2">
        <v>690731002</v>
      </c>
      <c r="C604" s="2" t="s">
        <v>2451</v>
      </c>
      <c r="D604" s="2" t="s">
        <v>541</v>
      </c>
      <c r="E604" s="6" t="s">
        <v>26</v>
      </c>
      <c r="F604" s="6" t="s">
        <v>542</v>
      </c>
      <c r="G604" s="2" t="s">
        <v>2989</v>
      </c>
      <c r="H604" s="2"/>
      <c r="I604" s="2"/>
      <c r="J604" s="2" t="s">
        <v>7756</v>
      </c>
      <c r="K604" s="6" t="s">
        <v>3380</v>
      </c>
      <c r="L604" s="2" t="s">
        <v>47</v>
      </c>
      <c r="M604" s="7" t="s">
        <v>5489</v>
      </c>
      <c r="N604" s="7" t="s">
        <v>5490</v>
      </c>
      <c r="O604" s="8" t="s">
        <v>7757</v>
      </c>
      <c r="P604" s="7"/>
      <c r="Q604" s="8">
        <v>91001</v>
      </c>
      <c r="R604" s="8" t="s">
        <v>2470</v>
      </c>
      <c r="S604" s="9">
        <v>38656</v>
      </c>
      <c r="T604" s="7">
        <v>7211</v>
      </c>
      <c r="U604" s="20"/>
      <c r="V604" s="21"/>
      <c r="W604" s="20"/>
      <c r="X604" s="20"/>
      <c r="Y604" s="20"/>
      <c r="Z604" s="12"/>
      <c r="AA604" s="1"/>
      <c r="AB604" s="1"/>
      <c r="AC604" s="1"/>
      <c r="AD604" s="1"/>
      <c r="AE604" s="1"/>
      <c r="AF604" s="1"/>
    </row>
    <row r="605" spans="1:32" ht="44.25" customHeight="1" x14ac:dyDescent="0.2">
      <c r="A605" s="86" t="s">
        <v>3381</v>
      </c>
      <c r="B605" s="2">
        <v>692525000</v>
      </c>
      <c r="C605" s="2" t="s">
        <v>2451</v>
      </c>
      <c r="D605" s="2" t="s">
        <v>2466</v>
      </c>
      <c r="E605" s="6" t="s">
        <v>26</v>
      </c>
      <c r="F605" s="6" t="s">
        <v>2467</v>
      </c>
      <c r="G605" s="6" t="s">
        <v>2989</v>
      </c>
      <c r="H605" s="2"/>
      <c r="I605" s="2"/>
      <c r="J605" s="2" t="s">
        <v>3382</v>
      </c>
      <c r="K605" s="2" t="s">
        <v>3384</v>
      </c>
      <c r="L605" s="4" t="s">
        <v>5312</v>
      </c>
      <c r="M605" s="7" t="s">
        <v>3386</v>
      </c>
      <c r="N605" s="7" t="s">
        <v>3385</v>
      </c>
      <c r="O605" s="8" t="s">
        <v>3383</v>
      </c>
      <c r="P605" s="7"/>
      <c r="Q605" s="8">
        <v>91001</v>
      </c>
      <c r="R605" s="8" t="s">
        <v>3387</v>
      </c>
      <c r="S605" s="9">
        <v>38553</v>
      </c>
      <c r="T605" s="7">
        <v>7180</v>
      </c>
      <c r="U605" s="3"/>
      <c r="V605" s="4"/>
      <c r="W605" s="3"/>
      <c r="X605" s="3"/>
      <c r="Y605" s="3"/>
      <c r="Z605" s="2"/>
      <c r="AA605" s="1"/>
      <c r="AB605" s="1"/>
      <c r="AC605" s="1"/>
      <c r="AD605" s="1"/>
      <c r="AE605" s="1"/>
      <c r="AF605" s="1"/>
    </row>
    <row r="606" spans="1:32" ht="44.25" customHeight="1" x14ac:dyDescent="0.2">
      <c r="A606" s="86" t="s">
        <v>3388</v>
      </c>
      <c r="B606" s="2">
        <v>692648005</v>
      </c>
      <c r="C606" s="2" t="s">
        <v>2451</v>
      </c>
      <c r="D606" s="2" t="s">
        <v>2466</v>
      </c>
      <c r="E606" s="6" t="s">
        <v>26</v>
      </c>
      <c r="F606" s="6" t="s">
        <v>2467</v>
      </c>
      <c r="G606" s="6" t="s">
        <v>28</v>
      </c>
      <c r="H606" s="2"/>
      <c r="I606" s="2"/>
      <c r="J606" s="2" t="s">
        <v>7758</v>
      </c>
      <c r="K606" s="2" t="s">
        <v>3389</v>
      </c>
      <c r="L606" s="4" t="s">
        <v>309</v>
      </c>
      <c r="M606" s="7" t="s">
        <v>3390</v>
      </c>
      <c r="N606" s="7" t="s">
        <v>7759</v>
      </c>
      <c r="O606" s="8" t="s">
        <v>7760</v>
      </c>
      <c r="P606" s="7"/>
      <c r="Q606" s="8">
        <v>91001</v>
      </c>
      <c r="R606" s="8" t="s">
        <v>2470</v>
      </c>
      <c r="S606" s="9">
        <v>38722</v>
      </c>
      <c r="T606" s="7">
        <v>7243</v>
      </c>
      <c r="U606" s="20"/>
      <c r="V606" s="21"/>
      <c r="W606" s="20"/>
      <c r="X606" s="20"/>
      <c r="Y606" s="20"/>
      <c r="Z606" s="12"/>
      <c r="AA606" s="1"/>
      <c r="AB606" s="1"/>
      <c r="AC606" s="1"/>
      <c r="AD606" s="1"/>
      <c r="AE606" s="1"/>
      <c r="AF606" s="1"/>
    </row>
    <row r="607" spans="1:32" ht="44.25" customHeight="1" x14ac:dyDescent="0.2">
      <c r="A607" s="86" t="s">
        <v>3391</v>
      </c>
      <c r="B607" s="2">
        <v>692645006</v>
      </c>
      <c r="C607" s="2" t="s">
        <v>2451</v>
      </c>
      <c r="D607" s="2" t="s">
        <v>541</v>
      </c>
      <c r="E607" s="6" t="s">
        <v>26</v>
      </c>
      <c r="F607" s="6" t="s">
        <v>542</v>
      </c>
      <c r="G607" s="6" t="s">
        <v>28</v>
      </c>
      <c r="H607" s="2"/>
      <c r="I607" s="2"/>
      <c r="J607" s="2" t="s">
        <v>3392</v>
      </c>
      <c r="K607" s="2" t="s">
        <v>3393</v>
      </c>
      <c r="L607" s="4" t="s">
        <v>5316</v>
      </c>
      <c r="M607" s="7" t="s">
        <v>3395</v>
      </c>
      <c r="N607" s="7" t="s">
        <v>5432</v>
      </c>
      <c r="O607" s="8" t="s">
        <v>3394</v>
      </c>
      <c r="P607" s="7"/>
      <c r="Q607" s="8">
        <v>91001</v>
      </c>
      <c r="R607" s="8" t="s">
        <v>518</v>
      </c>
      <c r="S607" s="9">
        <v>42397</v>
      </c>
      <c r="T607" s="7">
        <v>7592</v>
      </c>
      <c r="U607" s="3"/>
      <c r="V607" s="4"/>
      <c r="W607" s="3"/>
      <c r="X607" s="3"/>
      <c r="Y607" s="3"/>
      <c r="Z607" s="2"/>
      <c r="AA607" s="1"/>
      <c r="AB607" s="1"/>
      <c r="AC607" s="1"/>
      <c r="AD607" s="1"/>
      <c r="AE607" s="1"/>
      <c r="AF607" s="1"/>
    </row>
    <row r="608" spans="1:32" ht="44.25" customHeight="1" x14ac:dyDescent="0.2">
      <c r="A608" s="86" t="s">
        <v>7761</v>
      </c>
      <c r="B608" s="2">
        <v>691702006</v>
      </c>
      <c r="C608" s="2" t="s">
        <v>2451</v>
      </c>
      <c r="D608" s="2" t="s">
        <v>2466</v>
      </c>
      <c r="E608" s="6" t="s">
        <v>26</v>
      </c>
      <c r="F608" s="6" t="s">
        <v>2467</v>
      </c>
      <c r="G608" s="6" t="s">
        <v>28</v>
      </c>
      <c r="H608" s="2"/>
      <c r="I608" s="2"/>
      <c r="J608" s="2" t="s">
        <v>3396</v>
      </c>
      <c r="K608" s="2" t="s">
        <v>3397</v>
      </c>
      <c r="L608" s="4" t="s">
        <v>309</v>
      </c>
      <c r="M608" s="7" t="s">
        <v>3398</v>
      </c>
      <c r="N608" s="7"/>
      <c r="O608" s="8"/>
      <c r="P608" s="7"/>
      <c r="Q608" s="2">
        <v>91001</v>
      </c>
      <c r="R608" s="8" t="s">
        <v>2470</v>
      </c>
      <c r="S608" s="9">
        <v>38735</v>
      </c>
      <c r="T608" s="7">
        <v>7264</v>
      </c>
      <c r="U608" s="3"/>
      <c r="V608" s="4"/>
      <c r="W608" s="3"/>
      <c r="X608" s="3"/>
      <c r="Y608" s="3"/>
      <c r="Z608" s="2"/>
      <c r="AA608" s="1"/>
      <c r="AB608" s="1"/>
      <c r="AC608" s="1"/>
      <c r="AD608" s="1"/>
      <c r="AE608" s="1"/>
      <c r="AF608" s="1"/>
    </row>
    <row r="609" spans="1:32" ht="44.25" customHeight="1" x14ac:dyDescent="0.2">
      <c r="A609" s="86" t="s">
        <v>3399</v>
      </c>
      <c r="B609" s="2">
        <v>690906007</v>
      </c>
      <c r="C609" s="2" t="s">
        <v>2451</v>
      </c>
      <c r="D609" s="2" t="s">
        <v>2466</v>
      </c>
      <c r="E609" s="6" t="s">
        <v>26</v>
      </c>
      <c r="F609" s="6" t="s">
        <v>2467</v>
      </c>
      <c r="G609" s="6" t="s">
        <v>28</v>
      </c>
      <c r="H609" s="2"/>
      <c r="I609" s="2"/>
      <c r="J609" s="2" t="s">
        <v>3400</v>
      </c>
      <c r="K609" s="2" t="s">
        <v>3401</v>
      </c>
      <c r="L609" s="4" t="s">
        <v>5315</v>
      </c>
      <c r="M609" s="7" t="s">
        <v>3403</v>
      </c>
      <c r="N609" s="7" t="s">
        <v>3402</v>
      </c>
      <c r="O609" s="8"/>
      <c r="P609" s="7"/>
      <c r="Q609" s="8" t="s">
        <v>3403</v>
      </c>
      <c r="R609" s="8" t="s">
        <v>2499</v>
      </c>
      <c r="S609" s="9">
        <v>38729</v>
      </c>
      <c r="T609" s="7">
        <v>7254</v>
      </c>
      <c r="U609" s="20"/>
      <c r="V609" s="21"/>
      <c r="W609" s="20"/>
      <c r="X609" s="20"/>
      <c r="Y609" s="20"/>
      <c r="Z609" s="12"/>
      <c r="AA609" s="1"/>
      <c r="AB609" s="1"/>
      <c r="AC609" s="1"/>
      <c r="AD609" s="1"/>
      <c r="AE609" s="1"/>
      <c r="AF609" s="1"/>
    </row>
    <row r="610" spans="1:32" ht="44.25" customHeight="1" x14ac:dyDescent="0.2">
      <c r="A610" s="86" t="s">
        <v>3404</v>
      </c>
      <c r="B610" s="2">
        <v>691514005</v>
      </c>
      <c r="C610" s="2" t="s">
        <v>2451</v>
      </c>
      <c r="D610" s="2" t="s">
        <v>541</v>
      </c>
      <c r="E610" s="6" t="s">
        <v>26</v>
      </c>
      <c r="F610" s="6" t="s">
        <v>542</v>
      </c>
      <c r="G610" s="6" t="s">
        <v>28</v>
      </c>
      <c r="H610" s="2"/>
      <c r="I610" s="2"/>
      <c r="J610" s="2" t="s">
        <v>7762</v>
      </c>
      <c r="K610" s="2" t="s">
        <v>3405</v>
      </c>
      <c r="L610" s="4" t="s">
        <v>309</v>
      </c>
      <c r="M610" s="7" t="s">
        <v>3406</v>
      </c>
      <c r="N610" s="7" t="s">
        <v>7763</v>
      </c>
      <c r="O610" s="8" t="s">
        <v>7764</v>
      </c>
      <c r="P610" s="7"/>
      <c r="Q610" s="8">
        <v>91001</v>
      </c>
      <c r="R610" s="8" t="s">
        <v>518</v>
      </c>
      <c r="S610" s="9">
        <v>42053</v>
      </c>
      <c r="T610" s="7">
        <v>7536</v>
      </c>
      <c r="U610" s="20"/>
      <c r="V610" s="21"/>
      <c r="W610" s="20"/>
      <c r="X610" s="20"/>
      <c r="Y610" s="20"/>
      <c r="Z610" s="12"/>
      <c r="AA610" s="1"/>
      <c r="AB610" s="1"/>
      <c r="AC610" s="1"/>
      <c r="AD610" s="1"/>
      <c r="AE610" s="1"/>
      <c r="AF610" s="1"/>
    </row>
    <row r="611" spans="1:32" ht="44.25" customHeight="1" x14ac:dyDescent="0.2">
      <c r="A611" s="86" t="s">
        <v>7765</v>
      </c>
      <c r="B611" s="2">
        <v>690510006</v>
      </c>
      <c r="C611" s="2" t="s">
        <v>2451</v>
      </c>
      <c r="D611" s="2" t="s">
        <v>2746</v>
      </c>
      <c r="E611" s="6" t="s">
        <v>26</v>
      </c>
      <c r="F611" s="6" t="s">
        <v>542</v>
      </c>
      <c r="G611" s="6" t="s">
        <v>28</v>
      </c>
      <c r="H611" s="2"/>
      <c r="I611" s="2"/>
      <c r="J611" s="2" t="s">
        <v>7766</v>
      </c>
      <c r="K611" s="2" t="s">
        <v>5409</v>
      </c>
      <c r="L611" s="4" t="s">
        <v>539</v>
      </c>
      <c r="M611" s="7" t="s">
        <v>3407</v>
      </c>
      <c r="N611" s="7" t="s">
        <v>7767</v>
      </c>
      <c r="O611" s="8" t="s">
        <v>7768</v>
      </c>
      <c r="P611" s="7"/>
      <c r="Q611" s="8">
        <v>91001</v>
      </c>
      <c r="R611" s="8" t="s">
        <v>518</v>
      </c>
      <c r="S611" s="9">
        <v>42195</v>
      </c>
      <c r="T611" s="7">
        <v>7572</v>
      </c>
      <c r="U611" s="20"/>
      <c r="V611" s="21"/>
      <c r="W611" s="20"/>
      <c r="X611" s="20"/>
      <c r="Y611" s="20"/>
      <c r="Z611" s="12"/>
      <c r="AA611" s="1"/>
      <c r="AB611" s="1"/>
      <c r="AC611" s="1"/>
      <c r="AD611" s="1"/>
      <c r="AE611" s="1"/>
      <c r="AF611" s="1"/>
    </row>
    <row r="612" spans="1:32" ht="44.25" customHeight="1" x14ac:dyDescent="0.2">
      <c r="A612" s="86" t="s">
        <v>3408</v>
      </c>
      <c r="B612" s="2">
        <v>690701006</v>
      </c>
      <c r="C612" s="2" t="s">
        <v>2451</v>
      </c>
      <c r="D612" s="2" t="s">
        <v>2466</v>
      </c>
      <c r="E612" s="6" t="s">
        <v>26</v>
      </c>
      <c r="F612" s="6" t="s">
        <v>2467</v>
      </c>
      <c r="G612" s="6" t="s">
        <v>28</v>
      </c>
      <c r="H612" s="2"/>
      <c r="I612" s="2"/>
      <c r="J612" s="2" t="s">
        <v>7769</v>
      </c>
      <c r="K612" s="2" t="s">
        <v>3409</v>
      </c>
      <c r="L612" s="4" t="s">
        <v>47</v>
      </c>
      <c r="M612" s="7" t="s">
        <v>624</v>
      </c>
      <c r="N612" s="7" t="s">
        <v>7770</v>
      </c>
      <c r="O612" s="8" t="s">
        <v>7771</v>
      </c>
      <c r="P612" s="7"/>
      <c r="Q612" s="8">
        <v>91001</v>
      </c>
      <c r="R612" s="8" t="s">
        <v>2482</v>
      </c>
      <c r="S612" s="9">
        <v>41361</v>
      </c>
      <c r="T612" s="7">
        <v>7475</v>
      </c>
      <c r="U612" s="20"/>
      <c r="V612" s="21"/>
      <c r="W612" s="20"/>
      <c r="X612" s="20"/>
      <c r="Y612" s="20"/>
      <c r="Z612" s="12"/>
      <c r="AA612" s="1"/>
      <c r="AB612" s="1"/>
      <c r="AC612" s="1"/>
      <c r="AD612" s="1"/>
      <c r="AE612" s="1"/>
      <c r="AF612" s="1"/>
    </row>
    <row r="613" spans="1:32" ht="44.25" customHeight="1" x14ac:dyDescent="0.2">
      <c r="A613" s="86" t="s">
        <v>7772</v>
      </c>
      <c r="B613" s="2">
        <v>692539001</v>
      </c>
      <c r="C613" s="2" t="s">
        <v>2451</v>
      </c>
      <c r="D613" s="2" t="s">
        <v>2466</v>
      </c>
      <c r="E613" s="6" t="s">
        <v>26</v>
      </c>
      <c r="F613" s="6" t="s">
        <v>2467</v>
      </c>
      <c r="G613" s="6" t="s">
        <v>28</v>
      </c>
      <c r="H613" s="2"/>
      <c r="I613" s="2"/>
      <c r="J613" s="2" t="s">
        <v>3410</v>
      </c>
      <c r="K613" s="2" t="s">
        <v>3411</v>
      </c>
      <c r="L613" s="4" t="s">
        <v>47</v>
      </c>
      <c r="M613" s="7" t="s">
        <v>3413</v>
      </c>
      <c r="N613" s="7" t="s">
        <v>3412</v>
      </c>
      <c r="O613" s="8"/>
      <c r="P613" s="7"/>
      <c r="Q613" s="8">
        <v>91001</v>
      </c>
      <c r="R613" s="8" t="s">
        <v>2482</v>
      </c>
      <c r="S613" s="9">
        <v>38729</v>
      </c>
      <c r="T613" s="7">
        <v>7256</v>
      </c>
      <c r="U613" s="3"/>
      <c r="V613" s="4"/>
      <c r="W613" s="3"/>
      <c r="X613" s="3"/>
      <c r="Y613" s="3"/>
      <c r="Z613" s="2"/>
      <c r="AA613" s="1"/>
      <c r="AB613" s="1"/>
      <c r="AC613" s="1"/>
      <c r="AD613" s="1"/>
      <c r="AE613" s="1"/>
      <c r="AF613" s="1"/>
    </row>
    <row r="614" spans="1:32" ht="44.25" customHeight="1" x14ac:dyDescent="0.2">
      <c r="A614" s="86" t="s">
        <v>3414</v>
      </c>
      <c r="B614" s="2" t="s">
        <v>6381</v>
      </c>
      <c r="C614" s="2" t="s">
        <v>2451</v>
      </c>
      <c r="D614" s="2" t="s">
        <v>2477</v>
      </c>
      <c r="E614" s="6" t="s">
        <v>1470</v>
      </c>
      <c r="F614" s="6" t="s">
        <v>2478</v>
      </c>
      <c r="G614" s="6" t="s">
        <v>28</v>
      </c>
      <c r="H614" s="2"/>
      <c r="I614" s="2"/>
      <c r="J614" s="2" t="s">
        <v>3415</v>
      </c>
      <c r="K614" s="2" t="s">
        <v>3416</v>
      </c>
      <c r="L614" s="4" t="s">
        <v>5315</v>
      </c>
      <c r="M614" s="7" t="s">
        <v>3417</v>
      </c>
      <c r="N614" s="7"/>
      <c r="O614" s="8"/>
      <c r="P614" s="7"/>
      <c r="Q614" s="8">
        <v>91001</v>
      </c>
      <c r="R614" s="8" t="s">
        <v>3418</v>
      </c>
      <c r="S614" s="9">
        <v>38803</v>
      </c>
      <c r="T614" s="7">
        <v>7315</v>
      </c>
      <c r="U614" s="3"/>
      <c r="V614" s="4"/>
      <c r="W614" s="3"/>
      <c r="X614" s="3"/>
      <c r="Y614" s="3"/>
      <c r="Z614" s="2"/>
      <c r="AA614" s="1"/>
      <c r="AB614" s="1"/>
      <c r="AC614" s="1"/>
      <c r="AD614" s="1"/>
      <c r="AE614" s="1"/>
      <c r="AF614" s="1"/>
    </row>
    <row r="615" spans="1:32" ht="44.25" customHeight="1" x14ac:dyDescent="0.2">
      <c r="A615" s="85" t="s">
        <v>3419</v>
      </c>
      <c r="B615" s="2">
        <v>692532007</v>
      </c>
      <c r="C615" s="2" t="s">
        <v>2737</v>
      </c>
      <c r="D615" s="2" t="s">
        <v>541</v>
      </c>
      <c r="E615" s="6" t="s">
        <v>26</v>
      </c>
      <c r="F615" s="6" t="s">
        <v>542</v>
      </c>
      <c r="G615" s="6" t="s">
        <v>28</v>
      </c>
      <c r="H615" s="2"/>
      <c r="I615" s="2"/>
      <c r="J615" s="2" t="s">
        <v>3420</v>
      </c>
      <c r="K615" s="2" t="s">
        <v>3422</v>
      </c>
      <c r="L615" s="4" t="s">
        <v>5312</v>
      </c>
      <c r="M615" s="7" t="s">
        <v>3423</v>
      </c>
      <c r="N615" s="7"/>
      <c r="O615" s="8" t="s">
        <v>3421</v>
      </c>
      <c r="P615" s="7"/>
      <c r="Q615" s="8" t="s">
        <v>2739</v>
      </c>
      <c r="R615" s="8" t="s">
        <v>3424</v>
      </c>
      <c r="S615" s="9">
        <v>40374</v>
      </c>
      <c r="T615" s="7">
        <v>7430</v>
      </c>
      <c r="U615" s="3"/>
      <c r="V615" s="4"/>
      <c r="W615" s="3"/>
      <c r="X615" s="3"/>
      <c r="Y615" s="3"/>
      <c r="Z615" s="2"/>
      <c r="AA615" s="1"/>
      <c r="AB615" s="1"/>
      <c r="AC615" s="1"/>
      <c r="AD615" s="1"/>
      <c r="AE615" s="1"/>
      <c r="AF615" s="1"/>
    </row>
    <row r="616" spans="1:32" ht="44.25" customHeight="1" x14ac:dyDescent="0.2">
      <c r="A616" s="86" t="s">
        <v>3425</v>
      </c>
      <c r="B616" s="2">
        <v>690718006</v>
      </c>
      <c r="C616" s="2" t="s">
        <v>2451</v>
      </c>
      <c r="D616" s="2" t="s">
        <v>2466</v>
      </c>
      <c r="E616" s="6" t="s">
        <v>26</v>
      </c>
      <c r="F616" s="6" t="s">
        <v>2467</v>
      </c>
      <c r="G616" s="6" t="s">
        <v>28</v>
      </c>
      <c r="H616" s="2"/>
      <c r="I616" s="2"/>
      <c r="J616" s="2" t="s">
        <v>3426</v>
      </c>
      <c r="K616" s="2" t="s">
        <v>3427</v>
      </c>
      <c r="L616" s="4" t="s">
        <v>47</v>
      </c>
      <c r="M616" s="7" t="s">
        <v>907</v>
      </c>
      <c r="N616" s="7" t="s">
        <v>5485</v>
      </c>
      <c r="O616" s="8" t="s">
        <v>5486</v>
      </c>
      <c r="P616" s="7"/>
      <c r="Q616" s="8">
        <v>91001</v>
      </c>
      <c r="R616" s="8" t="s">
        <v>2499</v>
      </c>
      <c r="S616" s="9">
        <v>38628</v>
      </c>
      <c r="T616" s="7">
        <v>7204</v>
      </c>
      <c r="U616" s="20"/>
      <c r="V616" s="21"/>
      <c r="W616" s="20"/>
      <c r="X616" s="20"/>
      <c r="Y616" s="20"/>
      <c r="Z616" s="12"/>
      <c r="AA616" s="1"/>
      <c r="AB616" s="1"/>
      <c r="AC616" s="1"/>
      <c r="AD616" s="1"/>
      <c r="AE616" s="1"/>
      <c r="AF616" s="1"/>
    </row>
    <row r="617" spans="1:32" ht="44.25" customHeight="1" x14ac:dyDescent="0.2">
      <c r="A617" s="86" t="s">
        <v>3428</v>
      </c>
      <c r="B617" s="2">
        <v>691104001</v>
      </c>
      <c r="C617" s="2" t="s">
        <v>2451</v>
      </c>
      <c r="D617" s="2" t="s">
        <v>2466</v>
      </c>
      <c r="E617" s="6" t="s">
        <v>26</v>
      </c>
      <c r="F617" s="6" t="s">
        <v>2557</v>
      </c>
      <c r="G617" s="6" t="s">
        <v>28</v>
      </c>
      <c r="H617" s="2"/>
      <c r="I617" s="2"/>
      <c r="J617" s="2" t="s">
        <v>3429</v>
      </c>
      <c r="K617" s="2" t="s">
        <v>3430</v>
      </c>
      <c r="L617" s="4" t="s">
        <v>5316</v>
      </c>
      <c r="M617" s="7" t="s">
        <v>3431</v>
      </c>
      <c r="N617" s="7" t="s">
        <v>5413</v>
      </c>
      <c r="O617" s="8" t="s">
        <v>5414</v>
      </c>
      <c r="P617" s="7"/>
      <c r="Q617" s="8">
        <v>91001</v>
      </c>
      <c r="R617" s="8" t="s">
        <v>518</v>
      </c>
      <c r="S617" s="9">
        <v>38287</v>
      </c>
      <c r="T617" s="7">
        <v>7147</v>
      </c>
      <c r="U617" s="3"/>
      <c r="V617" s="4"/>
      <c r="W617" s="3"/>
      <c r="X617" s="3"/>
      <c r="Y617" s="3"/>
      <c r="Z617" s="2"/>
      <c r="AA617" s="1"/>
      <c r="AB617" s="1"/>
      <c r="AC617" s="1"/>
      <c r="AD617" s="1"/>
      <c r="AE617" s="1"/>
      <c r="AF617" s="1"/>
    </row>
    <row r="618" spans="1:32" ht="44.25" customHeight="1" x14ac:dyDescent="0.2">
      <c r="A618" s="86" t="s">
        <v>3432</v>
      </c>
      <c r="B618" s="2">
        <v>691508005</v>
      </c>
      <c r="C618" s="2" t="s">
        <v>2451</v>
      </c>
      <c r="D618" s="2" t="s">
        <v>2466</v>
      </c>
      <c r="E618" s="6" t="s">
        <v>26</v>
      </c>
      <c r="F618" s="6" t="s">
        <v>2467</v>
      </c>
      <c r="G618" s="6" t="s">
        <v>28</v>
      </c>
      <c r="H618" s="2"/>
      <c r="I618" s="2"/>
      <c r="J618" s="2" t="s">
        <v>3433</v>
      </c>
      <c r="K618" s="2" t="s">
        <v>3434</v>
      </c>
      <c r="L618" s="4" t="s">
        <v>309</v>
      </c>
      <c r="M618" s="7" t="s">
        <v>3435</v>
      </c>
      <c r="N618" s="7" t="s">
        <v>5638</v>
      </c>
      <c r="O618" s="8" t="s">
        <v>5639</v>
      </c>
      <c r="P618" s="7"/>
      <c r="Q618" s="8">
        <v>91001</v>
      </c>
      <c r="R618" s="8" t="s">
        <v>2470</v>
      </c>
      <c r="S618" s="9">
        <v>37970</v>
      </c>
      <c r="T618" s="7">
        <v>7050</v>
      </c>
      <c r="U618" s="3"/>
      <c r="V618" s="4"/>
      <c r="W618" s="3"/>
      <c r="X618" s="3"/>
      <c r="Y618" s="3"/>
      <c r="Z618" s="2"/>
      <c r="AA618" s="1"/>
      <c r="AB618" s="1"/>
      <c r="AC618" s="1"/>
      <c r="AD618" s="1"/>
      <c r="AE618" s="1"/>
      <c r="AF618" s="1"/>
    </row>
    <row r="619" spans="1:32" ht="44.25" customHeight="1" x14ac:dyDescent="0.2">
      <c r="A619" s="86" t="s">
        <v>3436</v>
      </c>
      <c r="B619" s="2">
        <v>690205009</v>
      </c>
      <c r="C619" s="2" t="s">
        <v>2451</v>
      </c>
      <c r="D619" s="2" t="s">
        <v>2466</v>
      </c>
      <c r="E619" s="6" t="s">
        <v>26</v>
      </c>
      <c r="F619" s="6" t="s">
        <v>2467</v>
      </c>
      <c r="G619" s="6" t="s">
        <v>28</v>
      </c>
      <c r="H619" s="2"/>
      <c r="I619" s="2"/>
      <c r="J619" s="2" t="s">
        <v>3437</v>
      </c>
      <c r="K619" s="2" t="s">
        <v>3438</v>
      </c>
      <c r="L619" s="4" t="s">
        <v>774</v>
      </c>
      <c r="M619" s="7" t="s">
        <v>3439</v>
      </c>
      <c r="N619" s="4" t="s">
        <v>5430</v>
      </c>
      <c r="O619" s="8" t="s">
        <v>5431</v>
      </c>
      <c r="P619" s="7"/>
      <c r="Q619" s="8">
        <v>91001</v>
      </c>
      <c r="R619" s="8" t="s">
        <v>2470</v>
      </c>
      <c r="S619" s="9">
        <v>38737</v>
      </c>
      <c r="T619" s="7">
        <v>7280</v>
      </c>
      <c r="U619" s="3"/>
      <c r="V619" s="4"/>
      <c r="W619" s="3"/>
      <c r="X619" s="3"/>
      <c r="Y619" s="3"/>
      <c r="Z619" s="2"/>
      <c r="AA619" s="1"/>
      <c r="AB619" s="1"/>
      <c r="AC619" s="1"/>
      <c r="AD619" s="1"/>
      <c r="AE619" s="1"/>
      <c r="AF619" s="1"/>
    </row>
    <row r="620" spans="1:32" ht="44.25" customHeight="1" x14ac:dyDescent="0.2">
      <c r="A620" s="86" t="s">
        <v>3440</v>
      </c>
      <c r="B620" s="2">
        <v>691907007</v>
      </c>
      <c r="C620" s="2" t="s">
        <v>2451</v>
      </c>
      <c r="D620" s="2" t="s">
        <v>2466</v>
      </c>
      <c r="E620" s="6" t="s">
        <v>26</v>
      </c>
      <c r="F620" s="6" t="s">
        <v>2467</v>
      </c>
      <c r="G620" s="6" t="s">
        <v>28</v>
      </c>
      <c r="H620" s="2"/>
      <c r="I620" s="2"/>
      <c r="J620" s="2" t="s">
        <v>7773</v>
      </c>
      <c r="K620" s="2" t="s">
        <v>3441</v>
      </c>
      <c r="L620" s="4" t="s">
        <v>48</v>
      </c>
      <c r="M620" s="7" t="s">
        <v>3442</v>
      </c>
      <c r="N620" s="7" t="s">
        <v>7774</v>
      </c>
      <c r="O620" s="23" t="s">
        <v>7775</v>
      </c>
      <c r="P620" s="7"/>
      <c r="Q620" s="8">
        <v>91001</v>
      </c>
      <c r="R620" s="8" t="s">
        <v>2470</v>
      </c>
      <c r="S620" s="9">
        <v>37970</v>
      </c>
      <c r="T620" s="7">
        <v>7057</v>
      </c>
      <c r="U620" s="20"/>
      <c r="V620" s="21"/>
      <c r="W620" s="20"/>
      <c r="X620" s="20"/>
      <c r="Y620" s="20"/>
      <c r="Z620" s="12"/>
      <c r="AA620" s="1"/>
      <c r="AB620" s="1"/>
      <c r="AC620" s="1"/>
      <c r="AD620" s="1"/>
      <c r="AE620" s="1"/>
      <c r="AF620" s="1"/>
    </row>
    <row r="621" spans="1:32" ht="44.25" customHeight="1" x14ac:dyDescent="0.2">
      <c r="A621" s="86" t="s">
        <v>3443</v>
      </c>
      <c r="B621" s="2">
        <v>691003000</v>
      </c>
      <c r="C621" s="2" t="s">
        <v>2451</v>
      </c>
      <c r="D621" s="2" t="s">
        <v>2477</v>
      </c>
      <c r="E621" s="6" t="s">
        <v>1470</v>
      </c>
      <c r="F621" s="6" t="s">
        <v>2478</v>
      </c>
      <c r="G621" s="6" t="s">
        <v>28</v>
      </c>
      <c r="H621" s="2"/>
      <c r="I621" s="2"/>
      <c r="J621" s="2" t="s">
        <v>3444</v>
      </c>
      <c r="K621" s="2" t="s">
        <v>3445</v>
      </c>
      <c r="L621" s="4" t="s">
        <v>5316</v>
      </c>
      <c r="M621" s="7" t="s">
        <v>3446</v>
      </c>
      <c r="N621" s="7"/>
      <c r="O621" s="8"/>
      <c r="P621" s="7"/>
      <c r="Q621" s="8">
        <v>91001</v>
      </c>
      <c r="R621" s="8" t="s">
        <v>3447</v>
      </c>
      <c r="S621" s="9">
        <v>38729</v>
      </c>
      <c r="T621" s="7">
        <v>7258</v>
      </c>
      <c r="U621" s="3"/>
      <c r="V621" s="4"/>
      <c r="W621" s="3"/>
      <c r="X621" s="3"/>
      <c r="Y621" s="3"/>
      <c r="Z621" s="2"/>
      <c r="AA621" s="1"/>
      <c r="AB621" s="1"/>
      <c r="AC621" s="1"/>
      <c r="AD621" s="1"/>
      <c r="AE621" s="1"/>
      <c r="AF621" s="1"/>
    </row>
    <row r="622" spans="1:32" ht="44.25" customHeight="1" x14ac:dyDescent="0.2">
      <c r="A622" s="86" t="s">
        <v>3448</v>
      </c>
      <c r="B622" s="2">
        <v>692521005</v>
      </c>
      <c r="C622" s="2" t="s">
        <v>2451</v>
      </c>
      <c r="D622" s="2" t="s">
        <v>541</v>
      </c>
      <c r="E622" s="6" t="s">
        <v>26</v>
      </c>
      <c r="F622" s="6" t="s">
        <v>542</v>
      </c>
      <c r="G622" s="6" t="s">
        <v>28</v>
      </c>
      <c r="H622" s="2"/>
      <c r="I622" s="2"/>
      <c r="J622" s="2" t="s">
        <v>7776</v>
      </c>
      <c r="K622" s="2" t="s">
        <v>3449</v>
      </c>
      <c r="L622" s="4" t="s">
        <v>48</v>
      </c>
      <c r="M622" s="7" t="s">
        <v>7777</v>
      </c>
      <c r="N622" s="7" t="s">
        <v>7778</v>
      </c>
      <c r="O622" s="8" t="s">
        <v>7779</v>
      </c>
      <c r="P622" s="7"/>
      <c r="Q622" s="8">
        <v>91001</v>
      </c>
      <c r="R622" s="8" t="s">
        <v>518</v>
      </c>
      <c r="S622" s="9">
        <v>38755</v>
      </c>
      <c r="T622" s="7">
        <v>7296</v>
      </c>
      <c r="U622" s="20"/>
      <c r="V622" s="21"/>
      <c r="W622" s="20"/>
      <c r="X622" s="20"/>
      <c r="Y622" s="20"/>
      <c r="Z622" s="12"/>
      <c r="AA622" s="1"/>
      <c r="AB622" s="1"/>
      <c r="AC622" s="1"/>
      <c r="AD622" s="1"/>
      <c r="AE622" s="1"/>
      <c r="AF622" s="1"/>
    </row>
    <row r="623" spans="1:32" ht="44.25" customHeight="1" x14ac:dyDescent="0.2">
      <c r="A623" s="86" t="s">
        <v>3450</v>
      </c>
      <c r="B623" s="2">
        <v>690304007</v>
      </c>
      <c r="C623" s="2" t="s">
        <v>2451</v>
      </c>
      <c r="D623" s="2" t="s">
        <v>541</v>
      </c>
      <c r="E623" s="6" t="s">
        <v>541</v>
      </c>
      <c r="F623" s="6" t="s">
        <v>542</v>
      </c>
      <c r="G623" s="6" t="s">
        <v>28</v>
      </c>
      <c r="H623" s="2"/>
      <c r="I623" s="2"/>
      <c r="J623" s="2" t="s">
        <v>5636</v>
      </c>
      <c r="K623" s="2" t="s">
        <v>3452</v>
      </c>
      <c r="L623" s="4" t="s">
        <v>5312</v>
      </c>
      <c r="M623" s="7" t="s">
        <v>1678</v>
      </c>
      <c r="N623" s="7" t="s">
        <v>5637</v>
      </c>
      <c r="O623" s="8" t="s">
        <v>3451</v>
      </c>
      <c r="P623" s="7"/>
      <c r="Q623" s="8">
        <v>91001</v>
      </c>
      <c r="R623" s="8" t="s">
        <v>518</v>
      </c>
      <c r="S623" s="9">
        <v>42059</v>
      </c>
      <c r="T623" s="7">
        <v>7548</v>
      </c>
      <c r="U623" s="3"/>
      <c r="V623" s="4"/>
      <c r="W623" s="3"/>
      <c r="X623" s="3"/>
      <c r="Y623" s="3"/>
      <c r="Z623" s="2"/>
      <c r="AA623" s="1"/>
      <c r="AB623" s="1"/>
      <c r="AC623" s="1"/>
      <c r="AD623" s="1"/>
      <c r="AE623" s="1"/>
      <c r="AF623" s="1"/>
    </row>
    <row r="624" spans="1:32" ht="44.25" customHeight="1" x14ac:dyDescent="0.2">
      <c r="A624" s="86" t="s">
        <v>3453</v>
      </c>
      <c r="B624" s="2">
        <v>690716003</v>
      </c>
      <c r="C624" s="2" t="s">
        <v>2451</v>
      </c>
      <c r="D624" s="2" t="s">
        <v>541</v>
      </c>
      <c r="E624" s="6" t="s">
        <v>26</v>
      </c>
      <c r="F624" s="6" t="s">
        <v>542</v>
      </c>
      <c r="G624" s="6" t="s">
        <v>28</v>
      </c>
      <c r="H624" s="2"/>
      <c r="I624" s="2"/>
      <c r="J624" s="2" t="s">
        <v>7780</v>
      </c>
      <c r="K624" s="2" t="s">
        <v>3454</v>
      </c>
      <c r="L624" s="4" t="s">
        <v>47</v>
      </c>
      <c r="M624" s="7" t="s">
        <v>3455</v>
      </c>
      <c r="N624" s="7" t="s">
        <v>7781</v>
      </c>
      <c r="O624" s="23" t="s">
        <v>7782</v>
      </c>
      <c r="P624" s="7"/>
      <c r="Q624" s="8">
        <v>91001</v>
      </c>
      <c r="R624" s="8" t="s">
        <v>518</v>
      </c>
      <c r="S624" s="9">
        <v>42058</v>
      </c>
      <c r="T624" s="7">
        <v>7543</v>
      </c>
      <c r="U624" s="20"/>
      <c r="V624" s="21"/>
      <c r="W624" s="20"/>
      <c r="X624" s="20"/>
      <c r="Y624" s="20"/>
      <c r="Z624" s="12"/>
      <c r="AA624" s="1"/>
      <c r="AB624" s="1"/>
      <c r="AC624" s="1"/>
      <c r="AD624" s="1"/>
      <c r="AE624" s="1"/>
      <c r="AF624" s="1"/>
    </row>
    <row r="625" spans="1:32" ht="44.25" customHeight="1" x14ac:dyDescent="0.2">
      <c r="A625" s="86" t="s">
        <v>7783</v>
      </c>
      <c r="B625" s="2">
        <v>691607003</v>
      </c>
      <c r="C625" s="2" t="s">
        <v>2451</v>
      </c>
      <c r="D625" s="2" t="s">
        <v>541</v>
      </c>
      <c r="E625" s="6" t="s">
        <v>26</v>
      </c>
      <c r="F625" s="6" t="s">
        <v>542</v>
      </c>
      <c r="G625" s="6" t="s">
        <v>28</v>
      </c>
      <c r="H625" s="2"/>
      <c r="I625" s="2"/>
      <c r="J625" s="2" t="s">
        <v>7784</v>
      </c>
      <c r="K625" s="2" t="s">
        <v>3457</v>
      </c>
      <c r="L625" s="4" t="s">
        <v>309</v>
      </c>
      <c r="M625" s="7" t="s">
        <v>3459</v>
      </c>
      <c r="N625" s="7" t="s">
        <v>3458</v>
      </c>
      <c r="O625" s="8" t="s">
        <v>3456</v>
      </c>
      <c r="P625" s="7"/>
      <c r="Q625" s="8">
        <v>91001</v>
      </c>
      <c r="R625" s="2" t="s">
        <v>2482</v>
      </c>
      <c r="S625" s="9">
        <v>38765</v>
      </c>
      <c r="T625" s="7">
        <v>7303</v>
      </c>
      <c r="U625" s="20"/>
      <c r="V625" s="21"/>
      <c r="W625" s="20"/>
      <c r="X625" s="20"/>
      <c r="Y625" s="20"/>
      <c r="Z625" s="12"/>
      <c r="AA625" s="1"/>
      <c r="AB625" s="1"/>
      <c r="AC625" s="1"/>
      <c r="AD625" s="1"/>
      <c r="AE625" s="1"/>
      <c r="AF625" s="1"/>
    </row>
    <row r="626" spans="1:32" ht="44.25" customHeight="1" x14ac:dyDescent="0.2">
      <c r="A626" s="86" t="s">
        <v>3460</v>
      </c>
      <c r="B626" s="2">
        <v>690201003</v>
      </c>
      <c r="C626" s="2" t="s">
        <v>2451</v>
      </c>
      <c r="D626" s="2" t="s">
        <v>541</v>
      </c>
      <c r="E626" s="6" t="s">
        <v>26</v>
      </c>
      <c r="F626" s="6" t="s">
        <v>542</v>
      </c>
      <c r="G626" s="6" t="s">
        <v>28</v>
      </c>
      <c r="H626" s="2"/>
      <c r="I626" s="2"/>
      <c r="J626" s="2" t="s">
        <v>7785</v>
      </c>
      <c r="K626" s="2" t="s">
        <v>3461</v>
      </c>
      <c r="L626" s="4" t="s">
        <v>5312</v>
      </c>
      <c r="M626" s="7" t="s">
        <v>3463</v>
      </c>
      <c r="N626" s="7" t="s">
        <v>3462</v>
      </c>
      <c r="O626" s="8" t="s">
        <v>7786</v>
      </c>
      <c r="P626" s="7"/>
      <c r="Q626" s="8">
        <v>91001</v>
      </c>
      <c r="R626" s="8" t="s">
        <v>518</v>
      </c>
      <c r="S626" s="9">
        <v>42087</v>
      </c>
      <c r="T626" s="7">
        <v>7560</v>
      </c>
      <c r="U626" s="20"/>
      <c r="V626" s="21"/>
      <c r="W626" s="20"/>
      <c r="X626" s="20"/>
      <c r="Y626" s="20"/>
      <c r="Z626" s="12"/>
      <c r="AA626" s="1"/>
      <c r="AB626" s="1"/>
      <c r="AC626" s="1"/>
      <c r="AD626" s="1"/>
      <c r="AE626" s="1"/>
      <c r="AF626" s="1"/>
    </row>
    <row r="627" spans="1:32" ht="44.25" customHeight="1" x14ac:dyDescent="0.2">
      <c r="A627" s="86" t="s">
        <v>7787</v>
      </c>
      <c r="B627" s="2">
        <v>691914003</v>
      </c>
      <c r="C627" s="2" t="s">
        <v>2451</v>
      </c>
      <c r="D627" s="2" t="s">
        <v>2466</v>
      </c>
      <c r="E627" s="6" t="s">
        <v>26</v>
      </c>
      <c r="F627" s="6" t="s">
        <v>2467</v>
      </c>
      <c r="G627" s="6" t="s">
        <v>28</v>
      </c>
      <c r="H627" s="2"/>
      <c r="I627" s="2"/>
      <c r="J627" s="2" t="s">
        <v>3464</v>
      </c>
      <c r="K627" s="2" t="s">
        <v>3465</v>
      </c>
      <c r="L627" s="4" t="s">
        <v>48</v>
      </c>
      <c r="M627" s="7" t="s">
        <v>3467</v>
      </c>
      <c r="N627" s="7" t="s">
        <v>3466</v>
      </c>
      <c r="O627" s="8"/>
      <c r="P627" s="7"/>
      <c r="Q627" s="8">
        <v>91001</v>
      </c>
      <c r="R627" s="8" t="s">
        <v>3468</v>
      </c>
      <c r="S627" s="9">
        <v>38736</v>
      </c>
      <c r="T627" s="7">
        <v>7274</v>
      </c>
      <c r="U627" s="3"/>
      <c r="V627" s="4"/>
      <c r="W627" s="3"/>
      <c r="X627" s="3"/>
      <c r="Y627" s="3"/>
      <c r="Z627" s="2"/>
      <c r="AA627" s="1"/>
      <c r="AB627" s="1"/>
      <c r="AC627" s="1"/>
      <c r="AD627" s="1"/>
      <c r="AE627" s="1"/>
      <c r="AF627" s="1"/>
    </row>
    <row r="628" spans="1:32" ht="44.25" customHeight="1" x14ac:dyDescent="0.2">
      <c r="A628" s="86" t="s">
        <v>8508</v>
      </c>
      <c r="B628" s="2" t="s">
        <v>8531</v>
      </c>
      <c r="C628" s="2" t="s">
        <v>2451</v>
      </c>
      <c r="D628" s="2" t="s">
        <v>541</v>
      </c>
      <c r="E628" s="6" t="s">
        <v>26</v>
      </c>
      <c r="F628" s="6" t="s">
        <v>2557</v>
      </c>
      <c r="G628" s="6" t="s">
        <v>28</v>
      </c>
      <c r="H628" s="2"/>
      <c r="I628" s="2"/>
      <c r="J628" s="2" t="s">
        <v>7788</v>
      </c>
      <c r="K628" s="2" t="s">
        <v>5416</v>
      </c>
      <c r="L628" s="4" t="s">
        <v>309</v>
      </c>
      <c r="M628" s="7" t="s">
        <v>4157</v>
      </c>
      <c r="N628" s="7" t="s">
        <v>5254</v>
      </c>
      <c r="O628" s="8" t="s">
        <v>5417</v>
      </c>
      <c r="P628" s="7"/>
      <c r="Q628" s="8">
        <v>91001</v>
      </c>
      <c r="R628" s="8" t="s">
        <v>5255</v>
      </c>
      <c r="S628" s="9">
        <v>38572</v>
      </c>
      <c r="T628" s="7">
        <v>7186</v>
      </c>
      <c r="U628" s="20"/>
      <c r="V628" s="21"/>
      <c r="W628" s="20"/>
      <c r="X628" s="20"/>
      <c r="Y628" s="20"/>
      <c r="Z628" s="12"/>
      <c r="AA628" s="1"/>
      <c r="AB628" s="1"/>
      <c r="AC628" s="1"/>
      <c r="AD628" s="1"/>
      <c r="AE628" s="1"/>
      <c r="AF628" s="1"/>
    </row>
    <row r="629" spans="1:32" ht="44.25" customHeight="1" x14ac:dyDescent="0.2">
      <c r="A629" s="86" t="s">
        <v>3469</v>
      </c>
      <c r="B629" s="2">
        <v>692506006</v>
      </c>
      <c r="C629" s="2" t="s">
        <v>2451</v>
      </c>
      <c r="D629" s="2" t="s">
        <v>2466</v>
      </c>
      <c r="E629" s="6" t="s">
        <v>26</v>
      </c>
      <c r="F629" s="6" t="s">
        <v>2467</v>
      </c>
      <c r="G629" s="6" t="s">
        <v>28</v>
      </c>
      <c r="H629" s="2"/>
      <c r="I629" s="2"/>
      <c r="J629" s="2" t="s">
        <v>3470</v>
      </c>
      <c r="K629" s="2" t="s">
        <v>5342</v>
      </c>
      <c r="L629" s="4" t="s">
        <v>5313</v>
      </c>
      <c r="M629" s="7" t="s">
        <v>3472</v>
      </c>
      <c r="N629" s="7" t="s">
        <v>3471</v>
      </c>
      <c r="O629" s="8"/>
      <c r="P629" s="7"/>
      <c r="Q629" s="8">
        <v>91001</v>
      </c>
      <c r="R629" s="8" t="s">
        <v>2470</v>
      </c>
      <c r="S629" s="9">
        <v>38736</v>
      </c>
      <c r="T629" s="7">
        <v>7278</v>
      </c>
      <c r="U629" s="3"/>
      <c r="V629" s="4"/>
      <c r="W629" s="3"/>
      <c r="X629" s="3"/>
      <c r="Y629" s="3"/>
      <c r="Z629" s="2"/>
      <c r="AA629" s="1"/>
      <c r="AB629" s="1"/>
      <c r="AC629" s="1"/>
      <c r="AD629" s="1"/>
      <c r="AE629" s="1"/>
      <c r="AF629" s="1"/>
    </row>
    <row r="630" spans="1:32" ht="44.25" customHeight="1" x14ac:dyDescent="0.2">
      <c r="A630" s="86" t="s">
        <v>7789</v>
      </c>
      <c r="B630" s="2">
        <v>691807002</v>
      </c>
      <c r="C630" s="2" t="s">
        <v>2451</v>
      </c>
      <c r="D630" s="2" t="s">
        <v>2466</v>
      </c>
      <c r="E630" s="6" t="s">
        <v>26</v>
      </c>
      <c r="F630" s="6" t="s">
        <v>2467</v>
      </c>
      <c r="G630" s="6" t="s">
        <v>28</v>
      </c>
      <c r="H630" s="2"/>
      <c r="I630" s="2"/>
      <c r="J630" s="2" t="s">
        <v>3473</v>
      </c>
      <c r="K630" s="2" t="s">
        <v>3474</v>
      </c>
      <c r="L630" s="4" t="s">
        <v>48</v>
      </c>
      <c r="M630" s="7" t="s">
        <v>3475</v>
      </c>
      <c r="N630" s="8" t="s">
        <v>7790</v>
      </c>
      <c r="O630" s="5" t="s">
        <v>5420</v>
      </c>
      <c r="P630" s="7"/>
      <c r="Q630" s="8" t="s">
        <v>2692</v>
      </c>
      <c r="R630" s="8" t="s">
        <v>2470</v>
      </c>
      <c r="S630" s="9">
        <v>37970</v>
      </c>
      <c r="T630" s="7">
        <v>7105</v>
      </c>
      <c r="U630" s="20"/>
      <c r="V630" s="21"/>
      <c r="W630" s="20"/>
      <c r="X630" s="20"/>
      <c r="Y630" s="20"/>
      <c r="Z630" s="12"/>
      <c r="AA630" s="1"/>
      <c r="AB630" s="1"/>
      <c r="AC630" s="1"/>
      <c r="AD630" s="1"/>
      <c r="AE630" s="1"/>
      <c r="AF630" s="1"/>
    </row>
    <row r="631" spans="1:32" ht="44.25" customHeight="1" x14ac:dyDescent="0.2">
      <c r="A631" s="86" t="s">
        <v>7791</v>
      </c>
      <c r="B631" s="2">
        <v>691418006</v>
      </c>
      <c r="C631" s="2"/>
      <c r="D631" s="2" t="s">
        <v>2466</v>
      </c>
      <c r="E631" s="6" t="s">
        <v>26</v>
      </c>
      <c r="F631" s="6" t="s">
        <v>2467</v>
      </c>
      <c r="G631" s="6" t="s">
        <v>28</v>
      </c>
      <c r="H631" s="2"/>
      <c r="I631" s="2"/>
      <c r="J631" s="2" t="s">
        <v>7792</v>
      </c>
      <c r="K631" s="2" t="s">
        <v>7793</v>
      </c>
      <c r="L631" s="4" t="s">
        <v>309</v>
      </c>
      <c r="M631" s="7" t="s">
        <v>7794</v>
      </c>
      <c r="N631" s="8">
        <v>432216400</v>
      </c>
      <c r="O631" s="61" t="s">
        <v>7795</v>
      </c>
      <c r="P631" s="7"/>
      <c r="Q631" s="8" t="s">
        <v>2692</v>
      </c>
      <c r="R631" s="8" t="s">
        <v>2470</v>
      </c>
      <c r="S631" s="9">
        <v>44397</v>
      </c>
      <c r="T631" s="7">
        <v>7734</v>
      </c>
      <c r="U631" s="55"/>
      <c r="V631" s="56"/>
      <c r="W631" s="55"/>
      <c r="X631" s="55"/>
      <c r="Y631" s="55"/>
      <c r="Z631" s="57"/>
      <c r="AA631" s="1"/>
      <c r="AB631" s="1"/>
      <c r="AC631" s="1"/>
      <c r="AD631" s="1"/>
      <c r="AE631" s="1"/>
      <c r="AF631" s="1"/>
    </row>
    <row r="632" spans="1:32" ht="44.25" customHeight="1" x14ac:dyDescent="0.2">
      <c r="A632" s="86" t="s">
        <v>3476</v>
      </c>
      <c r="B632" s="2">
        <v>692001001</v>
      </c>
      <c r="C632" s="2" t="s">
        <v>2451</v>
      </c>
      <c r="D632" s="2" t="s">
        <v>2466</v>
      </c>
      <c r="E632" s="6" t="s">
        <v>26</v>
      </c>
      <c r="F632" s="6" t="s">
        <v>2467</v>
      </c>
      <c r="G632" s="6" t="s">
        <v>28</v>
      </c>
      <c r="H632" s="2"/>
      <c r="I632" s="2"/>
      <c r="J632" s="2" t="s">
        <v>7796</v>
      </c>
      <c r="K632" s="2" t="s">
        <v>5916</v>
      </c>
      <c r="L632" s="4" t="s">
        <v>5317</v>
      </c>
      <c r="M632" s="7" t="s">
        <v>960</v>
      </c>
      <c r="N632" s="7"/>
      <c r="O632" s="8"/>
      <c r="P632" s="7"/>
      <c r="Q632" s="8">
        <v>91001</v>
      </c>
      <c r="R632" s="8" t="s">
        <v>2470</v>
      </c>
      <c r="S632" s="9">
        <v>37970</v>
      </c>
      <c r="T632" s="7">
        <v>7092</v>
      </c>
      <c r="U632" s="20"/>
      <c r="V632" s="21"/>
      <c r="W632" s="20"/>
      <c r="X632" s="20"/>
      <c r="Y632" s="20"/>
      <c r="Z632" s="12"/>
      <c r="AA632" s="1"/>
      <c r="AB632" s="1"/>
      <c r="AC632" s="1"/>
      <c r="AD632" s="1"/>
      <c r="AE632" s="1"/>
      <c r="AF632" s="1"/>
    </row>
    <row r="633" spans="1:32" ht="44.25" customHeight="1" x14ac:dyDescent="0.2">
      <c r="A633" s="86" t="s">
        <v>3477</v>
      </c>
      <c r="B633" s="2">
        <v>690305003</v>
      </c>
      <c r="C633" s="2" t="s">
        <v>2451</v>
      </c>
      <c r="D633" s="2" t="s">
        <v>2466</v>
      </c>
      <c r="E633" s="6" t="s">
        <v>26</v>
      </c>
      <c r="F633" s="6" t="s">
        <v>2467</v>
      </c>
      <c r="G633" s="6" t="s">
        <v>28</v>
      </c>
      <c r="H633" s="2"/>
      <c r="I633" s="2"/>
      <c r="J633" s="2" t="s">
        <v>6528</v>
      </c>
      <c r="K633" s="2" t="s">
        <v>3478</v>
      </c>
      <c r="L633" s="4" t="s">
        <v>5312</v>
      </c>
      <c r="M633" s="7" t="s">
        <v>58</v>
      </c>
      <c r="N633" s="7" t="s">
        <v>3479</v>
      </c>
      <c r="O633" s="23" t="s">
        <v>6529</v>
      </c>
      <c r="P633" s="7"/>
      <c r="Q633" s="2">
        <v>911001</v>
      </c>
      <c r="R633" s="8" t="s">
        <v>2519</v>
      </c>
      <c r="S633" s="9">
        <v>38532</v>
      </c>
      <c r="T633" s="7">
        <v>7177</v>
      </c>
      <c r="U633" s="3"/>
      <c r="V633" s="4"/>
      <c r="W633" s="3"/>
      <c r="X633" s="3"/>
      <c r="Y633" s="3"/>
      <c r="Z633" s="2"/>
      <c r="AA633" s="1"/>
      <c r="AB633" s="1"/>
      <c r="AC633" s="1"/>
      <c r="AD633" s="1"/>
      <c r="AE633" s="1"/>
      <c r="AF633" s="1"/>
    </row>
    <row r="634" spans="1:32" ht="44.25" customHeight="1" x14ac:dyDescent="0.2">
      <c r="A634" s="86" t="s">
        <v>7797</v>
      </c>
      <c r="B634" s="2">
        <v>690609002</v>
      </c>
      <c r="C634" s="2" t="s">
        <v>2451</v>
      </c>
      <c r="D634" s="2" t="s">
        <v>3480</v>
      </c>
      <c r="E634" s="6" t="s">
        <v>26</v>
      </c>
      <c r="F634" s="6" t="s">
        <v>2467</v>
      </c>
      <c r="G634" s="6" t="s">
        <v>28</v>
      </c>
      <c r="H634" s="2"/>
      <c r="I634" s="2"/>
      <c r="J634" s="2" t="s">
        <v>3481</v>
      </c>
      <c r="K634" s="2" t="s">
        <v>3482</v>
      </c>
      <c r="L634" s="4" t="s">
        <v>539</v>
      </c>
      <c r="M634" s="7" t="s">
        <v>187</v>
      </c>
      <c r="N634" s="7"/>
      <c r="O634" s="8"/>
      <c r="P634" s="7"/>
      <c r="Q634" s="8">
        <v>91001</v>
      </c>
      <c r="R634" s="8" t="s">
        <v>2470</v>
      </c>
      <c r="S634" s="9">
        <v>37970</v>
      </c>
      <c r="T634" s="7">
        <v>7049</v>
      </c>
      <c r="U634" s="3"/>
      <c r="V634" s="4"/>
      <c r="W634" s="3"/>
      <c r="X634" s="3"/>
      <c r="Y634" s="3"/>
      <c r="Z634" s="2"/>
      <c r="AA634" s="1"/>
      <c r="AB634" s="1"/>
      <c r="AC634" s="1"/>
      <c r="AD634" s="1"/>
      <c r="AE634" s="1"/>
      <c r="AF634" s="1"/>
    </row>
    <row r="635" spans="1:32" ht="44.25" customHeight="1" x14ac:dyDescent="0.2">
      <c r="A635" s="86" t="s">
        <v>7798</v>
      </c>
      <c r="B635" s="2">
        <v>691007006</v>
      </c>
      <c r="C635" s="2" t="s">
        <v>2451</v>
      </c>
      <c r="D635" s="2" t="s">
        <v>541</v>
      </c>
      <c r="E635" s="6" t="s">
        <v>26</v>
      </c>
      <c r="F635" s="6" t="s">
        <v>542</v>
      </c>
      <c r="G635" s="6" t="s">
        <v>28</v>
      </c>
      <c r="H635" s="2"/>
      <c r="I635" s="2"/>
      <c r="J635" s="2" t="s">
        <v>5979</v>
      </c>
      <c r="K635" s="2" t="s">
        <v>3484</v>
      </c>
      <c r="L635" s="4" t="s">
        <v>5316</v>
      </c>
      <c r="M635" s="7" t="s">
        <v>3486</v>
      </c>
      <c r="N635" s="7" t="s">
        <v>3485</v>
      </c>
      <c r="O635" s="8" t="s">
        <v>3483</v>
      </c>
      <c r="P635" s="7"/>
      <c r="Q635" s="8">
        <v>91001</v>
      </c>
      <c r="R635" s="8" t="s">
        <v>518</v>
      </c>
      <c r="S635" s="9">
        <v>42383</v>
      </c>
      <c r="T635" s="7">
        <v>7591</v>
      </c>
      <c r="U635" s="3"/>
      <c r="V635" s="4"/>
      <c r="W635" s="3"/>
      <c r="X635" s="3"/>
      <c r="Y635" s="3"/>
      <c r="Z635" s="2"/>
      <c r="AA635" s="1"/>
      <c r="AB635" s="1"/>
      <c r="AC635" s="1"/>
      <c r="AD635" s="1"/>
      <c r="AE635" s="1"/>
      <c r="AF635" s="1"/>
    </row>
    <row r="636" spans="1:32" ht="44.25" customHeight="1" x14ac:dyDescent="0.2">
      <c r="A636" s="86" t="s">
        <v>7799</v>
      </c>
      <c r="B636" s="2">
        <v>690405008</v>
      </c>
      <c r="C636" s="2" t="s">
        <v>2451</v>
      </c>
      <c r="D636" s="2" t="s">
        <v>2477</v>
      </c>
      <c r="E636" s="6" t="s">
        <v>1470</v>
      </c>
      <c r="F636" s="6" t="s">
        <v>2478</v>
      </c>
      <c r="G636" s="6" t="s">
        <v>28</v>
      </c>
      <c r="H636" s="2"/>
      <c r="I636" s="2"/>
      <c r="J636" s="2" t="s">
        <v>3487</v>
      </c>
      <c r="K636" s="2" t="s">
        <v>3488</v>
      </c>
      <c r="L636" s="4" t="s">
        <v>5314</v>
      </c>
      <c r="M636" s="7" t="s">
        <v>3489</v>
      </c>
      <c r="N636" s="7" t="s">
        <v>7800</v>
      </c>
      <c r="O636" s="8" t="s">
        <v>6104</v>
      </c>
      <c r="P636" s="7"/>
      <c r="Q636" s="8">
        <v>91001</v>
      </c>
      <c r="R636" s="8" t="s">
        <v>2615</v>
      </c>
      <c r="S636" s="9">
        <v>38737</v>
      </c>
      <c r="T636" s="7">
        <v>7292</v>
      </c>
      <c r="U636" s="20"/>
      <c r="V636" s="21"/>
      <c r="W636" s="20"/>
      <c r="X636" s="20"/>
      <c r="Y636" s="20"/>
      <c r="Z636" s="12"/>
      <c r="AA636" s="1"/>
      <c r="AB636" s="1"/>
      <c r="AC636" s="1"/>
      <c r="AD636" s="1"/>
      <c r="AE636" s="1"/>
      <c r="AF636" s="1"/>
    </row>
    <row r="637" spans="1:32" ht="44.25" customHeight="1" x14ac:dyDescent="0.2">
      <c r="A637" s="86" t="s">
        <v>3490</v>
      </c>
      <c r="B637" s="2">
        <v>691809005</v>
      </c>
      <c r="C637" s="2" t="s">
        <v>2451</v>
      </c>
      <c r="D637" s="2" t="s">
        <v>541</v>
      </c>
      <c r="E637" s="6" t="s">
        <v>26</v>
      </c>
      <c r="F637" s="6" t="s">
        <v>542</v>
      </c>
      <c r="G637" s="6" t="s">
        <v>28</v>
      </c>
      <c r="H637" s="2"/>
      <c r="I637" s="2"/>
      <c r="J637" s="2" t="s">
        <v>3491</v>
      </c>
      <c r="K637" s="2" t="s">
        <v>3493</v>
      </c>
      <c r="L637" s="4" t="s">
        <v>48</v>
      </c>
      <c r="M637" s="7" t="s">
        <v>3495</v>
      </c>
      <c r="N637" s="7" t="s">
        <v>3494</v>
      </c>
      <c r="O637" s="8" t="s">
        <v>3492</v>
      </c>
      <c r="P637" s="7"/>
      <c r="Q637" s="8">
        <v>91001</v>
      </c>
      <c r="R637" s="8" t="s">
        <v>2615</v>
      </c>
      <c r="S637" s="9">
        <v>42053</v>
      </c>
      <c r="T637" s="7">
        <v>7533</v>
      </c>
      <c r="U637" s="3"/>
      <c r="V637" s="4"/>
      <c r="W637" s="3"/>
      <c r="X637" s="3"/>
      <c r="Y637" s="3"/>
      <c r="Z637" s="2"/>
      <c r="AA637" s="1"/>
      <c r="AB637" s="1"/>
      <c r="AC637" s="1"/>
      <c r="AD637" s="1"/>
      <c r="AE637" s="1"/>
      <c r="AF637" s="1"/>
    </row>
    <row r="638" spans="1:32" ht="44.25" customHeight="1" x14ac:dyDescent="0.2">
      <c r="A638" s="86" t="s">
        <v>3496</v>
      </c>
      <c r="B638" s="2">
        <v>691302008</v>
      </c>
      <c r="C638" s="2" t="s">
        <v>2451</v>
      </c>
      <c r="D638" s="2" t="s">
        <v>2466</v>
      </c>
      <c r="E638" s="6" t="s">
        <v>26</v>
      </c>
      <c r="F638" s="6" t="s">
        <v>2467</v>
      </c>
      <c r="G638" s="6" t="s">
        <v>28</v>
      </c>
      <c r="H638" s="2"/>
      <c r="I638" s="2"/>
      <c r="J638" s="2" t="s">
        <v>7801</v>
      </c>
      <c r="K638" s="2" t="s">
        <v>3497</v>
      </c>
      <c r="L638" s="4" t="s">
        <v>5316</v>
      </c>
      <c r="M638" s="7" t="s">
        <v>3499</v>
      </c>
      <c r="N638" s="7" t="s">
        <v>3498</v>
      </c>
      <c r="O638" s="8" t="s">
        <v>7802</v>
      </c>
      <c r="P638" s="7"/>
      <c r="Q638" s="8">
        <v>91001</v>
      </c>
      <c r="R638" s="8" t="s">
        <v>2470</v>
      </c>
      <c r="S638" s="9">
        <v>38736</v>
      </c>
      <c r="T638" s="7">
        <v>7272</v>
      </c>
      <c r="U638" s="20"/>
      <c r="V638" s="21"/>
      <c r="W638" s="20"/>
      <c r="X638" s="20"/>
      <c r="Y638" s="20"/>
      <c r="Z638" s="12"/>
      <c r="AA638" s="1"/>
      <c r="AB638" s="1"/>
      <c r="AC638" s="1"/>
      <c r="AD638" s="1"/>
      <c r="AE638" s="1"/>
      <c r="AF638" s="1"/>
    </row>
    <row r="639" spans="1:32" ht="44.25" customHeight="1" x14ac:dyDescent="0.2">
      <c r="A639" s="86" t="s">
        <v>7803</v>
      </c>
      <c r="B639" s="2">
        <v>691908003</v>
      </c>
      <c r="C639" s="2" t="s">
        <v>2451</v>
      </c>
      <c r="D639" s="2" t="s">
        <v>2466</v>
      </c>
      <c r="E639" s="6" t="s">
        <v>26</v>
      </c>
      <c r="F639" s="6" t="s">
        <v>2467</v>
      </c>
      <c r="G639" s="6" t="s">
        <v>28</v>
      </c>
      <c r="H639" s="2"/>
      <c r="I639" s="2"/>
      <c r="J639" s="2" t="s">
        <v>7804</v>
      </c>
      <c r="K639" s="2" t="s">
        <v>3501</v>
      </c>
      <c r="L639" s="4" t="s">
        <v>48</v>
      </c>
      <c r="M639" s="7" t="s">
        <v>3503</v>
      </c>
      <c r="N639" s="7" t="s">
        <v>3502</v>
      </c>
      <c r="O639" s="8" t="s">
        <v>3500</v>
      </c>
      <c r="P639" s="7"/>
      <c r="Q639" s="8">
        <v>91001</v>
      </c>
      <c r="R639" s="8" t="s">
        <v>2470</v>
      </c>
      <c r="S639" s="9">
        <v>38736</v>
      </c>
      <c r="T639" s="7">
        <v>7269</v>
      </c>
      <c r="U639" s="20"/>
      <c r="V639" s="21"/>
      <c r="W639" s="20"/>
      <c r="X639" s="20"/>
      <c r="Y639" s="20"/>
      <c r="Z639" s="12"/>
      <c r="AA639" s="1"/>
      <c r="AB639" s="1"/>
      <c r="AC639" s="1"/>
      <c r="AD639" s="1"/>
      <c r="AE639" s="1"/>
      <c r="AF639" s="1"/>
    </row>
    <row r="640" spans="1:32" ht="44.25" customHeight="1" x14ac:dyDescent="0.2">
      <c r="A640" s="86" t="s">
        <v>3504</v>
      </c>
      <c r="B640" s="2" t="s">
        <v>6382</v>
      </c>
      <c r="C640" s="2" t="s">
        <v>2451</v>
      </c>
      <c r="D640" s="2" t="s">
        <v>2477</v>
      </c>
      <c r="E640" s="6" t="s">
        <v>1470</v>
      </c>
      <c r="F640" s="6" t="s">
        <v>2478</v>
      </c>
      <c r="G640" s="6" t="s">
        <v>28</v>
      </c>
      <c r="H640" s="2"/>
      <c r="I640" s="2"/>
      <c r="J640" s="2" t="s">
        <v>3505</v>
      </c>
      <c r="K640" s="2" t="s">
        <v>3506</v>
      </c>
      <c r="L640" s="4" t="s">
        <v>48</v>
      </c>
      <c r="M640" s="7" t="s">
        <v>1463</v>
      </c>
      <c r="N640" s="7"/>
      <c r="O640" s="8"/>
      <c r="P640" s="7"/>
      <c r="Q640" s="8">
        <v>91001</v>
      </c>
      <c r="R640" s="8" t="s">
        <v>2615</v>
      </c>
      <c r="S640" s="9">
        <v>38737</v>
      </c>
      <c r="T640" s="7">
        <v>7291</v>
      </c>
      <c r="U640" s="3"/>
      <c r="V640" s="4"/>
      <c r="W640" s="3"/>
      <c r="X640" s="3"/>
      <c r="Y640" s="3"/>
      <c r="Z640" s="2"/>
      <c r="AA640" s="1"/>
      <c r="AB640" s="1"/>
      <c r="AC640" s="1"/>
      <c r="AD640" s="1"/>
      <c r="AE640" s="1"/>
      <c r="AF640" s="1"/>
    </row>
    <row r="641" spans="1:32" ht="44.25" customHeight="1" x14ac:dyDescent="0.2">
      <c r="A641" s="86" t="s">
        <v>7805</v>
      </c>
      <c r="B641" s="2">
        <v>690610000</v>
      </c>
      <c r="C641" s="2" t="s">
        <v>2451</v>
      </c>
      <c r="D641" s="2" t="s">
        <v>3507</v>
      </c>
      <c r="E641" s="6" t="s">
        <v>26</v>
      </c>
      <c r="F641" s="6" t="s">
        <v>3508</v>
      </c>
      <c r="G641" s="6" t="s">
        <v>28</v>
      </c>
      <c r="H641" s="2"/>
      <c r="I641" s="2"/>
      <c r="J641" s="2" t="s">
        <v>3509</v>
      </c>
      <c r="K641" s="2" t="s">
        <v>3510</v>
      </c>
      <c r="L641" s="4" t="s">
        <v>539</v>
      </c>
      <c r="M641" s="7" t="s">
        <v>395</v>
      </c>
      <c r="N641" s="7" t="s">
        <v>5418</v>
      </c>
      <c r="O641" s="8" t="s">
        <v>5419</v>
      </c>
      <c r="P641" s="7"/>
      <c r="Q641" s="8">
        <v>91001</v>
      </c>
      <c r="R641" s="8" t="s">
        <v>2470</v>
      </c>
      <c r="S641" s="9">
        <v>38786</v>
      </c>
      <c r="T641" s="7">
        <v>7313</v>
      </c>
      <c r="U641" s="3"/>
      <c r="V641" s="4"/>
      <c r="W641" s="3"/>
      <c r="X641" s="3"/>
      <c r="Y641" s="3"/>
      <c r="Z641" s="2"/>
      <c r="AA641" s="1"/>
      <c r="AB641" s="1"/>
      <c r="AC641" s="1"/>
      <c r="AD641" s="1"/>
      <c r="AE641" s="1"/>
      <c r="AF641" s="1"/>
    </row>
    <row r="642" spans="1:32" ht="44.25" customHeight="1" x14ac:dyDescent="0.2">
      <c r="A642" s="86" t="s">
        <v>3511</v>
      </c>
      <c r="B642" s="2">
        <v>691415007</v>
      </c>
      <c r="C642" s="2" t="s">
        <v>2451</v>
      </c>
      <c r="D642" s="2" t="s">
        <v>2466</v>
      </c>
      <c r="E642" s="6" t="s">
        <v>26</v>
      </c>
      <c r="F642" s="6" t="s">
        <v>2467</v>
      </c>
      <c r="G642" s="6" t="s">
        <v>28</v>
      </c>
      <c r="H642" s="2"/>
      <c r="I642" s="2"/>
      <c r="J642" s="2" t="s">
        <v>5406</v>
      </c>
      <c r="K642" s="2" t="s">
        <v>5343</v>
      </c>
      <c r="L642" s="4" t="s">
        <v>5313</v>
      </c>
      <c r="M642" s="7" t="s">
        <v>3512</v>
      </c>
      <c r="N642" s="7" t="s">
        <v>5407</v>
      </c>
      <c r="O642" s="40" t="s">
        <v>5408</v>
      </c>
      <c r="P642" s="7"/>
      <c r="Q642" s="8">
        <v>91001</v>
      </c>
      <c r="R642" s="8" t="s">
        <v>2482</v>
      </c>
      <c r="S642" s="9">
        <v>38736</v>
      </c>
      <c r="T642" s="7">
        <v>7268</v>
      </c>
      <c r="U642" s="20"/>
      <c r="V642" s="21"/>
      <c r="W642" s="20"/>
      <c r="X642" s="20"/>
      <c r="Y642" s="20"/>
      <c r="Z642" s="12"/>
      <c r="AA642" s="1"/>
      <c r="AB642" s="1"/>
      <c r="AC642" s="1"/>
      <c r="AD642" s="1"/>
      <c r="AE642" s="1"/>
      <c r="AF642" s="1"/>
    </row>
    <row r="643" spans="1:32" ht="44.25" customHeight="1" x14ac:dyDescent="0.2">
      <c r="A643" s="86" t="s">
        <v>3513</v>
      </c>
      <c r="B643" s="2">
        <v>690504006</v>
      </c>
      <c r="C643" s="2" t="s">
        <v>2451</v>
      </c>
      <c r="D643" s="2" t="s">
        <v>2466</v>
      </c>
      <c r="E643" s="6" t="s">
        <v>26</v>
      </c>
      <c r="F643" s="6" t="s">
        <v>2467</v>
      </c>
      <c r="G643" s="6" t="s">
        <v>28</v>
      </c>
      <c r="H643" s="2"/>
      <c r="I643" s="2"/>
      <c r="J643" s="2" t="s">
        <v>3514</v>
      </c>
      <c r="K643" s="2" t="s">
        <v>3515</v>
      </c>
      <c r="L643" s="4" t="s">
        <v>539</v>
      </c>
      <c r="M643" s="7" t="s">
        <v>3517</v>
      </c>
      <c r="N643" s="7" t="s">
        <v>3516</v>
      </c>
      <c r="O643" s="8"/>
      <c r="P643" s="7"/>
      <c r="Q643" s="8">
        <v>91001</v>
      </c>
      <c r="R643" s="8" t="s">
        <v>2470</v>
      </c>
      <c r="S643" s="9">
        <v>40884</v>
      </c>
      <c r="T643" s="7">
        <v>7460</v>
      </c>
      <c r="U643" s="3"/>
      <c r="V643" s="4"/>
      <c r="W643" s="3"/>
      <c r="X643" s="3"/>
      <c r="Y643" s="3"/>
      <c r="Z643" s="2"/>
      <c r="AA643" s="1"/>
      <c r="AB643" s="1"/>
      <c r="AC643" s="1"/>
      <c r="AD643" s="1"/>
      <c r="AE643" s="1"/>
      <c r="AF643" s="1"/>
    </row>
    <row r="644" spans="1:32" ht="44.25" customHeight="1" x14ac:dyDescent="0.2">
      <c r="A644" s="86" t="s">
        <v>7806</v>
      </c>
      <c r="B644" s="2">
        <v>605110207</v>
      </c>
      <c r="C644" s="2"/>
      <c r="D644" s="2" t="s">
        <v>6686</v>
      </c>
      <c r="E644" s="6" t="s">
        <v>1470</v>
      </c>
      <c r="F644" s="6" t="s">
        <v>6687</v>
      </c>
      <c r="G644" s="6" t="s">
        <v>28</v>
      </c>
      <c r="H644" s="2" t="s">
        <v>28</v>
      </c>
      <c r="I644" s="2" t="s">
        <v>28</v>
      </c>
      <c r="J644" s="2" t="s">
        <v>6688</v>
      </c>
      <c r="K644" s="2" t="s">
        <v>6689</v>
      </c>
      <c r="L644" s="4" t="s">
        <v>774</v>
      </c>
      <c r="M644" s="7" t="s">
        <v>1589</v>
      </c>
      <c r="N644" s="7" t="s">
        <v>6690</v>
      </c>
      <c r="O644" s="8" t="s">
        <v>6691</v>
      </c>
      <c r="P644" s="7"/>
      <c r="Q644" s="8">
        <v>91001</v>
      </c>
      <c r="R644" s="8" t="s">
        <v>530</v>
      </c>
      <c r="S644" s="9">
        <v>44294</v>
      </c>
      <c r="T644" s="7">
        <v>7729</v>
      </c>
      <c r="U644" s="3"/>
      <c r="V644" s="4"/>
      <c r="W644" s="3"/>
      <c r="X644" s="3"/>
      <c r="Y644" s="3"/>
      <c r="Z644" s="2"/>
      <c r="AA644" s="1"/>
      <c r="AB644" s="1"/>
      <c r="AC644" s="1"/>
      <c r="AD644" s="1"/>
      <c r="AE644" s="1"/>
      <c r="AF644" s="1"/>
    </row>
    <row r="645" spans="1:32" ht="44.25" customHeight="1" x14ac:dyDescent="0.2">
      <c r="A645" s="86" t="s">
        <v>7807</v>
      </c>
      <c r="B645" s="2">
        <v>700175006</v>
      </c>
      <c r="C645" s="2" t="s">
        <v>49</v>
      </c>
      <c r="D645" s="2" t="s">
        <v>3518</v>
      </c>
      <c r="E645" s="6" t="s">
        <v>8188</v>
      </c>
      <c r="F645" s="6" t="s">
        <v>3519</v>
      </c>
      <c r="G645" s="6" t="s">
        <v>8189</v>
      </c>
      <c r="H645" s="2" t="s">
        <v>1362</v>
      </c>
      <c r="I645" s="2" t="s">
        <v>6131</v>
      </c>
      <c r="J645" s="2" t="s">
        <v>8190</v>
      </c>
      <c r="K645" s="2" t="s">
        <v>3520</v>
      </c>
      <c r="L645" s="4" t="s">
        <v>47</v>
      </c>
      <c r="M645" s="7" t="s">
        <v>1233</v>
      </c>
      <c r="N645" s="7" t="s">
        <v>3522</v>
      </c>
      <c r="O645" s="8" t="s">
        <v>3521</v>
      </c>
      <c r="P645" s="7"/>
      <c r="Q645" s="8" t="s">
        <v>83</v>
      </c>
      <c r="R645" s="8" t="s">
        <v>8191</v>
      </c>
      <c r="S645" s="9">
        <v>37970</v>
      </c>
      <c r="T645" s="7">
        <v>1950</v>
      </c>
      <c r="U645" s="3"/>
      <c r="V645" s="4"/>
      <c r="W645" s="3"/>
      <c r="X645" s="3"/>
      <c r="Y645" s="3"/>
      <c r="Z645" s="2"/>
      <c r="AA645" s="1"/>
      <c r="AB645" s="1"/>
      <c r="AC645" s="1"/>
      <c r="AD645" s="1"/>
      <c r="AE645" s="1"/>
      <c r="AF645" s="1"/>
    </row>
    <row r="646" spans="1:32" ht="44.25" customHeight="1" x14ac:dyDescent="0.2">
      <c r="A646" s="86" t="s">
        <v>3523</v>
      </c>
      <c r="B646" s="2">
        <v>700659003</v>
      </c>
      <c r="C646" s="2" t="s">
        <v>3524</v>
      </c>
      <c r="D646" s="2" t="s">
        <v>3525</v>
      </c>
      <c r="E646" s="6" t="s">
        <v>3526</v>
      </c>
      <c r="F646" s="6" t="s">
        <v>3527</v>
      </c>
      <c r="G646" s="6" t="s">
        <v>3528</v>
      </c>
      <c r="H646" s="2" t="s">
        <v>1427</v>
      </c>
      <c r="I646" s="2" t="s">
        <v>3529</v>
      </c>
      <c r="J646" s="2" t="s">
        <v>3530</v>
      </c>
      <c r="K646" s="2" t="s">
        <v>3531</v>
      </c>
      <c r="L646" s="4" t="s">
        <v>47</v>
      </c>
      <c r="M646" s="7" t="s">
        <v>1219</v>
      </c>
      <c r="N646" s="7"/>
      <c r="O646" s="8"/>
      <c r="P646" s="7"/>
      <c r="Q646" s="8">
        <v>93401</v>
      </c>
      <c r="R646" s="8" t="s">
        <v>5304</v>
      </c>
      <c r="S646" s="9">
        <v>38659</v>
      </c>
      <c r="T646" s="7">
        <v>7213</v>
      </c>
      <c r="U646" s="3"/>
      <c r="V646" s="4"/>
      <c r="W646" s="3"/>
      <c r="X646" s="3"/>
      <c r="Y646" s="3"/>
      <c r="Z646" s="2"/>
      <c r="AA646" s="1"/>
      <c r="AB646" s="1"/>
      <c r="AC646" s="1"/>
      <c r="AD646" s="1"/>
      <c r="AE646" s="1"/>
      <c r="AF646" s="1"/>
    </row>
    <row r="647" spans="1:32" ht="44.25" customHeight="1" x14ac:dyDescent="0.2">
      <c r="A647" s="85" t="s">
        <v>3532</v>
      </c>
      <c r="B647" s="2">
        <v>700700003</v>
      </c>
      <c r="C647" s="2" t="s">
        <v>49</v>
      </c>
      <c r="D647" s="2" t="s">
        <v>3533</v>
      </c>
      <c r="E647" s="6" t="s">
        <v>8192</v>
      </c>
      <c r="F647" s="6" t="s">
        <v>3534</v>
      </c>
      <c r="G647" s="6" t="s">
        <v>8193</v>
      </c>
      <c r="H647" s="2" t="s">
        <v>90</v>
      </c>
      <c r="I647" s="2" t="s">
        <v>8194</v>
      </c>
      <c r="J647" s="2" t="s">
        <v>5915</v>
      </c>
      <c r="K647" s="2" t="s">
        <v>5358</v>
      </c>
      <c r="L647" s="4" t="s">
        <v>5311</v>
      </c>
      <c r="M647" s="7" t="s">
        <v>3537</v>
      </c>
      <c r="N647" s="7" t="s">
        <v>3536</v>
      </c>
      <c r="O647" s="8" t="s">
        <v>3535</v>
      </c>
      <c r="P647" s="7"/>
      <c r="Q647" s="8" t="s">
        <v>3538</v>
      </c>
      <c r="R647" s="8" t="s">
        <v>8195</v>
      </c>
      <c r="S647" s="9">
        <v>37970</v>
      </c>
      <c r="T647" s="7">
        <v>150</v>
      </c>
      <c r="U647" s="20"/>
      <c r="V647" s="21"/>
      <c r="W647" s="20"/>
      <c r="X647" s="20"/>
      <c r="Y647" s="20"/>
      <c r="Z647" s="12"/>
      <c r="AA647" s="1"/>
      <c r="AB647" s="1"/>
      <c r="AC647" s="1"/>
      <c r="AD647" s="1"/>
      <c r="AE647" s="1"/>
      <c r="AF647" s="1"/>
    </row>
    <row r="648" spans="1:32" ht="44.25" customHeight="1" x14ac:dyDescent="0.2">
      <c r="A648" s="86" t="s">
        <v>7808</v>
      </c>
      <c r="B648" s="2">
        <v>702753007</v>
      </c>
      <c r="C648" s="2" t="s">
        <v>72</v>
      </c>
      <c r="D648" s="2" t="s">
        <v>3539</v>
      </c>
      <c r="E648" s="6" t="s">
        <v>3540</v>
      </c>
      <c r="F648" s="6" t="s">
        <v>3541</v>
      </c>
      <c r="G648" s="6" t="s">
        <v>3542</v>
      </c>
      <c r="H648" s="2" t="s">
        <v>3543</v>
      </c>
      <c r="I648" s="2" t="s">
        <v>3544</v>
      </c>
      <c r="J648" s="2" t="s">
        <v>3545</v>
      </c>
      <c r="K648" s="2" t="s">
        <v>3546</v>
      </c>
      <c r="L648" s="4" t="s">
        <v>5311</v>
      </c>
      <c r="M648" s="7" t="s">
        <v>960</v>
      </c>
      <c r="N648" s="7"/>
      <c r="O648" s="8"/>
      <c r="P648" s="7"/>
      <c r="Q648" s="8" t="s">
        <v>368</v>
      </c>
      <c r="R648" s="8" t="s">
        <v>3547</v>
      </c>
      <c r="S648" s="9">
        <v>37970</v>
      </c>
      <c r="T648" s="7">
        <v>5000</v>
      </c>
      <c r="U648" s="3"/>
      <c r="V648" s="4"/>
      <c r="W648" s="3"/>
      <c r="X648" s="3"/>
      <c r="Y648" s="3"/>
      <c r="Z648" s="2"/>
      <c r="AA648" s="1"/>
      <c r="AB648" s="1"/>
      <c r="AC648" s="1"/>
      <c r="AD648" s="1"/>
      <c r="AE648" s="1"/>
      <c r="AF648" s="1"/>
    </row>
    <row r="649" spans="1:32" ht="44.25" customHeight="1" x14ac:dyDescent="0.2">
      <c r="A649" s="86" t="s">
        <v>7809</v>
      </c>
      <c r="B649" s="2" t="s">
        <v>8540</v>
      </c>
      <c r="C649" s="2" t="s">
        <v>3548</v>
      </c>
      <c r="D649" s="2" t="s">
        <v>3549</v>
      </c>
      <c r="E649" s="6" t="s">
        <v>3550</v>
      </c>
      <c r="F649" s="6" t="s">
        <v>3551</v>
      </c>
      <c r="G649" s="6" t="s">
        <v>3552</v>
      </c>
      <c r="H649" s="2" t="s">
        <v>1427</v>
      </c>
      <c r="I649" s="2" t="s">
        <v>3553</v>
      </c>
      <c r="J649" s="2" t="s">
        <v>3554</v>
      </c>
      <c r="K649" s="2" t="s">
        <v>3555</v>
      </c>
      <c r="L649" s="4" t="s">
        <v>47</v>
      </c>
      <c r="M649" s="7" t="s">
        <v>3557</v>
      </c>
      <c r="N649" s="7" t="s">
        <v>3556</v>
      </c>
      <c r="O649" s="8"/>
      <c r="P649" s="7"/>
      <c r="Q649" s="8">
        <v>93401</v>
      </c>
      <c r="R649" s="8" t="s">
        <v>3558</v>
      </c>
      <c r="S649" s="9">
        <v>38384</v>
      </c>
      <c r="T649" s="7">
        <v>7153</v>
      </c>
      <c r="U649" s="3"/>
      <c r="V649" s="4"/>
      <c r="W649" s="3"/>
      <c r="X649" s="3"/>
      <c r="Y649" s="3"/>
      <c r="Z649" s="2"/>
      <c r="AA649" s="1"/>
      <c r="AB649" s="1"/>
      <c r="AC649" s="1"/>
      <c r="AD649" s="1"/>
      <c r="AE649" s="1"/>
      <c r="AF649" s="1"/>
    </row>
    <row r="650" spans="1:32" ht="44.25" customHeight="1" x14ac:dyDescent="0.2">
      <c r="A650" s="86" t="s">
        <v>3559</v>
      </c>
      <c r="B650" s="2" t="s">
        <v>8532</v>
      </c>
      <c r="C650" s="2" t="s">
        <v>3560</v>
      </c>
      <c r="D650" s="2" t="s">
        <v>3561</v>
      </c>
      <c r="E650" s="6" t="s">
        <v>3562</v>
      </c>
      <c r="F650" s="6" t="s">
        <v>3563</v>
      </c>
      <c r="G650" s="6" t="s">
        <v>3564</v>
      </c>
      <c r="H650" s="2" t="s">
        <v>605</v>
      </c>
      <c r="I650" s="2" t="s">
        <v>3565</v>
      </c>
      <c r="J650" s="2" t="s">
        <v>3566</v>
      </c>
      <c r="K650" s="2" t="s">
        <v>3567</v>
      </c>
      <c r="L650" s="4" t="s">
        <v>47</v>
      </c>
      <c r="M650" s="7" t="s">
        <v>3568</v>
      </c>
      <c r="N650" s="7"/>
      <c r="O650" s="8"/>
      <c r="P650" s="7"/>
      <c r="Q650" s="8">
        <v>93401</v>
      </c>
      <c r="R650" s="8" t="s">
        <v>3569</v>
      </c>
      <c r="S650" s="9">
        <v>39240</v>
      </c>
      <c r="T650" s="7">
        <v>7358</v>
      </c>
      <c r="U650" s="3"/>
      <c r="V650" s="4"/>
      <c r="W650" s="3"/>
      <c r="X650" s="3"/>
      <c r="Y650" s="3"/>
      <c r="Z650" s="2"/>
      <c r="AA650" s="1"/>
      <c r="AB650" s="1"/>
      <c r="AC650" s="1"/>
      <c r="AD650" s="1"/>
      <c r="AE650" s="1"/>
      <c r="AF650" s="1"/>
    </row>
    <row r="651" spans="1:32" ht="44.25" customHeight="1" x14ac:dyDescent="0.2">
      <c r="A651" s="86" t="s">
        <v>3570</v>
      </c>
      <c r="B651" s="2" t="s">
        <v>6383</v>
      </c>
      <c r="C651" s="2" t="s">
        <v>72</v>
      </c>
      <c r="D651" s="2" t="s">
        <v>3571</v>
      </c>
      <c r="E651" s="6" t="s">
        <v>5710</v>
      </c>
      <c r="F651" s="6" t="s">
        <v>3572</v>
      </c>
      <c r="G651" s="6" t="s">
        <v>5711</v>
      </c>
      <c r="H651" s="2" t="s">
        <v>3573</v>
      </c>
      <c r="I651" s="2" t="s">
        <v>3574</v>
      </c>
      <c r="J651" s="2" t="s">
        <v>3575</v>
      </c>
      <c r="K651" s="2" t="s">
        <v>3576</v>
      </c>
      <c r="L651" s="4" t="s">
        <v>47</v>
      </c>
      <c r="M651" s="7" t="s">
        <v>1863</v>
      </c>
      <c r="N651" s="7" t="s">
        <v>3577</v>
      </c>
      <c r="O651" s="8"/>
      <c r="P651" s="7"/>
      <c r="Q651" s="8" t="s">
        <v>451</v>
      </c>
      <c r="R651" s="8" t="s">
        <v>5719</v>
      </c>
      <c r="S651" s="9">
        <v>39275</v>
      </c>
      <c r="T651" s="7">
        <v>7363</v>
      </c>
      <c r="U651" s="3"/>
      <c r="V651" s="4"/>
      <c r="W651" s="3"/>
      <c r="X651" s="3"/>
      <c r="Y651" s="3"/>
      <c r="Z651" s="2"/>
      <c r="AA651" s="1"/>
      <c r="AB651" s="1"/>
      <c r="AC651" s="1"/>
      <c r="AD651" s="1"/>
      <c r="AE651" s="1"/>
      <c r="AF651" s="1"/>
    </row>
    <row r="652" spans="1:32" ht="44.25" customHeight="1" x14ac:dyDescent="0.2">
      <c r="A652" s="86" t="s">
        <v>7810</v>
      </c>
      <c r="B652" s="2">
        <v>825652000</v>
      </c>
      <c r="C652" s="2" t="s">
        <v>1042</v>
      </c>
      <c r="D652" s="2" t="s">
        <v>3578</v>
      </c>
      <c r="E652" s="6" t="s">
        <v>7811</v>
      </c>
      <c r="F652" s="6" t="s">
        <v>3579</v>
      </c>
      <c r="G652" s="6" t="s">
        <v>7812</v>
      </c>
      <c r="H652" s="2" t="s">
        <v>3580</v>
      </c>
      <c r="I652" s="2" t="s">
        <v>7813</v>
      </c>
      <c r="J652" s="2" t="s">
        <v>7814</v>
      </c>
      <c r="K652" s="2" t="s">
        <v>3581</v>
      </c>
      <c r="L652" s="4" t="s">
        <v>47</v>
      </c>
      <c r="M652" s="7" t="s">
        <v>2028</v>
      </c>
      <c r="N652" s="7" t="s">
        <v>7815</v>
      </c>
      <c r="O652" s="8" t="s">
        <v>6308</v>
      </c>
      <c r="P652" s="7"/>
      <c r="Q652" s="8" t="s">
        <v>1047</v>
      </c>
      <c r="R652" s="8" t="s">
        <v>7816</v>
      </c>
      <c r="S652" s="9">
        <v>37970</v>
      </c>
      <c r="T652" s="7">
        <v>7067</v>
      </c>
      <c r="U652" s="20"/>
      <c r="V652" s="21"/>
      <c r="W652" s="20"/>
      <c r="X652" s="20"/>
      <c r="Y652" s="20"/>
      <c r="Z652" s="12"/>
      <c r="AA652" s="1"/>
      <c r="AB652" s="1"/>
      <c r="AC652" s="1"/>
      <c r="AD652" s="1"/>
      <c r="AE652" s="1"/>
      <c r="AF652" s="1"/>
    </row>
    <row r="653" spans="1:32" ht="44.25" customHeight="1" x14ac:dyDescent="0.2">
      <c r="A653" s="86" t="s">
        <v>7817</v>
      </c>
      <c r="B653" s="2">
        <v>700160718</v>
      </c>
      <c r="C653" s="2" t="s">
        <v>139</v>
      </c>
      <c r="D653" s="2" t="s">
        <v>3582</v>
      </c>
      <c r="E653" s="6" t="s">
        <v>26</v>
      </c>
      <c r="F653" s="6" t="s">
        <v>3583</v>
      </c>
      <c r="G653" s="6" t="s">
        <v>28</v>
      </c>
      <c r="H653" s="2"/>
      <c r="I653" s="2"/>
      <c r="J653" s="2" t="s">
        <v>3584</v>
      </c>
      <c r="K653" s="2" t="s">
        <v>3585</v>
      </c>
      <c r="L653" s="4" t="s">
        <v>47</v>
      </c>
      <c r="M653" s="7" t="s">
        <v>1219</v>
      </c>
      <c r="N653" s="7"/>
      <c r="O653" s="8"/>
      <c r="P653" s="7"/>
      <c r="Q653" s="8">
        <v>93910</v>
      </c>
      <c r="R653" s="8" t="s">
        <v>3586</v>
      </c>
      <c r="S653" s="9">
        <v>37970</v>
      </c>
      <c r="T653" s="7">
        <v>5450</v>
      </c>
      <c r="U653" s="3"/>
      <c r="V653" s="4"/>
      <c r="W653" s="3"/>
      <c r="X653" s="3"/>
      <c r="Y653" s="3"/>
      <c r="Z653" s="2"/>
      <c r="AA653" s="1"/>
      <c r="AB653" s="1"/>
      <c r="AC653" s="1"/>
      <c r="AD653" s="1"/>
      <c r="AE653" s="1"/>
      <c r="AF653" s="1"/>
    </row>
    <row r="654" spans="1:32" ht="44.25" customHeight="1" x14ac:dyDescent="0.2">
      <c r="A654" s="86" t="s">
        <v>7818</v>
      </c>
      <c r="B654" s="2">
        <v>823898002</v>
      </c>
      <c r="C654" s="2" t="s">
        <v>72</v>
      </c>
      <c r="D654" s="2" t="s">
        <v>3587</v>
      </c>
      <c r="E654" s="6" t="s">
        <v>3588</v>
      </c>
      <c r="F654" s="6" t="s">
        <v>3589</v>
      </c>
      <c r="G654" s="6" t="s">
        <v>3590</v>
      </c>
      <c r="H654" s="2" t="s">
        <v>170</v>
      </c>
      <c r="I654" s="2" t="s">
        <v>3591</v>
      </c>
      <c r="J654" s="2" t="s">
        <v>3592</v>
      </c>
      <c r="K654" s="2" t="s">
        <v>3593</v>
      </c>
      <c r="L654" s="4" t="s">
        <v>539</v>
      </c>
      <c r="M654" s="7" t="s">
        <v>395</v>
      </c>
      <c r="N654" s="7"/>
      <c r="O654" s="8"/>
      <c r="P654" s="7"/>
      <c r="Q654" s="8" t="s">
        <v>368</v>
      </c>
      <c r="R654" s="8" t="s">
        <v>3594</v>
      </c>
      <c r="S654" s="9">
        <v>37970</v>
      </c>
      <c r="T654" s="7">
        <v>5500</v>
      </c>
      <c r="U654" s="3"/>
      <c r="V654" s="4"/>
      <c r="W654" s="3"/>
      <c r="X654" s="3"/>
      <c r="Y654" s="3"/>
      <c r="Z654" s="2"/>
      <c r="AA654" s="1"/>
      <c r="AB654" s="1"/>
      <c r="AC654" s="1"/>
      <c r="AD654" s="1"/>
      <c r="AE654" s="1"/>
      <c r="AF654" s="1"/>
    </row>
    <row r="655" spans="1:32" ht="44.25" customHeight="1" x14ac:dyDescent="0.2">
      <c r="A655" s="86" t="s">
        <v>6759</v>
      </c>
      <c r="B655" s="2" t="s">
        <v>6384</v>
      </c>
      <c r="C655" s="2" t="s">
        <v>72</v>
      </c>
      <c r="D655" s="2" t="s">
        <v>3595</v>
      </c>
      <c r="E655" s="6" t="s">
        <v>7819</v>
      </c>
      <c r="F655" s="6" t="s">
        <v>3596</v>
      </c>
      <c r="G655" s="6" t="s">
        <v>6222</v>
      </c>
      <c r="H655" s="2" t="s">
        <v>3597</v>
      </c>
      <c r="I655" s="2" t="s">
        <v>6223</v>
      </c>
      <c r="J655" s="2" t="s">
        <v>6224</v>
      </c>
      <c r="K655" s="2" t="s">
        <v>3598</v>
      </c>
      <c r="L655" s="4" t="s">
        <v>47</v>
      </c>
      <c r="M655" s="7" t="s">
        <v>2979</v>
      </c>
      <c r="N655" s="7" t="s">
        <v>3599</v>
      </c>
      <c r="O655" s="23" t="s">
        <v>5694</v>
      </c>
      <c r="P655" s="7"/>
      <c r="Q655" s="8" t="s">
        <v>368</v>
      </c>
      <c r="R655" s="8" t="s">
        <v>7820</v>
      </c>
      <c r="S655" s="9">
        <v>37970</v>
      </c>
      <c r="T655" s="7">
        <v>6897</v>
      </c>
      <c r="U655" s="20"/>
      <c r="V655" s="21"/>
      <c r="W655" s="20"/>
      <c r="X655" s="20"/>
      <c r="Y655" s="20"/>
      <c r="Z655" s="12"/>
      <c r="AA655" s="1"/>
      <c r="AB655" s="1"/>
      <c r="AC655" s="1"/>
      <c r="AD655" s="1"/>
      <c r="AE655" s="1"/>
      <c r="AF655" s="1"/>
    </row>
    <row r="656" spans="1:32" ht="44.25" customHeight="1" x14ac:dyDescent="0.2">
      <c r="A656" s="86" t="s">
        <v>7821</v>
      </c>
      <c r="B656" s="2">
        <v>821382009</v>
      </c>
      <c r="C656" s="2" t="s">
        <v>72</v>
      </c>
      <c r="D656" s="2" t="s">
        <v>3600</v>
      </c>
      <c r="E656" s="6" t="s">
        <v>3601</v>
      </c>
      <c r="F656" s="6" t="s">
        <v>3602</v>
      </c>
      <c r="G656" s="6" t="s">
        <v>3603</v>
      </c>
      <c r="H656" s="2" t="s">
        <v>170</v>
      </c>
      <c r="I656" s="2" t="s">
        <v>3604</v>
      </c>
      <c r="J656" s="2" t="s">
        <v>3605</v>
      </c>
      <c r="K656" s="2" t="s">
        <v>3606</v>
      </c>
      <c r="L656" s="4" t="s">
        <v>309</v>
      </c>
      <c r="M656" s="7" t="s">
        <v>955</v>
      </c>
      <c r="N656" s="7"/>
      <c r="O656" s="8"/>
      <c r="P656" s="7"/>
      <c r="Q656" s="8" t="s">
        <v>83</v>
      </c>
      <c r="R656" s="8" t="s">
        <v>3607</v>
      </c>
      <c r="S656" s="9">
        <v>37970</v>
      </c>
      <c r="T656" s="7">
        <v>6936</v>
      </c>
      <c r="U656" s="3"/>
      <c r="V656" s="4"/>
      <c r="W656" s="3"/>
      <c r="X656" s="3"/>
      <c r="Y656" s="3"/>
      <c r="Z656" s="2"/>
      <c r="AA656" s="1"/>
      <c r="AB656" s="1"/>
      <c r="AC656" s="1"/>
      <c r="AD656" s="1"/>
      <c r="AE656" s="1"/>
      <c r="AF656" s="1"/>
    </row>
    <row r="657" spans="1:32" ht="44.25" customHeight="1" x14ac:dyDescent="0.2">
      <c r="A657" s="85" t="s">
        <v>7822</v>
      </c>
      <c r="B657" s="2">
        <v>700229106</v>
      </c>
      <c r="C657" s="2" t="s">
        <v>72</v>
      </c>
      <c r="D657" s="2" t="s">
        <v>3608</v>
      </c>
      <c r="E657" s="6" t="s">
        <v>3609</v>
      </c>
      <c r="F657" s="6" t="s">
        <v>3610</v>
      </c>
      <c r="G657" s="6" t="s">
        <v>3611</v>
      </c>
      <c r="H657" s="2" t="s">
        <v>3612</v>
      </c>
      <c r="I657" s="2" t="s">
        <v>3613</v>
      </c>
      <c r="J657" s="2" t="s">
        <v>3614</v>
      </c>
      <c r="K657" s="2" t="s">
        <v>3615</v>
      </c>
      <c r="L657" s="4" t="s">
        <v>47</v>
      </c>
      <c r="M657" s="7" t="s">
        <v>1452</v>
      </c>
      <c r="N657" s="7"/>
      <c r="O657" s="8"/>
      <c r="P657" s="7"/>
      <c r="Q657" s="8" t="s">
        <v>368</v>
      </c>
      <c r="R657" s="8" t="s">
        <v>3616</v>
      </c>
      <c r="S657" s="9">
        <v>37970</v>
      </c>
      <c r="T657" s="7">
        <v>7046</v>
      </c>
      <c r="U657" s="3"/>
      <c r="V657" s="4"/>
      <c r="W657" s="3"/>
      <c r="X657" s="3"/>
      <c r="Y657" s="3"/>
      <c r="Z657" s="2"/>
      <c r="AA657" s="1"/>
      <c r="AB657" s="1"/>
      <c r="AC657" s="1"/>
      <c r="AD657" s="1"/>
      <c r="AE657" s="1"/>
      <c r="AF657" s="1"/>
    </row>
    <row r="658" spans="1:32" ht="44.25" customHeight="1" x14ac:dyDescent="0.2">
      <c r="A658" s="86" t="s">
        <v>7823</v>
      </c>
      <c r="B658" s="2">
        <v>609010002</v>
      </c>
      <c r="C658" s="2" t="s">
        <v>3617</v>
      </c>
      <c r="D658" s="2" t="s">
        <v>3618</v>
      </c>
      <c r="E658" s="6" t="s">
        <v>26</v>
      </c>
      <c r="F658" s="6" t="s">
        <v>3619</v>
      </c>
      <c r="G658" s="6" t="s">
        <v>28</v>
      </c>
      <c r="H658" s="2"/>
      <c r="I658" s="2"/>
      <c r="J658" s="2" t="s">
        <v>3620</v>
      </c>
      <c r="K658" s="2" t="s">
        <v>3621</v>
      </c>
      <c r="L658" s="4" t="s">
        <v>47</v>
      </c>
      <c r="M658" s="7" t="s">
        <v>624</v>
      </c>
      <c r="N658" s="7" t="s">
        <v>3622</v>
      </c>
      <c r="O658" s="8"/>
      <c r="P658" s="7"/>
      <c r="Q658" s="8">
        <v>91001</v>
      </c>
      <c r="R658" s="8" t="s">
        <v>3623</v>
      </c>
      <c r="S658" s="9">
        <v>38450</v>
      </c>
      <c r="T658" s="7">
        <v>7164</v>
      </c>
      <c r="U658" s="3"/>
      <c r="V658" s="4"/>
      <c r="W658" s="3"/>
      <c r="X658" s="3"/>
      <c r="Y658" s="3"/>
      <c r="Z658" s="2"/>
      <c r="AA658" s="1"/>
      <c r="AB658" s="1"/>
      <c r="AC658" s="1"/>
      <c r="AD658" s="1"/>
      <c r="AE658" s="1"/>
      <c r="AF658" s="1"/>
    </row>
    <row r="659" spans="1:32" ht="44.25" customHeight="1" x14ac:dyDescent="0.2">
      <c r="A659" s="86" t="s">
        <v>7824</v>
      </c>
      <c r="B659" s="243">
        <v>713189006</v>
      </c>
      <c r="C659" s="2" t="s">
        <v>519</v>
      </c>
      <c r="D659" s="2" t="s">
        <v>3624</v>
      </c>
      <c r="E659" s="6" t="s">
        <v>5349</v>
      </c>
      <c r="F659" s="22" t="s">
        <v>5008</v>
      </c>
      <c r="G659" s="6" t="s">
        <v>6301</v>
      </c>
      <c r="H659" s="2" t="s">
        <v>3625</v>
      </c>
      <c r="I659" s="2" t="s">
        <v>6692</v>
      </c>
      <c r="J659" s="2" t="s">
        <v>6693</v>
      </c>
      <c r="K659" s="2" t="s">
        <v>6694</v>
      </c>
      <c r="L659" s="4" t="s">
        <v>309</v>
      </c>
      <c r="M659" s="7" t="s">
        <v>1503</v>
      </c>
      <c r="N659" s="7" t="s">
        <v>6695</v>
      </c>
      <c r="O659" s="23" t="s">
        <v>6300</v>
      </c>
      <c r="P659" s="7"/>
      <c r="Q659" s="8">
        <v>93910</v>
      </c>
      <c r="R659" s="8" t="s">
        <v>6760</v>
      </c>
      <c r="S659" s="9">
        <v>37970</v>
      </c>
      <c r="T659" s="41">
        <v>6911</v>
      </c>
      <c r="U659" s="3"/>
      <c r="V659" s="4"/>
      <c r="W659" s="3"/>
      <c r="X659" s="3"/>
      <c r="Y659" s="3"/>
      <c r="Z659" s="2"/>
      <c r="AA659" s="1"/>
      <c r="AB659" s="1"/>
      <c r="AC659" s="1"/>
      <c r="AD659" s="1"/>
      <c r="AE659" s="1"/>
      <c r="AF659" s="1"/>
    </row>
    <row r="660" spans="1:32" ht="44.25" customHeight="1" x14ac:dyDescent="0.2">
      <c r="A660" s="86" t="s">
        <v>7825</v>
      </c>
      <c r="B660" s="2">
        <v>650263170</v>
      </c>
      <c r="C660" s="2" t="s">
        <v>3626</v>
      </c>
      <c r="D660" s="2" t="s">
        <v>3627</v>
      </c>
      <c r="E660" s="6" t="s">
        <v>3628</v>
      </c>
      <c r="F660" s="6" t="s">
        <v>3629</v>
      </c>
      <c r="G660" s="6" t="s">
        <v>3630</v>
      </c>
      <c r="H660" s="2" t="s">
        <v>3631</v>
      </c>
      <c r="I660" s="2" t="s">
        <v>3632</v>
      </c>
      <c r="J660" s="2" t="s">
        <v>3633</v>
      </c>
      <c r="K660" s="2" t="s">
        <v>3634</v>
      </c>
      <c r="L660" s="4" t="s">
        <v>5311</v>
      </c>
      <c r="M660" s="7" t="s">
        <v>3635</v>
      </c>
      <c r="N660" s="7"/>
      <c r="O660" s="8"/>
      <c r="P660" s="7"/>
      <c r="Q660" s="8" t="s">
        <v>368</v>
      </c>
      <c r="R660" s="8" t="s">
        <v>3636</v>
      </c>
      <c r="S660" s="9">
        <v>40463</v>
      </c>
      <c r="T660" s="7">
        <v>7433</v>
      </c>
      <c r="U660" s="3"/>
      <c r="V660" s="4"/>
      <c r="W660" s="3"/>
      <c r="X660" s="3"/>
      <c r="Y660" s="3"/>
      <c r="Z660" s="2"/>
      <c r="AA660" s="1"/>
      <c r="AB660" s="1"/>
      <c r="AC660" s="1"/>
      <c r="AD660" s="1"/>
      <c r="AE660" s="1"/>
      <c r="AF660" s="1"/>
    </row>
    <row r="661" spans="1:32" ht="44.25" customHeight="1" x14ac:dyDescent="0.2">
      <c r="A661" s="86" t="s">
        <v>7826</v>
      </c>
      <c r="B661" s="2">
        <v>754811005</v>
      </c>
      <c r="C661" s="2" t="s">
        <v>3637</v>
      </c>
      <c r="D661" s="2" t="s">
        <v>3638</v>
      </c>
      <c r="E661" s="6" t="s">
        <v>3639</v>
      </c>
      <c r="F661" s="6" t="s">
        <v>3640</v>
      </c>
      <c r="G661" s="6" t="s">
        <v>3641</v>
      </c>
      <c r="H661" s="2" t="s">
        <v>3642</v>
      </c>
      <c r="I661" s="2" t="s">
        <v>3643</v>
      </c>
      <c r="J661" s="2" t="s">
        <v>3644</v>
      </c>
      <c r="K661" s="2" t="s">
        <v>3646</v>
      </c>
      <c r="L661" s="4" t="s">
        <v>5317</v>
      </c>
      <c r="M661" s="7" t="s">
        <v>3648</v>
      </c>
      <c r="N661" s="7" t="s">
        <v>3647</v>
      </c>
      <c r="O661" s="8" t="s">
        <v>3645</v>
      </c>
      <c r="P661" s="7"/>
      <c r="Q661" s="8" t="s">
        <v>45</v>
      </c>
      <c r="R661" s="8" t="s">
        <v>3649</v>
      </c>
      <c r="S661" s="9">
        <v>41540</v>
      </c>
      <c r="T661" s="7">
        <v>7486</v>
      </c>
      <c r="U661" s="3"/>
      <c r="V661" s="4"/>
      <c r="W661" s="3"/>
      <c r="X661" s="3"/>
      <c r="Y661" s="3"/>
      <c r="Z661" s="2"/>
      <c r="AA661" s="1"/>
      <c r="AB661" s="1"/>
      <c r="AC661" s="1"/>
      <c r="AD661" s="1"/>
      <c r="AE661" s="1"/>
      <c r="AF661" s="1"/>
    </row>
    <row r="662" spans="1:32" ht="44.25" customHeight="1" x14ac:dyDescent="0.2">
      <c r="A662" s="86" t="s">
        <v>7827</v>
      </c>
      <c r="B662" s="2">
        <v>650251105</v>
      </c>
      <c r="C662" s="2" t="s">
        <v>3626</v>
      </c>
      <c r="D662" s="2" t="s">
        <v>3650</v>
      </c>
      <c r="E662" s="6" t="s">
        <v>3651</v>
      </c>
      <c r="F662" s="6" t="s">
        <v>3652</v>
      </c>
      <c r="G662" s="6" t="s">
        <v>3653</v>
      </c>
      <c r="H662" s="2" t="s">
        <v>3654</v>
      </c>
      <c r="I662" s="2" t="s">
        <v>3655</v>
      </c>
      <c r="J662" s="2" t="s">
        <v>3656</v>
      </c>
      <c r="K662" s="2" t="s">
        <v>3658</v>
      </c>
      <c r="L662" s="4" t="s">
        <v>47</v>
      </c>
      <c r="M662" s="7" t="s">
        <v>3660</v>
      </c>
      <c r="N662" s="7" t="s">
        <v>3659</v>
      </c>
      <c r="O662" s="8" t="s">
        <v>3657</v>
      </c>
      <c r="P662" s="7"/>
      <c r="Q662" s="8" t="s">
        <v>368</v>
      </c>
      <c r="R662" s="13" t="s">
        <v>5256</v>
      </c>
      <c r="S662" s="9">
        <v>39897</v>
      </c>
      <c r="T662" s="7">
        <v>7410</v>
      </c>
      <c r="U662" s="3"/>
      <c r="V662" s="4"/>
      <c r="W662" s="3"/>
      <c r="X662" s="3"/>
      <c r="Y662" s="3"/>
      <c r="Z662" s="2"/>
      <c r="AA662" s="1"/>
      <c r="AB662" s="1"/>
      <c r="AC662" s="1"/>
      <c r="AD662" s="1"/>
      <c r="AE662" s="1"/>
      <c r="AF662" s="1"/>
    </row>
    <row r="663" spans="1:32" ht="44.25" customHeight="1" x14ac:dyDescent="0.2">
      <c r="A663" s="86" t="s">
        <v>7828</v>
      </c>
      <c r="B663" s="2">
        <v>657662402</v>
      </c>
      <c r="C663" s="2" t="s">
        <v>3661</v>
      </c>
      <c r="D663" s="2" t="s">
        <v>3662</v>
      </c>
      <c r="E663" s="6" t="s">
        <v>3663</v>
      </c>
      <c r="F663" s="6" t="s">
        <v>3664</v>
      </c>
      <c r="G663" s="6" t="s">
        <v>3665</v>
      </c>
      <c r="H663" s="2" t="s">
        <v>1674</v>
      </c>
      <c r="I663" s="2" t="s">
        <v>3666</v>
      </c>
      <c r="J663" s="2" t="s">
        <v>3667</v>
      </c>
      <c r="K663" s="2" t="s">
        <v>3668</v>
      </c>
      <c r="L663" s="4" t="s">
        <v>539</v>
      </c>
      <c r="M663" s="7" t="s">
        <v>3670</v>
      </c>
      <c r="N663" s="7" t="s">
        <v>3669</v>
      </c>
      <c r="O663" s="8"/>
      <c r="P663" s="7"/>
      <c r="Q663" s="8">
        <v>93401</v>
      </c>
      <c r="R663" s="8" t="s">
        <v>3671</v>
      </c>
      <c r="S663" s="9">
        <v>39328</v>
      </c>
      <c r="T663" s="7">
        <v>7372</v>
      </c>
      <c r="U663" s="3"/>
      <c r="V663" s="4"/>
      <c r="W663" s="3"/>
      <c r="X663" s="3"/>
      <c r="Y663" s="3"/>
      <c r="Z663" s="2"/>
      <c r="AA663" s="1"/>
      <c r="AB663" s="1"/>
      <c r="AC663" s="1"/>
      <c r="AD663" s="1"/>
      <c r="AE663" s="1"/>
      <c r="AF663" s="1"/>
    </row>
    <row r="664" spans="1:32" ht="44.25" customHeight="1" x14ac:dyDescent="0.2">
      <c r="A664" s="86" t="s">
        <v>7829</v>
      </c>
      <c r="B664" s="2">
        <v>657478903</v>
      </c>
      <c r="C664" s="2" t="s">
        <v>3672</v>
      </c>
      <c r="D664" s="2" t="s">
        <v>3673</v>
      </c>
      <c r="E664" s="6" t="s">
        <v>3674</v>
      </c>
      <c r="F664" s="6" t="s">
        <v>3675</v>
      </c>
      <c r="G664" s="6" t="s">
        <v>3676</v>
      </c>
      <c r="H664" s="2" t="s">
        <v>3677</v>
      </c>
      <c r="I664" s="2" t="s">
        <v>3678</v>
      </c>
      <c r="J664" s="2" t="s">
        <v>3679</v>
      </c>
      <c r="K664" s="2" t="s">
        <v>3680</v>
      </c>
      <c r="L664" s="4" t="s">
        <v>5311</v>
      </c>
      <c r="M664" s="7" t="s">
        <v>3682</v>
      </c>
      <c r="N664" s="7" t="s">
        <v>3681</v>
      </c>
      <c r="O664" s="8"/>
      <c r="P664" s="7"/>
      <c r="Q664" s="8" t="s">
        <v>368</v>
      </c>
      <c r="R664" s="8" t="s">
        <v>3683</v>
      </c>
      <c r="S664" s="9">
        <v>39636</v>
      </c>
      <c r="T664" s="7">
        <v>7400</v>
      </c>
      <c r="U664" s="3"/>
      <c r="V664" s="4"/>
      <c r="W664" s="3"/>
      <c r="X664" s="3"/>
      <c r="Y664" s="3"/>
      <c r="Z664" s="2"/>
      <c r="AA664" s="1"/>
      <c r="AB664" s="1"/>
      <c r="AC664" s="1"/>
      <c r="AD664" s="1"/>
      <c r="AE664" s="1"/>
      <c r="AF664" s="1"/>
    </row>
    <row r="665" spans="1:32" ht="44.25" customHeight="1" x14ac:dyDescent="0.2">
      <c r="A665" s="86" t="s">
        <v>7830</v>
      </c>
      <c r="B665" s="2">
        <v>659759004</v>
      </c>
      <c r="C665" s="2" t="s">
        <v>3626</v>
      </c>
      <c r="D665" s="2" t="s">
        <v>3684</v>
      </c>
      <c r="E665" s="6" t="s">
        <v>3685</v>
      </c>
      <c r="F665" s="6" t="s">
        <v>3686</v>
      </c>
      <c r="G665" s="6" t="s">
        <v>3687</v>
      </c>
      <c r="H665" s="2" t="s">
        <v>1374</v>
      </c>
      <c r="I665" s="2" t="s">
        <v>3688</v>
      </c>
      <c r="J665" s="2" t="s">
        <v>3689</v>
      </c>
      <c r="K665" s="2" t="s">
        <v>3690</v>
      </c>
      <c r="L665" s="2" t="s">
        <v>5312</v>
      </c>
      <c r="M665" s="4" t="s">
        <v>3691</v>
      </c>
      <c r="N665" s="7"/>
      <c r="O665" s="8"/>
      <c r="P665" s="7"/>
      <c r="Q665" s="8" t="s">
        <v>368</v>
      </c>
      <c r="R665" s="8" t="s">
        <v>3692</v>
      </c>
      <c r="S665" s="9">
        <v>39695</v>
      </c>
      <c r="T665" s="7">
        <v>7402</v>
      </c>
      <c r="U665" s="3"/>
      <c r="V665" s="4"/>
      <c r="W665" s="3"/>
      <c r="X665" s="3"/>
      <c r="Y665" s="3"/>
      <c r="Z665" s="2"/>
      <c r="AA665" s="1"/>
      <c r="AB665" s="1"/>
      <c r="AC665" s="1"/>
      <c r="AD665" s="1"/>
      <c r="AE665" s="1"/>
      <c r="AF665" s="1"/>
    </row>
    <row r="666" spans="1:32" ht="44.25" customHeight="1" x14ac:dyDescent="0.2">
      <c r="A666" s="86" t="s">
        <v>7831</v>
      </c>
      <c r="B666" s="2">
        <v>650363817</v>
      </c>
      <c r="C666" s="2" t="s">
        <v>3637</v>
      </c>
      <c r="D666" s="2" t="s">
        <v>3693</v>
      </c>
      <c r="E666" s="6" t="s">
        <v>3694</v>
      </c>
      <c r="F666" s="6" t="s">
        <v>3695</v>
      </c>
      <c r="G666" s="6" t="s">
        <v>3696</v>
      </c>
      <c r="H666" s="2" t="s">
        <v>3697</v>
      </c>
      <c r="I666" s="2" t="s">
        <v>127</v>
      </c>
      <c r="J666" s="2" t="s">
        <v>3698</v>
      </c>
      <c r="K666" s="2" t="s">
        <v>5344</v>
      </c>
      <c r="L666" s="4" t="s">
        <v>5313</v>
      </c>
      <c r="M666" s="7" t="s">
        <v>3699</v>
      </c>
      <c r="N666" s="7"/>
      <c r="O666" s="8"/>
      <c r="P666" s="7"/>
      <c r="Q666" s="8" t="s">
        <v>45</v>
      </c>
      <c r="R666" s="8" t="s">
        <v>3700</v>
      </c>
      <c r="S666" s="9">
        <v>40809</v>
      </c>
      <c r="T666" s="7">
        <v>7453</v>
      </c>
      <c r="U666" s="3"/>
      <c r="V666" s="4"/>
      <c r="W666" s="3"/>
      <c r="X666" s="3"/>
      <c r="Y666" s="3"/>
      <c r="Z666" s="2"/>
      <c r="AA666" s="1"/>
      <c r="AB666" s="1"/>
      <c r="AC666" s="1"/>
      <c r="AD666" s="1"/>
      <c r="AE666" s="1"/>
      <c r="AF666" s="1"/>
    </row>
    <row r="667" spans="1:32" ht="44.25" customHeight="1" x14ac:dyDescent="0.2">
      <c r="A667" s="86" t="s">
        <v>7832</v>
      </c>
      <c r="B667" s="2">
        <v>657208701</v>
      </c>
      <c r="C667" s="2" t="s">
        <v>3672</v>
      </c>
      <c r="D667" s="2" t="s">
        <v>3701</v>
      </c>
      <c r="E667" s="6" t="s">
        <v>3702</v>
      </c>
      <c r="F667" s="6" t="s">
        <v>3703</v>
      </c>
      <c r="G667" s="6" t="s">
        <v>3704</v>
      </c>
      <c r="H667" s="6" t="s">
        <v>630</v>
      </c>
      <c r="I667" s="2" t="s">
        <v>3705</v>
      </c>
      <c r="J667" s="2" t="s">
        <v>3706</v>
      </c>
      <c r="K667" s="2" t="s">
        <v>3708</v>
      </c>
      <c r="L667" s="4" t="s">
        <v>48</v>
      </c>
      <c r="M667" s="7" t="s">
        <v>1233</v>
      </c>
      <c r="N667" s="7" t="s">
        <v>3709</v>
      </c>
      <c r="O667" s="8" t="s">
        <v>3707</v>
      </c>
      <c r="P667" s="7"/>
      <c r="Q667" s="8" t="s">
        <v>368</v>
      </c>
      <c r="R667" s="8" t="s">
        <v>3710</v>
      </c>
      <c r="S667" s="9">
        <v>39303</v>
      </c>
      <c r="T667" s="7">
        <v>7366</v>
      </c>
      <c r="U667" s="3"/>
      <c r="V667" s="4"/>
      <c r="W667" s="3"/>
      <c r="X667" s="3"/>
      <c r="Y667" s="3"/>
      <c r="Z667" s="2"/>
      <c r="AA667" s="1"/>
      <c r="AB667" s="1"/>
      <c r="AC667" s="1"/>
      <c r="AD667" s="1"/>
      <c r="AE667" s="1"/>
      <c r="AF667" s="1"/>
    </row>
    <row r="668" spans="1:32" ht="44.25" customHeight="1" x14ac:dyDescent="0.2">
      <c r="A668" s="86" t="s">
        <v>7833</v>
      </c>
      <c r="B668" s="2">
        <v>657351903</v>
      </c>
      <c r="C668" s="2" t="s">
        <v>3661</v>
      </c>
      <c r="D668" s="2" t="s">
        <v>3711</v>
      </c>
      <c r="E668" s="6" t="s">
        <v>3712</v>
      </c>
      <c r="F668" s="6" t="s">
        <v>3713</v>
      </c>
      <c r="G668" s="2" t="s">
        <v>3714</v>
      </c>
      <c r="H668" s="2" t="s">
        <v>1674</v>
      </c>
      <c r="I668" s="2" t="s">
        <v>3715</v>
      </c>
      <c r="J668" s="2" t="s">
        <v>3716</v>
      </c>
      <c r="K668" s="2" t="s">
        <v>3718</v>
      </c>
      <c r="L668" s="4" t="s">
        <v>47</v>
      </c>
      <c r="M668" s="7" t="s">
        <v>624</v>
      </c>
      <c r="N668" s="7" t="s">
        <v>3719</v>
      </c>
      <c r="O668" s="8" t="s">
        <v>3717</v>
      </c>
      <c r="P668" s="7"/>
      <c r="Q668" s="8">
        <v>93401</v>
      </c>
      <c r="R668" s="8" t="s">
        <v>3720</v>
      </c>
      <c r="S668" s="9">
        <v>39289</v>
      </c>
      <c r="T668" s="7">
        <v>7364</v>
      </c>
      <c r="U668" s="3"/>
      <c r="V668" s="4"/>
      <c r="W668" s="3"/>
      <c r="X668" s="3"/>
      <c r="Y668" s="3"/>
      <c r="Z668" s="2"/>
      <c r="AA668" s="1"/>
      <c r="AB668" s="1"/>
      <c r="AC668" s="1"/>
      <c r="AD668" s="1"/>
      <c r="AE668" s="1"/>
      <c r="AF668" s="1"/>
    </row>
    <row r="669" spans="1:32" ht="44.25" customHeight="1" x14ac:dyDescent="0.2">
      <c r="A669" s="86" t="s">
        <v>7834</v>
      </c>
      <c r="B669" s="2">
        <v>651989108</v>
      </c>
      <c r="C669" s="2" t="s">
        <v>3672</v>
      </c>
      <c r="D669" s="2" t="s">
        <v>3721</v>
      </c>
      <c r="E669" s="6" t="s">
        <v>3722</v>
      </c>
      <c r="F669" s="6" t="s">
        <v>3723</v>
      </c>
      <c r="G669" s="6" t="s">
        <v>3724</v>
      </c>
      <c r="H669" s="2" t="s">
        <v>170</v>
      </c>
      <c r="I669" s="2" t="s">
        <v>3725</v>
      </c>
      <c r="J669" s="2" t="s">
        <v>3726</v>
      </c>
      <c r="K669" s="2" t="s">
        <v>3727</v>
      </c>
      <c r="L669" s="4" t="s">
        <v>5315</v>
      </c>
      <c r="M669" s="7"/>
      <c r="N669" s="7"/>
      <c r="O669" s="8"/>
      <c r="P669" s="7"/>
      <c r="Q669" s="8" t="s">
        <v>368</v>
      </c>
      <c r="R669" s="8" t="s">
        <v>3728</v>
      </c>
      <c r="S669" s="9">
        <v>37970</v>
      </c>
      <c r="T669" s="7">
        <v>7113</v>
      </c>
      <c r="U669" s="3"/>
      <c r="V669" s="4"/>
      <c r="W669" s="3"/>
      <c r="X669" s="3"/>
      <c r="Y669" s="3"/>
      <c r="Z669" s="2"/>
      <c r="AA669" s="1"/>
      <c r="AB669" s="1"/>
      <c r="AC669" s="1"/>
      <c r="AD669" s="1"/>
      <c r="AE669" s="1"/>
      <c r="AF669" s="1"/>
    </row>
    <row r="670" spans="1:32" ht="44.25" customHeight="1" x14ac:dyDescent="0.2">
      <c r="A670" s="86" t="s">
        <v>7835</v>
      </c>
      <c r="B670" s="2">
        <v>742049000</v>
      </c>
      <c r="C670" s="2" t="s">
        <v>3672</v>
      </c>
      <c r="D670" s="2" t="s">
        <v>3729</v>
      </c>
      <c r="E670" s="6" t="s">
        <v>3730</v>
      </c>
      <c r="F670" s="6" t="s">
        <v>3731</v>
      </c>
      <c r="G670" s="6" t="s">
        <v>3732</v>
      </c>
      <c r="H670" s="2" t="s">
        <v>605</v>
      </c>
      <c r="I670" s="2" t="s">
        <v>3733</v>
      </c>
      <c r="J670" s="2" t="s">
        <v>3734</v>
      </c>
      <c r="K670" s="2" t="s">
        <v>3735</v>
      </c>
      <c r="L670" s="4" t="s">
        <v>539</v>
      </c>
      <c r="M670" s="7" t="s">
        <v>3736</v>
      </c>
      <c r="N670" s="7"/>
      <c r="O670" s="8"/>
      <c r="P670" s="7"/>
      <c r="Q670" s="8" t="s">
        <v>368</v>
      </c>
      <c r="R670" s="8" t="s">
        <v>5303</v>
      </c>
      <c r="S670" s="9">
        <v>37970</v>
      </c>
      <c r="T670" s="7">
        <v>6991</v>
      </c>
      <c r="U670" s="3"/>
      <c r="V670" s="4"/>
      <c r="W670" s="3"/>
      <c r="X670" s="3"/>
      <c r="Y670" s="3"/>
      <c r="Z670" s="2"/>
      <c r="AA670" s="1"/>
      <c r="AB670" s="1"/>
      <c r="AC670" s="1"/>
      <c r="AD670" s="1"/>
      <c r="AE670" s="1"/>
      <c r="AF670" s="1"/>
    </row>
    <row r="671" spans="1:32" ht="44.25" customHeight="1" x14ac:dyDescent="0.2">
      <c r="A671" s="86" t="s">
        <v>7836</v>
      </c>
      <c r="B671" s="2">
        <v>650882008</v>
      </c>
      <c r="C671" s="2" t="s">
        <v>3672</v>
      </c>
      <c r="D671" s="2" t="s">
        <v>3737</v>
      </c>
      <c r="E671" s="6" t="s">
        <v>3738</v>
      </c>
      <c r="F671" s="6" t="s">
        <v>3739</v>
      </c>
      <c r="G671" s="6" t="s">
        <v>3740</v>
      </c>
      <c r="H671" s="2" t="s">
        <v>1374</v>
      </c>
      <c r="I671" s="2" t="s">
        <v>3741</v>
      </c>
      <c r="J671" s="2" t="s">
        <v>3742</v>
      </c>
      <c r="K671" s="2" t="s">
        <v>3743</v>
      </c>
      <c r="L671" s="4" t="s">
        <v>539</v>
      </c>
      <c r="M671" s="7" t="s">
        <v>3744</v>
      </c>
      <c r="N671" s="7"/>
      <c r="O671" s="8"/>
      <c r="P671" s="7"/>
      <c r="Q671" s="8" t="s">
        <v>368</v>
      </c>
      <c r="R671" s="8" t="s">
        <v>3745</v>
      </c>
      <c r="S671" s="9">
        <v>38159</v>
      </c>
      <c r="T671" s="7">
        <v>7126</v>
      </c>
      <c r="U671" s="3"/>
      <c r="V671" s="4"/>
      <c r="W671" s="3"/>
      <c r="X671" s="3"/>
      <c r="Y671" s="3"/>
      <c r="Z671" s="2"/>
      <c r="AA671" s="1"/>
      <c r="AB671" s="1"/>
      <c r="AC671" s="1"/>
      <c r="AD671" s="1"/>
      <c r="AE671" s="1"/>
      <c r="AF671" s="1"/>
    </row>
    <row r="672" spans="1:32" ht="44.25" customHeight="1" x14ac:dyDescent="0.2">
      <c r="A672" s="86" t="s">
        <v>7837</v>
      </c>
      <c r="B672" s="2">
        <v>740263005</v>
      </c>
      <c r="C672" s="2" t="s">
        <v>3672</v>
      </c>
      <c r="D672" s="2" t="s">
        <v>3747</v>
      </c>
      <c r="E672" s="6" t="s">
        <v>3748</v>
      </c>
      <c r="F672" s="6" t="s">
        <v>3746</v>
      </c>
      <c r="G672" s="6" t="s">
        <v>3749</v>
      </c>
      <c r="H672" s="2" t="s">
        <v>112</v>
      </c>
      <c r="I672" s="2" t="s">
        <v>3750</v>
      </c>
      <c r="J672" s="2" t="s">
        <v>3751</v>
      </c>
      <c r="K672" s="4" t="s">
        <v>3752</v>
      </c>
      <c r="L672" s="4" t="s">
        <v>539</v>
      </c>
      <c r="M672" s="7" t="s">
        <v>3753</v>
      </c>
      <c r="N672" s="7"/>
      <c r="O672" s="8"/>
      <c r="P672" s="7"/>
      <c r="Q672" s="7" t="s">
        <v>368</v>
      </c>
      <c r="R672" s="8" t="s">
        <v>3754</v>
      </c>
      <c r="S672" s="9">
        <v>37970</v>
      </c>
      <c r="T672" s="2">
        <v>6977</v>
      </c>
      <c r="U672" s="3"/>
      <c r="V672" s="4"/>
      <c r="W672" s="3"/>
      <c r="X672" s="3"/>
      <c r="Y672" s="3"/>
      <c r="Z672" s="2"/>
      <c r="AA672" s="1"/>
      <c r="AB672" s="1"/>
      <c r="AC672" s="1"/>
      <c r="AD672" s="1"/>
      <c r="AE672" s="1"/>
      <c r="AF672" s="1"/>
    </row>
    <row r="673" spans="1:32" ht="44.25" customHeight="1" x14ac:dyDescent="0.2">
      <c r="A673" s="86" t="s">
        <v>7838</v>
      </c>
      <c r="B673" s="2">
        <v>728623004</v>
      </c>
      <c r="C673" s="2" t="s">
        <v>3672</v>
      </c>
      <c r="D673" s="2" t="s">
        <v>3756</v>
      </c>
      <c r="E673" s="6" t="s">
        <v>7839</v>
      </c>
      <c r="F673" s="6" t="s">
        <v>3755</v>
      </c>
      <c r="G673" s="6" t="s">
        <v>6290</v>
      </c>
      <c r="H673" s="2" t="s">
        <v>1427</v>
      </c>
      <c r="I673" s="2" t="s">
        <v>6283</v>
      </c>
      <c r="J673" s="2" t="s">
        <v>3757</v>
      </c>
      <c r="K673" s="2" t="s">
        <v>3758</v>
      </c>
      <c r="L673" s="4" t="s">
        <v>539</v>
      </c>
      <c r="M673" s="7" t="s">
        <v>3329</v>
      </c>
      <c r="N673" s="7" t="s">
        <v>3759</v>
      </c>
      <c r="O673" s="8"/>
      <c r="P673" s="7"/>
      <c r="Q673" s="8" t="s">
        <v>368</v>
      </c>
      <c r="R673" s="8" t="s">
        <v>7840</v>
      </c>
      <c r="S673" s="9">
        <v>37970</v>
      </c>
      <c r="T673" s="7">
        <v>6931</v>
      </c>
      <c r="U673" s="3"/>
      <c r="V673" s="4"/>
      <c r="W673" s="3"/>
      <c r="X673" s="3"/>
      <c r="Y673" s="3"/>
      <c r="Z673" s="2"/>
      <c r="AA673" s="1"/>
      <c r="AB673" s="1"/>
      <c r="AC673" s="1"/>
      <c r="AD673" s="1"/>
      <c r="AE673" s="1"/>
      <c r="AF673" s="1"/>
    </row>
    <row r="674" spans="1:32" ht="44.25" customHeight="1" x14ac:dyDescent="0.2">
      <c r="A674" s="86" t="s">
        <v>7841</v>
      </c>
      <c r="B674" s="2">
        <v>656176903</v>
      </c>
      <c r="C674" s="2" t="s">
        <v>3661</v>
      </c>
      <c r="D674" s="2" t="s">
        <v>3760</v>
      </c>
      <c r="E674" s="6" t="s">
        <v>7842</v>
      </c>
      <c r="F674" s="6" t="s">
        <v>3761</v>
      </c>
      <c r="G674" s="6" t="s">
        <v>5503</v>
      </c>
      <c r="H674" s="2" t="s">
        <v>7843</v>
      </c>
      <c r="I674" s="2" t="s">
        <v>3762</v>
      </c>
      <c r="J674" s="2" t="s">
        <v>3763</v>
      </c>
      <c r="K674" s="2" t="s">
        <v>3765</v>
      </c>
      <c r="L674" s="4" t="s">
        <v>539</v>
      </c>
      <c r="M674" s="7" t="s">
        <v>3329</v>
      </c>
      <c r="N674" s="7" t="s">
        <v>5447</v>
      </c>
      <c r="O674" s="8" t="s">
        <v>3764</v>
      </c>
      <c r="P674" s="7"/>
      <c r="Q674" s="8">
        <v>93401</v>
      </c>
      <c r="R674" s="8" t="s">
        <v>7844</v>
      </c>
      <c r="S674" s="9">
        <v>38936</v>
      </c>
      <c r="T674" s="7">
        <v>7331</v>
      </c>
      <c r="U674" s="3"/>
      <c r="V674" s="4"/>
      <c r="W674" s="3"/>
      <c r="X674" s="3"/>
      <c r="Y674" s="3"/>
      <c r="Z674" s="2"/>
      <c r="AA674" s="1"/>
      <c r="AB674" s="1"/>
      <c r="AC674" s="1"/>
      <c r="AD674" s="1"/>
      <c r="AE674" s="1"/>
      <c r="AF674" s="1"/>
    </row>
    <row r="675" spans="1:32" ht="44.25" customHeight="1" x14ac:dyDescent="0.2">
      <c r="A675" s="86" t="s">
        <v>7845</v>
      </c>
      <c r="B675" s="2">
        <v>659940302</v>
      </c>
      <c r="C675" s="2" t="s">
        <v>3637</v>
      </c>
      <c r="D675" s="2" t="s">
        <v>3766</v>
      </c>
      <c r="E675" s="6" t="s">
        <v>3767</v>
      </c>
      <c r="F675" s="6" t="s">
        <v>3768</v>
      </c>
      <c r="G675" s="6" t="s">
        <v>3769</v>
      </c>
      <c r="H675" s="2" t="s">
        <v>1565</v>
      </c>
      <c r="I675" s="2" t="s">
        <v>3770</v>
      </c>
      <c r="J675" s="2" t="s">
        <v>3771</v>
      </c>
      <c r="K675" s="2" t="s">
        <v>3772</v>
      </c>
      <c r="L675" s="4" t="s">
        <v>539</v>
      </c>
      <c r="M675" s="7" t="s">
        <v>3773</v>
      </c>
      <c r="N675" s="7"/>
      <c r="O675" s="8"/>
      <c r="P675" s="7"/>
      <c r="Q675" s="8" t="s">
        <v>45</v>
      </c>
      <c r="R675" s="8" t="s">
        <v>3700</v>
      </c>
      <c r="S675" s="9">
        <v>40728</v>
      </c>
      <c r="T675" s="7">
        <v>7443</v>
      </c>
      <c r="U675" s="3"/>
      <c r="V675" s="4"/>
      <c r="W675" s="3"/>
      <c r="X675" s="3"/>
      <c r="Y675" s="3"/>
      <c r="Z675" s="2"/>
      <c r="AA675" s="1"/>
      <c r="AB675" s="1"/>
      <c r="AC675" s="1"/>
      <c r="AD675" s="1"/>
      <c r="AE675" s="1"/>
      <c r="AF675" s="1"/>
    </row>
    <row r="676" spans="1:32" ht="44.25" customHeight="1" x14ac:dyDescent="0.2">
      <c r="A676" s="86" t="s">
        <v>7846</v>
      </c>
      <c r="B676" s="2">
        <v>652115705</v>
      </c>
      <c r="C676" s="2" t="s">
        <v>3672</v>
      </c>
      <c r="D676" s="2" t="s">
        <v>3774</v>
      </c>
      <c r="E676" s="6" t="s">
        <v>6530</v>
      </c>
      <c r="F676" s="6" t="s">
        <v>3775</v>
      </c>
      <c r="G676" s="6" t="s">
        <v>6531</v>
      </c>
      <c r="H676" s="2" t="s">
        <v>170</v>
      </c>
      <c r="I676" s="2" t="s">
        <v>6532</v>
      </c>
      <c r="J676" s="2" t="s">
        <v>3776</v>
      </c>
      <c r="K676" s="2" t="s">
        <v>3777</v>
      </c>
      <c r="L676" s="4" t="s">
        <v>309</v>
      </c>
      <c r="M676" s="7" t="s">
        <v>3390</v>
      </c>
      <c r="N676" s="7" t="s">
        <v>3778</v>
      </c>
      <c r="O676" s="8"/>
      <c r="P676" s="7"/>
      <c r="Q676" s="8" t="s">
        <v>368</v>
      </c>
      <c r="R676" s="8" t="s">
        <v>5973</v>
      </c>
      <c r="S676" s="9">
        <v>38228</v>
      </c>
      <c r="T676" s="7">
        <v>7146</v>
      </c>
      <c r="U676" s="3"/>
      <c r="V676" s="4"/>
      <c r="W676" s="3"/>
      <c r="X676" s="3"/>
      <c r="Y676" s="3"/>
      <c r="Z676" s="2"/>
      <c r="AA676" s="1"/>
      <c r="AB676" s="1"/>
      <c r="AC676" s="1"/>
      <c r="AD676" s="1"/>
      <c r="AE676" s="1"/>
      <c r="AF676" s="1"/>
    </row>
    <row r="677" spans="1:32" ht="44.25" customHeight="1" x14ac:dyDescent="0.2">
      <c r="A677" s="86" t="s">
        <v>7847</v>
      </c>
      <c r="B677" s="2">
        <v>759894200</v>
      </c>
      <c r="C677" s="2" t="s">
        <v>3626</v>
      </c>
      <c r="D677" s="2" t="s">
        <v>3779</v>
      </c>
      <c r="E677" s="6" t="s">
        <v>3780</v>
      </c>
      <c r="F677" s="6" t="s">
        <v>3781</v>
      </c>
      <c r="G677" s="6" t="s">
        <v>3782</v>
      </c>
      <c r="H677" s="2" t="s">
        <v>3783</v>
      </c>
      <c r="I677" s="2" t="s">
        <v>3784</v>
      </c>
      <c r="J677" s="2" t="s">
        <v>3785</v>
      </c>
      <c r="K677" s="2" t="s">
        <v>3788</v>
      </c>
      <c r="L677" s="4" t="s">
        <v>47</v>
      </c>
      <c r="M677" s="7" t="s">
        <v>3789</v>
      </c>
      <c r="N677" s="7" t="s">
        <v>3787</v>
      </c>
      <c r="O677" s="8" t="s">
        <v>3786</v>
      </c>
      <c r="P677" s="7"/>
      <c r="Q677" s="8" t="s">
        <v>45</v>
      </c>
      <c r="R677" s="8" t="s">
        <v>3790</v>
      </c>
      <c r="S677" s="9">
        <v>38610</v>
      </c>
      <c r="T677" s="7">
        <v>7191</v>
      </c>
      <c r="U677" s="3"/>
      <c r="V677" s="4"/>
      <c r="W677" s="3"/>
      <c r="X677" s="3"/>
      <c r="Y677" s="3"/>
      <c r="Z677" s="2"/>
      <c r="AA677" s="1"/>
      <c r="AB677" s="1"/>
      <c r="AC677" s="1"/>
      <c r="AD677" s="1"/>
      <c r="AE677" s="1"/>
      <c r="AF677" s="1"/>
    </row>
    <row r="678" spans="1:32" ht="44.25" customHeight="1" x14ac:dyDescent="0.2">
      <c r="A678" s="86" t="s">
        <v>7848</v>
      </c>
      <c r="B678" s="2">
        <v>656702605</v>
      </c>
      <c r="C678" s="2" t="s">
        <v>3661</v>
      </c>
      <c r="D678" s="2" t="s">
        <v>3791</v>
      </c>
      <c r="E678" s="6" t="s">
        <v>3792</v>
      </c>
      <c r="F678" s="6" t="s">
        <v>3793</v>
      </c>
      <c r="G678" s="6" t="s">
        <v>3794</v>
      </c>
      <c r="H678" s="2" t="s">
        <v>3795</v>
      </c>
      <c r="I678" s="2" t="s">
        <v>3796</v>
      </c>
      <c r="J678" s="2" t="s">
        <v>3797</v>
      </c>
      <c r="K678" s="2" t="s">
        <v>3799</v>
      </c>
      <c r="L678" s="4" t="s">
        <v>539</v>
      </c>
      <c r="M678" s="2" t="s">
        <v>2670</v>
      </c>
      <c r="N678" s="7" t="s">
        <v>3800</v>
      </c>
      <c r="O678" s="7" t="s">
        <v>3798</v>
      </c>
      <c r="P678" s="7"/>
      <c r="Q678" s="8">
        <v>93401</v>
      </c>
      <c r="R678" s="8" t="s">
        <v>3801</v>
      </c>
      <c r="S678" s="9">
        <v>39212</v>
      </c>
      <c r="T678" s="7">
        <v>7357</v>
      </c>
      <c r="U678" s="3"/>
      <c r="V678" s="4"/>
      <c r="W678" s="3"/>
      <c r="X678" s="3"/>
      <c r="Y678" s="3"/>
      <c r="Z678" s="2"/>
      <c r="AA678" s="1"/>
      <c r="AB678" s="1"/>
      <c r="AC678" s="1"/>
      <c r="AD678" s="1"/>
      <c r="AE678" s="1"/>
      <c r="AF678" s="1"/>
    </row>
    <row r="679" spans="1:32" ht="44.25" customHeight="1" x14ac:dyDescent="0.2">
      <c r="A679" s="86" t="s">
        <v>7849</v>
      </c>
      <c r="B679" s="2">
        <v>733958006</v>
      </c>
      <c r="C679" s="2" t="s">
        <v>3626</v>
      </c>
      <c r="D679" s="2" t="s">
        <v>3802</v>
      </c>
      <c r="E679" s="6" t="s">
        <v>3803</v>
      </c>
      <c r="F679" s="6" t="s">
        <v>3804</v>
      </c>
      <c r="G679" s="6" t="s">
        <v>3805</v>
      </c>
      <c r="H679" s="2" t="s">
        <v>123</v>
      </c>
      <c r="I679" s="2" t="s">
        <v>3806</v>
      </c>
      <c r="J679" s="2" t="s">
        <v>3807</v>
      </c>
      <c r="K679" s="2" t="s">
        <v>3808</v>
      </c>
      <c r="L679" s="4" t="s">
        <v>539</v>
      </c>
      <c r="M679" s="7" t="s">
        <v>3329</v>
      </c>
      <c r="N679" s="7"/>
      <c r="O679" s="8"/>
      <c r="P679" s="7"/>
      <c r="Q679" s="8" t="s">
        <v>368</v>
      </c>
      <c r="R679" s="8" t="s">
        <v>3809</v>
      </c>
      <c r="S679" s="9">
        <v>37970</v>
      </c>
      <c r="T679" s="7">
        <v>6956</v>
      </c>
      <c r="U679" s="3"/>
      <c r="V679" s="4"/>
      <c r="W679" s="3"/>
      <c r="X679" s="3"/>
      <c r="Y679" s="3"/>
      <c r="Z679" s="2"/>
      <c r="AA679" s="1"/>
      <c r="AB679" s="1"/>
      <c r="AC679" s="1"/>
      <c r="AD679" s="1"/>
      <c r="AE679" s="1"/>
      <c r="AF679" s="1"/>
    </row>
    <row r="680" spans="1:32" ht="44.25" customHeight="1" x14ac:dyDescent="0.2">
      <c r="A680" s="85" t="s">
        <v>7850</v>
      </c>
      <c r="B680" s="2">
        <v>659660806</v>
      </c>
      <c r="C680" s="2" t="s">
        <v>3626</v>
      </c>
      <c r="D680" s="2" t="s">
        <v>3810</v>
      </c>
      <c r="E680" s="6" t="s">
        <v>3811</v>
      </c>
      <c r="F680" s="6" t="s">
        <v>3812</v>
      </c>
      <c r="G680" s="6" t="s">
        <v>3813</v>
      </c>
      <c r="H680" s="2" t="s">
        <v>3654</v>
      </c>
      <c r="I680" s="2" t="s">
        <v>3814</v>
      </c>
      <c r="J680" s="2" t="s">
        <v>3815</v>
      </c>
      <c r="K680" s="2" t="s">
        <v>3816</v>
      </c>
      <c r="L680" s="4" t="s">
        <v>5312</v>
      </c>
      <c r="M680" s="7" t="s">
        <v>58</v>
      </c>
      <c r="N680" s="7"/>
      <c r="O680" s="8"/>
      <c r="P680" s="7"/>
      <c r="Q680" s="8" t="s">
        <v>368</v>
      </c>
      <c r="R680" s="8" t="s">
        <v>3817</v>
      </c>
      <c r="S680" s="9">
        <v>40032</v>
      </c>
      <c r="T680" s="7">
        <v>7416</v>
      </c>
      <c r="U680" s="3"/>
      <c r="V680" s="4"/>
      <c r="W680" s="3"/>
      <c r="X680" s="3"/>
      <c r="Y680" s="3"/>
      <c r="Z680" s="2"/>
      <c r="AA680" s="1"/>
      <c r="AB680" s="1"/>
      <c r="AC680" s="1"/>
      <c r="AD680" s="1"/>
      <c r="AE680" s="1"/>
      <c r="AF680" s="1"/>
    </row>
    <row r="681" spans="1:32" ht="44.25" customHeight="1" x14ac:dyDescent="0.2">
      <c r="A681" s="86" t="s">
        <v>7851</v>
      </c>
      <c r="B681" s="2">
        <v>655691103</v>
      </c>
      <c r="C681" s="2" t="s">
        <v>3818</v>
      </c>
      <c r="D681" s="2" t="s">
        <v>3819</v>
      </c>
      <c r="E681" s="6" t="s">
        <v>3820</v>
      </c>
      <c r="F681" s="6" t="s">
        <v>3821</v>
      </c>
      <c r="G681" s="6" t="s">
        <v>3822</v>
      </c>
      <c r="H681" s="2" t="s">
        <v>1674</v>
      </c>
      <c r="I681" s="2" t="s">
        <v>3823</v>
      </c>
      <c r="J681" s="2" t="s">
        <v>3824</v>
      </c>
      <c r="K681" s="2" t="s">
        <v>3825</v>
      </c>
      <c r="L681" s="4" t="s">
        <v>539</v>
      </c>
      <c r="M681" s="7"/>
      <c r="N681" s="7" t="s">
        <v>3826</v>
      </c>
      <c r="O681" s="8"/>
      <c r="P681" s="7"/>
      <c r="Q681" s="8">
        <v>93401</v>
      </c>
      <c r="R681" s="8" t="s">
        <v>3827</v>
      </c>
      <c r="S681" s="9">
        <v>38915</v>
      </c>
      <c r="T681" s="7">
        <v>7330</v>
      </c>
      <c r="U681" s="3"/>
      <c r="V681" s="4"/>
      <c r="W681" s="3"/>
      <c r="X681" s="3"/>
      <c r="Y681" s="3"/>
      <c r="Z681" s="2"/>
      <c r="AA681" s="1"/>
      <c r="AB681" s="1"/>
      <c r="AC681" s="1"/>
      <c r="AD681" s="1"/>
      <c r="AE681" s="1"/>
      <c r="AF681" s="1"/>
    </row>
    <row r="682" spans="1:32" ht="44.25" customHeight="1" x14ac:dyDescent="0.2">
      <c r="A682" s="86" t="s">
        <v>7852</v>
      </c>
      <c r="B682" s="2">
        <v>655097503</v>
      </c>
      <c r="C682" s="2" t="s">
        <v>3626</v>
      </c>
      <c r="D682" s="2" t="s">
        <v>3828</v>
      </c>
      <c r="E682" s="6" t="s">
        <v>3829</v>
      </c>
      <c r="F682" s="6" t="s">
        <v>3830</v>
      </c>
      <c r="G682" s="6" t="s">
        <v>3831</v>
      </c>
      <c r="H682" s="2" t="s">
        <v>3832</v>
      </c>
      <c r="I682" s="2" t="s">
        <v>3833</v>
      </c>
      <c r="J682" s="2" t="s">
        <v>3834</v>
      </c>
      <c r="K682" s="2" t="s">
        <v>3835</v>
      </c>
      <c r="L682" s="4" t="s">
        <v>47</v>
      </c>
      <c r="M682" s="7" t="s">
        <v>576</v>
      </c>
      <c r="N682" s="7" t="s">
        <v>3836</v>
      </c>
      <c r="O682" s="8"/>
      <c r="P682" s="7"/>
      <c r="Q682" s="8" t="s">
        <v>45</v>
      </c>
      <c r="R682" s="8" t="s">
        <v>3837</v>
      </c>
      <c r="S682" s="9">
        <v>38617</v>
      </c>
      <c r="T682" s="7">
        <v>7192</v>
      </c>
      <c r="U682" s="3"/>
      <c r="V682" s="4"/>
      <c r="W682" s="3"/>
      <c r="X682" s="3"/>
      <c r="Y682" s="3"/>
      <c r="Z682" s="2"/>
      <c r="AA682" s="1"/>
      <c r="AB682" s="1"/>
      <c r="AC682" s="1"/>
      <c r="AD682" s="1"/>
      <c r="AE682" s="1"/>
      <c r="AF682" s="1"/>
    </row>
    <row r="683" spans="1:32" ht="44.25" customHeight="1" x14ac:dyDescent="0.2">
      <c r="A683" s="86" t="s">
        <v>3838</v>
      </c>
      <c r="B683" s="2">
        <v>658880209</v>
      </c>
      <c r="C683" s="2" t="s">
        <v>1357</v>
      </c>
      <c r="D683" s="2" t="s">
        <v>3839</v>
      </c>
      <c r="E683" s="6" t="s">
        <v>3840</v>
      </c>
      <c r="F683" s="6" t="s">
        <v>3841</v>
      </c>
      <c r="G683" s="6" t="s">
        <v>3842</v>
      </c>
      <c r="H683" s="2" t="s">
        <v>3843</v>
      </c>
      <c r="I683" s="2" t="s">
        <v>3843</v>
      </c>
      <c r="J683" s="2" t="s">
        <v>3844</v>
      </c>
      <c r="K683" s="2" t="s">
        <v>3846</v>
      </c>
      <c r="L683" s="4" t="s">
        <v>47</v>
      </c>
      <c r="M683" s="7" t="s">
        <v>3848</v>
      </c>
      <c r="N683" s="2" t="s">
        <v>3847</v>
      </c>
      <c r="O683" s="7" t="s">
        <v>3845</v>
      </c>
      <c r="P683" s="7"/>
      <c r="Q683" s="8" t="s">
        <v>83</v>
      </c>
      <c r="R683" s="8" t="s">
        <v>3849</v>
      </c>
      <c r="S683" s="9">
        <v>39713</v>
      </c>
      <c r="T683" s="7">
        <v>7404</v>
      </c>
      <c r="U683" s="3"/>
      <c r="V683" s="4"/>
      <c r="W683" s="3"/>
      <c r="X683" s="3"/>
      <c r="Y683" s="3"/>
      <c r="Z683" s="2"/>
      <c r="AA683" s="1"/>
      <c r="AB683" s="1"/>
      <c r="AC683" s="1"/>
      <c r="AD683" s="1"/>
      <c r="AE683" s="1"/>
      <c r="AF683" s="1"/>
    </row>
    <row r="684" spans="1:32" ht="44.25" customHeight="1" x14ac:dyDescent="0.2">
      <c r="A684" s="86" t="s">
        <v>7853</v>
      </c>
      <c r="B684" s="2">
        <v>718283000</v>
      </c>
      <c r="C684" s="2" t="s">
        <v>3637</v>
      </c>
      <c r="D684" s="2" t="s">
        <v>3850</v>
      </c>
      <c r="E684" s="6" t="s">
        <v>3851</v>
      </c>
      <c r="F684" s="6" t="s">
        <v>3852</v>
      </c>
      <c r="G684" s="6" t="s">
        <v>6075</v>
      </c>
      <c r="H684" s="2" t="s">
        <v>3853</v>
      </c>
      <c r="I684" s="2" t="s">
        <v>6076</v>
      </c>
      <c r="J684" s="2" t="s">
        <v>6077</v>
      </c>
      <c r="K684" s="2" t="s">
        <v>3855</v>
      </c>
      <c r="L684" s="4" t="s">
        <v>47</v>
      </c>
      <c r="M684" s="7" t="s">
        <v>3857</v>
      </c>
      <c r="N684" s="7" t="s">
        <v>3856</v>
      </c>
      <c r="O684" s="8" t="s">
        <v>3854</v>
      </c>
      <c r="P684" s="7"/>
      <c r="Q684" s="8" t="s">
        <v>45</v>
      </c>
      <c r="R684" s="8" t="s">
        <v>3858</v>
      </c>
      <c r="S684" s="9">
        <v>37119</v>
      </c>
      <c r="T684" s="7">
        <v>7449</v>
      </c>
      <c r="U684" s="3"/>
      <c r="V684" s="4"/>
      <c r="W684" s="3"/>
      <c r="X684" s="3"/>
      <c r="Y684" s="3"/>
      <c r="Z684" s="2"/>
      <c r="AA684" s="1"/>
      <c r="AB684" s="1"/>
      <c r="AC684" s="1"/>
      <c r="AD684" s="1"/>
      <c r="AE684" s="1"/>
      <c r="AF684" s="1"/>
    </row>
    <row r="685" spans="1:32" ht="44.25" customHeight="1" x14ac:dyDescent="0.2">
      <c r="A685" s="86" t="s">
        <v>7854</v>
      </c>
      <c r="B685" s="2">
        <v>657699209</v>
      </c>
      <c r="C685" s="2" t="s">
        <v>3637</v>
      </c>
      <c r="D685" s="2" t="s">
        <v>3859</v>
      </c>
      <c r="E685" s="6" t="s">
        <v>3860</v>
      </c>
      <c r="F685" s="6" t="s">
        <v>3861</v>
      </c>
      <c r="G685" s="6" t="s">
        <v>3862</v>
      </c>
      <c r="H685" s="2" t="s">
        <v>3863</v>
      </c>
      <c r="I685" s="2" t="s">
        <v>3864</v>
      </c>
      <c r="J685" s="2" t="s">
        <v>3865</v>
      </c>
      <c r="K685" s="2" t="s">
        <v>3866</v>
      </c>
      <c r="L685" s="4" t="s">
        <v>539</v>
      </c>
      <c r="M685" s="7" t="s">
        <v>682</v>
      </c>
      <c r="N685" s="7" t="s">
        <v>3867</v>
      </c>
      <c r="O685" s="8"/>
      <c r="P685" s="7"/>
      <c r="Q685" s="8" t="s">
        <v>45</v>
      </c>
      <c r="R685" s="8" t="s">
        <v>683</v>
      </c>
      <c r="S685" s="9">
        <v>41288</v>
      </c>
      <c r="T685" s="7">
        <v>7469</v>
      </c>
      <c r="U685" s="3"/>
      <c r="V685" s="4"/>
      <c r="W685" s="3"/>
      <c r="X685" s="3"/>
      <c r="Y685" s="3"/>
      <c r="Z685" s="2"/>
      <c r="AA685" s="1"/>
      <c r="AB685" s="1"/>
      <c r="AC685" s="1"/>
      <c r="AD685" s="1"/>
      <c r="AE685" s="1"/>
      <c r="AF685" s="1"/>
    </row>
    <row r="686" spans="1:32" ht="44.25" customHeight="1" x14ac:dyDescent="0.2">
      <c r="A686" s="86" t="s">
        <v>7855</v>
      </c>
      <c r="B686" s="2">
        <v>653173105</v>
      </c>
      <c r="C686" s="2" t="s">
        <v>3672</v>
      </c>
      <c r="D686" s="2" t="s">
        <v>3868</v>
      </c>
      <c r="E686" s="6" t="s">
        <v>3869</v>
      </c>
      <c r="F686" s="6" t="s">
        <v>3870</v>
      </c>
      <c r="G686" s="6" t="s">
        <v>3871</v>
      </c>
      <c r="H686" s="2" t="s">
        <v>3872</v>
      </c>
      <c r="I686" s="2" t="s">
        <v>3873</v>
      </c>
      <c r="J686" s="2" t="s">
        <v>3874</v>
      </c>
      <c r="K686" s="2" t="s">
        <v>3875</v>
      </c>
      <c r="L686" s="4" t="s">
        <v>539</v>
      </c>
      <c r="M686" s="7" t="s">
        <v>3876</v>
      </c>
      <c r="N686" s="7"/>
      <c r="O686" s="8"/>
      <c r="P686" s="7"/>
      <c r="Q686" s="8" t="s">
        <v>1095</v>
      </c>
      <c r="R686" s="8" t="s">
        <v>5299</v>
      </c>
      <c r="S686" s="9">
        <v>41493</v>
      </c>
      <c r="T686" s="7">
        <v>7332</v>
      </c>
      <c r="U686" s="3"/>
      <c r="V686" s="4"/>
      <c r="W686" s="3"/>
      <c r="X686" s="3"/>
      <c r="Y686" s="3"/>
      <c r="Z686" s="2"/>
      <c r="AA686" s="1"/>
      <c r="AB686" s="1"/>
      <c r="AC686" s="1"/>
      <c r="AD686" s="1"/>
      <c r="AE686" s="1"/>
      <c r="AF686" s="1"/>
    </row>
    <row r="687" spans="1:32" ht="44.25" customHeight="1" x14ac:dyDescent="0.2">
      <c r="A687" s="86" t="s">
        <v>7856</v>
      </c>
      <c r="B687" s="2">
        <v>732191003</v>
      </c>
      <c r="C687" s="2" t="s">
        <v>3672</v>
      </c>
      <c r="D687" s="2" t="s">
        <v>3877</v>
      </c>
      <c r="E687" s="6" t="s">
        <v>3878</v>
      </c>
      <c r="F687" s="6" t="s">
        <v>3879</v>
      </c>
      <c r="G687" s="6" t="s">
        <v>3880</v>
      </c>
      <c r="H687" s="2" t="s">
        <v>63</v>
      </c>
      <c r="I687" s="2" t="s">
        <v>3881</v>
      </c>
      <c r="J687" s="2" t="s">
        <v>3882</v>
      </c>
      <c r="K687" s="2" t="s">
        <v>3883</v>
      </c>
      <c r="L687" s="4" t="s">
        <v>539</v>
      </c>
      <c r="M687" s="7" t="s">
        <v>682</v>
      </c>
      <c r="N687" s="7"/>
      <c r="O687" s="8"/>
      <c r="P687" s="7"/>
      <c r="Q687" s="8" t="s">
        <v>368</v>
      </c>
      <c r="R687" s="8" t="s">
        <v>3884</v>
      </c>
      <c r="S687" s="9">
        <v>37970</v>
      </c>
      <c r="T687" s="7">
        <v>7026</v>
      </c>
      <c r="U687" s="3"/>
      <c r="V687" s="4"/>
      <c r="W687" s="3"/>
      <c r="X687" s="3"/>
      <c r="Y687" s="3"/>
      <c r="Z687" s="2"/>
      <c r="AA687" s="1"/>
      <c r="AB687" s="1"/>
      <c r="AC687" s="1"/>
      <c r="AD687" s="1"/>
      <c r="AE687" s="1"/>
      <c r="AF687" s="1"/>
    </row>
    <row r="688" spans="1:32" ht="44.25" customHeight="1" x14ac:dyDescent="0.2">
      <c r="A688" s="86" t="s">
        <v>7857</v>
      </c>
      <c r="B688" s="2">
        <v>654851603</v>
      </c>
      <c r="C688" s="2" t="s">
        <v>3672</v>
      </c>
      <c r="D688" s="2" t="s">
        <v>3885</v>
      </c>
      <c r="E688" s="6" t="s">
        <v>3886</v>
      </c>
      <c r="F688" s="6" t="s">
        <v>3887</v>
      </c>
      <c r="G688" s="6" t="s">
        <v>3888</v>
      </c>
      <c r="H688" s="2" t="s">
        <v>3889</v>
      </c>
      <c r="I688" s="2" t="s">
        <v>3890</v>
      </c>
      <c r="J688" s="2" t="s">
        <v>3891</v>
      </c>
      <c r="K688" s="2" t="s">
        <v>3892</v>
      </c>
      <c r="L688" s="4" t="s">
        <v>5312</v>
      </c>
      <c r="M688" s="7" t="s">
        <v>3893</v>
      </c>
      <c r="N688" s="7"/>
      <c r="O688" s="8"/>
      <c r="P688" s="7"/>
      <c r="Q688" s="8" t="s">
        <v>368</v>
      </c>
      <c r="R688" s="8" t="s">
        <v>3894</v>
      </c>
      <c r="S688" s="9">
        <v>38503</v>
      </c>
      <c r="T688" s="7">
        <v>7171</v>
      </c>
      <c r="U688" s="3"/>
      <c r="V688" s="4"/>
      <c r="W688" s="3"/>
      <c r="X688" s="3"/>
      <c r="Y688" s="3"/>
      <c r="Z688" s="2"/>
      <c r="AA688" s="1"/>
      <c r="AB688" s="1"/>
      <c r="AC688" s="1"/>
      <c r="AD688" s="1"/>
      <c r="AE688" s="1"/>
      <c r="AF688" s="1"/>
    </row>
    <row r="689" spans="1:32" ht="44.25" customHeight="1" x14ac:dyDescent="0.2">
      <c r="A689" s="86" t="s">
        <v>7858</v>
      </c>
      <c r="B689" s="2">
        <v>757565005</v>
      </c>
      <c r="C689" s="2" t="s">
        <v>3626</v>
      </c>
      <c r="D689" s="2" t="s">
        <v>3949</v>
      </c>
      <c r="E689" s="6" t="s">
        <v>3950</v>
      </c>
      <c r="F689" s="6" t="s">
        <v>3951</v>
      </c>
      <c r="G689" s="6" t="s">
        <v>3952</v>
      </c>
      <c r="H689" s="2" t="s">
        <v>123</v>
      </c>
      <c r="I689" s="2" t="s">
        <v>3953</v>
      </c>
      <c r="J689" s="2" t="s">
        <v>3954</v>
      </c>
      <c r="K689" s="2" t="s">
        <v>3955</v>
      </c>
      <c r="L689" s="4" t="s">
        <v>47</v>
      </c>
      <c r="M689" s="7" t="s">
        <v>576</v>
      </c>
      <c r="N689" s="7"/>
      <c r="O689" s="8"/>
      <c r="P689" s="7"/>
      <c r="Q689" s="8" t="s">
        <v>368</v>
      </c>
      <c r="R689" s="8" t="s">
        <v>3956</v>
      </c>
      <c r="S689" s="9">
        <v>38715</v>
      </c>
      <c r="T689" s="7">
        <v>7241</v>
      </c>
      <c r="U689" s="3"/>
      <c r="V689" s="4"/>
      <c r="W689" s="3"/>
      <c r="X689" s="3"/>
      <c r="Y689" s="3"/>
      <c r="Z689" s="2"/>
      <c r="AA689" s="1"/>
      <c r="AB689" s="1"/>
      <c r="AC689" s="1"/>
      <c r="AD689" s="1"/>
      <c r="AE689" s="1"/>
      <c r="AF689" s="1"/>
    </row>
    <row r="690" spans="1:32" ht="44.25" customHeight="1" x14ac:dyDescent="0.2">
      <c r="A690" s="86" t="s">
        <v>7859</v>
      </c>
      <c r="B690" s="2">
        <v>728421002</v>
      </c>
      <c r="C690" s="2" t="s">
        <v>3672</v>
      </c>
      <c r="D690" s="2" t="s">
        <v>3895</v>
      </c>
      <c r="E690" s="6" t="s">
        <v>3896</v>
      </c>
      <c r="F690" s="6" t="s">
        <v>3897</v>
      </c>
      <c r="G690" s="6" t="s">
        <v>3898</v>
      </c>
      <c r="H690" s="2" t="s">
        <v>1374</v>
      </c>
      <c r="I690" s="2" t="s">
        <v>3899</v>
      </c>
      <c r="J690" s="2" t="s">
        <v>3900</v>
      </c>
      <c r="K690" s="2" t="s">
        <v>3901</v>
      </c>
      <c r="L690" s="4" t="s">
        <v>539</v>
      </c>
      <c r="M690" s="7" t="s">
        <v>2404</v>
      </c>
      <c r="N690" s="7"/>
      <c r="O690" s="8"/>
      <c r="P690" s="7"/>
      <c r="Q690" s="8" t="s">
        <v>368</v>
      </c>
      <c r="R690" s="8" t="s">
        <v>3902</v>
      </c>
      <c r="S690" s="9">
        <v>37970</v>
      </c>
      <c r="T690" s="7">
        <v>6939</v>
      </c>
      <c r="U690" s="3"/>
      <c r="V690" s="4"/>
      <c r="W690" s="3"/>
      <c r="X690" s="3"/>
      <c r="Y690" s="3"/>
      <c r="Z690" s="2"/>
      <c r="AA690" s="1"/>
      <c r="AB690" s="1"/>
      <c r="AC690" s="1"/>
      <c r="AD690" s="1"/>
      <c r="AE690" s="1"/>
      <c r="AF690" s="1"/>
    </row>
    <row r="691" spans="1:32" ht="44.25" customHeight="1" x14ac:dyDescent="0.2">
      <c r="A691" s="86" t="s">
        <v>7860</v>
      </c>
      <c r="B691" s="2">
        <v>754998008</v>
      </c>
      <c r="C691" s="2" t="s">
        <v>3672</v>
      </c>
      <c r="D691" s="2" t="s">
        <v>3903</v>
      </c>
      <c r="E691" s="6" t="s">
        <v>3904</v>
      </c>
      <c r="F691" s="6" t="s">
        <v>3905</v>
      </c>
      <c r="G691" s="6" t="s">
        <v>3906</v>
      </c>
      <c r="H691" s="2" t="s">
        <v>3907</v>
      </c>
      <c r="I691" s="2" t="s">
        <v>3908</v>
      </c>
      <c r="J691" s="2" t="s">
        <v>3909</v>
      </c>
      <c r="K691" s="2" t="s">
        <v>3910</v>
      </c>
      <c r="L691" s="4" t="s">
        <v>539</v>
      </c>
      <c r="M691" s="7" t="s">
        <v>187</v>
      </c>
      <c r="N691" s="7"/>
      <c r="O691" s="8"/>
      <c r="P691" s="7"/>
      <c r="Q691" s="8" t="s">
        <v>368</v>
      </c>
      <c r="R691" s="8" t="s">
        <v>3884</v>
      </c>
      <c r="S691" s="9">
        <v>37970</v>
      </c>
      <c r="T691" s="7">
        <v>7043</v>
      </c>
      <c r="U691" s="3"/>
      <c r="V691" s="4"/>
      <c r="W691" s="3"/>
      <c r="X691" s="3"/>
      <c r="Y691" s="3"/>
      <c r="Z691" s="2"/>
      <c r="AA691" s="1"/>
      <c r="AB691" s="1"/>
      <c r="AC691" s="1"/>
      <c r="AD691" s="1"/>
      <c r="AE691" s="1"/>
      <c r="AF691" s="1"/>
    </row>
    <row r="692" spans="1:32" ht="44.25" customHeight="1" x14ac:dyDescent="0.2">
      <c r="A692" s="86" t="s">
        <v>7861</v>
      </c>
      <c r="B692" s="2">
        <v>655994203</v>
      </c>
      <c r="C692" s="2" t="s">
        <v>3661</v>
      </c>
      <c r="D692" s="2" t="s">
        <v>3911</v>
      </c>
      <c r="E692" s="6" t="s">
        <v>3912</v>
      </c>
      <c r="F692" s="6" t="s">
        <v>3913</v>
      </c>
      <c r="G692" s="6" t="s">
        <v>3914</v>
      </c>
      <c r="H692" s="2" t="s">
        <v>1674</v>
      </c>
      <c r="I692" s="2" t="s">
        <v>3915</v>
      </c>
      <c r="J692" s="2" t="s">
        <v>3916</v>
      </c>
      <c r="K692" s="2" t="s">
        <v>3917</v>
      </c>
      <c r="L692" s="4" t="s">
        <v>47</v>
      </c>
      <c r="M692" s="7" t="s">
        <v>2292</v>
      </c>
      <c r="N692" s="7"/>
      <c r="O692" s="8"/>
      <c r="P692" s="7"/>
      <c r="Q692" s="8">
        <v>93401</v>
      </c>
      <c r="R692" s="8" t="s">
        <v>3918</v>
      </c>
      <c r="S692" s="9">
        <v>38860</v>
      </c>
      <c r="T692" s="7">
        <v>7321</v>
      </c>
      <c r="U692" s="3"/>
      <c r="V692" s="4"/>
      <c r="W692" s="3"/>
      <c r="X692" s="3"/>
      <c r="Y692" s="3"/>
      <c r="Z692" s="2"/>
      <c r="AA692" s="1"/>
      <c r="AB692" s="1"/>
      <c r="AC692" s="1"/>
      <c r="AD692" s="1"/>
      <c r="AE692" s="1"/>
      <c r="AF692" s="1"/>
    </row>
    <row r="693" spans="1:32" ht="44.25" customHeight="1" x14ac:dyDescent="0.2">
      <c r="A693" s="86" t="s">
        <v>3919</v>
      </c>
      <c r="B693" s="2">
        <v>653583001</v>
      </c>
      <c r="C693" s="2" t="s">
        <v>3672</v>
      </c>
      <c r="D693" s="2" t="s">
        <v>3920</v>
      </c>
      <c r="E693" s="6" t="s">
        <v>3921</v>
      </c>
      <c r="F693" s="6" t="s">
        <v>3922</v>
      </c>
      <c r="G693" s="6" t="s">
        <v>3923</v>
      </c>
      <c r="H693" s="2" t="s">
        <v>3924</v>
      </c>
      <c r="I693" s="2" t="s">
        <v>3925</v>
      </c>
      <c r="J693" s="2" t="s">
        <v>3926</v>
      </c>
      <c r="K693" s="2" t="s">
        <v>3928</v>
      </c>
      <c r="L693" s="4" t="s">
        <v>5316</v>
      </c>
      <c r="M693" s="7" t="s">
        <v>873</v>
      </c>
      <c r="N693" s="7" t="s">
        <v>3929</v>
      </c>
      <c r="O693" s="8" t="s">
        <v>3927</v>
      </c>
      <c r="P693" s="7"/>
      <c r="Q693" s="8" t="s">
        <v>368</v>
      </c>
      <c r="R693" s="8" t="s">
        <v>3930</v>
      </c>
      <c r="S693" s="9">
        <v>39693</v>
      </c>
      <c r="T693" s="7">
        <v>7401</v>
      </c>
      <c r="U693" s="3"/>
      <c r="V693" s="4"/>
      <c r="W693" s="3"/>
      <c r="X693" s="3"/>
      <c r="Y693" s="3"/>
      <c r="Z693" s="2"/>
      <c r="AA693" s="1"/>
      <c r="AB693" s="1"/>
      <c r="AC693" s="1"/>
      <c r="AD693" s="1"/>
      <c r="AE693" s="1"/>
      <c r="AF693" s="1"/>
    </row>
    <row r="694" spans="1:32" ht="44.25" customHeight="1" x14ac:dyDescent="0.2">
      <c r="A694" s="86" t="s">
        <v>7862</v>
      </c>
      <c r="B694" s="2">
        <v>652167306</v>
      </c>
      <c r="C694" s="2" t="s">
        <v>3626</v>
      </c>
      <c r="D694" s="2" t="s">
        <v>3931</v>
      </c>
      <c r="E694" s="6" t="s">
        <v>3932</v>
      </c>
      <c r="F694" s="6" t="s">
        <v>3933</v>
      </c>
      <c r="G694" s="6" t="s">
        <v>3934</v>
      </c>
      <c r="H694" s="2" t="s">
        <v>123</v>
      </c>
      <c r="I694" s="2" t="s">
        <v>123</v>
      </c>
      <c r="J694" s="2" t="s">
        <v>3935</v>
      </c>
      <c r="K694" s="2" t="s">
        <v>3936</v>
      </c>
      <c r="L694" s="4" t="s">
        <v>47</v>
      </c>
      <c r="M694" s="7" t="s">
        <v>3937</v>
      </c>
      <c r="N694" s="7"/>
      <c r="O694" s="8"/>
      <c r="P694" s="7"/>
      <c r="Q694" s="8" t="s">
        <v>368</v>
      </c>
      <c r="R694" s="8" t="s">
        <v>3938</v>
      </c>
      <c r="S694" s="9">
        <v>38713</v>
      </c>
      <c r="T694" s="7">
        <v>7238</v>
      </c>
      <c r="U694" s="3"/>
      <c r="V694" s="4"/>
      <c r="W694" s="3"/>
      <c r="X694" s="3"/>
      <c r="Y694" s="3"/>
      <c r="Z694" s="2"/>
      <c r="AA694" s="1"/>
      <c r="AB694" s="1"/>
      <c r="AC694" s="1"/>
      <c r="AD694" s="1"/>
      <c r="AE694" s="1"/>
      <c r="AF694" s="1"/>
    </row>
    <row r="695" spans="1:32" ht="44.25" customHeight="1" x14ac:dyDescent="0.2">
      <c r="A695" s="86" t="s">
        <v>7863</v>
      </c>
      <c r="B695" s="2">
        <v>745445004</v>
      </c>
      <c r="C695" s="2" t="s">
        <v>3672</v>
      </c>
      <c r="D695" s="2" t="s">
        <v>3939</v>
      </c>
      <c r="E695" s="6" t="s">
        <v>3940</v>
      </c>
      <c r="F695" s="6" t="s">
        <v>3941</v>
      </c>
      <c r="G695" s="6" t="s">
        <v>3942</v>
      </c>
      <c r="H695" s="2" t="s">
        <v>3944</v>
      </c>
      <c r="I695" s="2"/>
      <c r="J695" s="2" t="s">
        <v>3945</v>
      </c>
      <c r="K695" s="2" t="s">
        <v>3943</v>
      </c>
      <c r="L695" s="4" t="s">
        <v>539</v>
      </c>
      <c r="M695" s="7" t="s">
        <v>395</v>
      </c>
      <c r="N695" s="7" t="s">
        <v>3946</v>
      </c>
      <c r="O695" s="8" t="s">
        <v>3947</v>
      </c>
      <c r="P695" s="7"/>
      <c r="Q695" s="8" t="s">
        <v>1047</v>
      </c>
      <c r="R695" s="8" t="s">
        <v>3948</v>
      </c>
      <c r="S695" s="9">
        <v>38159</v>
      </c>
      <c r="T695" s="7">
        <v>7131</v>
      </c>
      <c r="U695" s="3"/>
      <c r="V695" s="4"/>
      <c r="W695" s="3"/>
      <c r="X695" s="3"/>
      <c r="Y695" s="3"/>
      <c r="Z695" s="2"/>
      <c r="AA695" s="1"/>
      <c r="AB695" s="1"/>
      <c r="AC695" s="1"/>
      <c r="AD695" s="1"/>
      <c r="AE695" s="1"/>
      <c r="AF695" s="1"/>
    </row>
    <row r="696" spans="1:32" ht="44.25" customHeight="1" x14ac:dyDescent="0.2">
      <c r="A696" s="86" t="s">
        <v>7864</v>
      </c>
      <c r="B696" s="2" t="s">
        <v>6385</v>
      </c>
      <c r="C696" s="2" t="s">
        <v>3672</v>
      </c>
      <c r="D696" s="2" t="s">
        <v>3957</v>
      </c>
      <c r="E696" s="6" t="s">
        <v>3958</v>
      </c>
      <c r="F696" s="6" t="s">
        <v>3959</v>
      </c>
      <c r="G696" s="6" t="s">
        <v>3960</v>
      </c>
      <c r="H696" s="2" t="s">
        <v>3612</v>
      </c>
      <c r="I696" s="2" t="s">
        <v>3961</v>
      </c>
      <c r="J696" s="2" t="s">
        <v>3962</v>
      </c>
      <c r="K696" s="2" t="s">
        <v>3963</v>
      </c>
      <c r="L696" s="4" t="s">
        <v>47</v>
      </c>
      <c r="M696" s="7" t="s">
        <v>733</v>
      </c>
      <c r="N696" s="7"/>
      <c r="O696" s="8"/>
      <c r="P696" s="7"/>
      <c r="Q696" s="8" t="s">
        <v>368</v>
      </c>
      <c r="R696" s="8" t="s">
        <v>3964</v>
      </c>
      <c r="S696" s="9">
        <v>37970</v>
      </c>
      <c r="T696" s="7">
        <v>7119</v>
      </c>
      <c r="U696" s="3"/>
      <c r="V696" s="4"/>
      <c r="W696" s="3"/>
      <c r="X696" s="3"/>
      <c r="Y696" s="3"/>
      <c r="Z696" s="2"/>
      <c r="AA696" s="1"/>
      <c r="AB696" s="1"/>
      <c r="AC696" s="1"/>
      <c r="AD696" s="1"/>
      <c r="AE696" s="1"/>
      <c r="AF696" s="1"/>
    </row>
    <row r="697" spans="1:32" ht="44.25" customHeight="1" x14ac:dyDescent="0.2">
      <c r="A697" s="86" t="s">
        <v>7865</v>
      </c>
      <c r="B697" s="2">
        <v>751175000</v>
      </c>
      <c r="C697" s="2" t="s">
        <v>3626</v>
      </c>
      <c r="D697" s="2" t="s">
        <v>3965</v>
      </c>
      <c r="E697" s="6" t="s">
        <v>3966</v>
      </c>
      <c r="F697" s="6" t="s">
        <v>3967</v>
      </c>
      <c r="G697" s="6" t="s">
        <v>3968</v>
      </c>
      <c r="H697" s="2" t="s">
        <v>3969</v>
      </c>
      <c r="I697" s="2" t="s">
        <v>3970</v>
      </c>
      <c r="J697" s="2" t="s">
        <v>3971</v>
      </c>
      <c r="K697" s="2" t="s">
        <v>3972</v>
      </c>
      <c r="L697" s="4" t="s">
        <v>47</v>
      </c>
      <c r="M697" s="7" t="s">
        <v>2979</v>
      </c>
      <c r="N697" s="7"/>
      <c r="O697" s="8"/>
      <c r="P697" s="7"/>
      <c r="Q697" s="8" t="s">
        <v>553</v>
      </c>
      <c r="R697" s="8" t="s">
        <v>3973</v>
      </c>
      <c r="S697" s="9">
        <v>40485</v>
      </c>
      <c r="T697" s="7">
        <v>7434</v>
      </c>
      <c r="U697" s="3"/>
      <c r="V697" s="4"/>
      <c r="W697" s="3"/>
      <c r="X697" s="3"/>
      <c r="Y697" s="3"/>
      <c r="Z697" s="2"/>
      <c r="AA697" s="1"/>
      <c r="AB697" s="1"/>
      <c r="AC697" s="1"/>
      <c r="AD697" s="1"/>
      <c r="AE697" s="1"/>
      <c r="AF697" s="1"/>
    </row>
    <row r="698" spans="1:32" ht="44.25" customHeight="1" x14ac:dyDescent="0.2">
      <c r="A698" s="86" t="s">
        <v>7866</v>
      </c>
      <c r="B698" s="2">
        <v>737523004</v>
      </c>
      <c r="C698" s="2" t="s">
        <v>3626</v>
      </c>
      <c r="D698" s="2" t="s">
        <v>3974</v>
      </c>
      <c r="E698" s="6" t="s">
        <v>3975</v>
      </c>
      <c r="F698" s="6" t="s">
        <v>3976</v>
      </c>
      <c r="G698" s="6" t="s">
        <v>3977</v>
      </c>
      <c r="H698" s="2" t="s">
        <v>3612</v>
      </c>
      <c r="I698" s="2" t="s">
        <v>3978</v>
      </c>
      <c r="J698" s="2" t="s">
        <v>3979</v>
      </c>
      <c r="K698" s="2" t="s">
        <v>3980</v>
      </c>
      <c r="L698" s="4" t="s">
        <v>47</v>
      </c>
      <c r="M698" s="7" t="s">
        <v>3287</v>
      </c>
      <c r="N698" s="7" t="s">
        <v>3981</v>
      </c>
      <c r="O698" s="8"/>
      <c r="P698" s="7"/>
      <c r="Q698" s="8" t="s">
        <v>83</v>
      </c>
      <c r="R698" s="8" t="s">
        <v>3982</v>
      </c>
      <c r="S698" s="9">
        <v>37970</v>
      </c>
      <c r="T698" s="41">
        <v>7122</v>
      </c>
      <c r="U698" s="3"/>
      <c r="V698" s="4"/>
      <c r="W698" s="3"/>
      <c r="X698" s="3"/>
      <c r="Y698" s="3"/>
      <c r="Z698" s="2"/>
      <c r="AA698" s="1"/>
      <c r="AB698" s="1"/>
      <c r="AC698" s="1"/>
      <c r="AD698" s="1"/>
      <c r="AE698" s="1"/>
      <c r="AF698" s="1"/>
    </row>
    <row r="699" spans="1:32" ht="44.25" customHeight="1" x14ac:dyDescent="0.2">
      <c r="A699" s="86" t="s">
        <v>3983</v>
      </c>
      <c r="B699" s="2">
        <v>650199650</v>
      </c>
      <c r="C699" s="2" t="s">
        <v>3984</v>
      </c>
      <c r="D699" s="2" t="s">
        <v>3985</v>
      </c>
      <c r="E699" s="6" t="s">
        <v>3986</v>
      </c>
      <c r="F699" s="6" t="s">
        <v>3987</v>
      </c>
      <c r="G699" s="6" t="s">
        <v>3988</v>
      </c>
      <c r="H699" s="2" t="s">
        <v>828</v>
      </c>
      <c r="I699" s="2" t="s">
        <v>3989</v>
      </c>
      <c r="J699" s="2" t="s">
        <v>3990</v>
      </c>
      <c r="K699" s="2" t="s">
        <v>3992</v>
      </c>
      <c r="L699" s="4" t="s">
        <v>539</v>
      </c>
      <c r="M699" s="7" t="s">
        <v>3994</v>
      </c>
      <c r="N699" s="7" t="s">
        <v>3993</v>
      </c>
      <c r="O699" s="8" t="s">
        <v>3991</v>
      </c>
      <c r="P699" s="7"/>
      <c r="Q699" s="8">
        <v>93401</v>
      </c>
      <c r="R699" s="8" t="s">
        <v>3995</v>
      </c>
      <c r="S699" s="9">
        <v>42762</v>
      </c>
      <c r="T699" s="7">
        <v>7625</v>
      </c>
      <c r="U699" s="3"/>
      <c r="V699" s="4"/>
      <c r="W699" s="3"/>
      <c r="X699" s="3"/>
      <c r="Y699" s="3"/>
      <c r="Z699" s="2"/>
      <c r="AA699" s="1"/>
      <c r="AB699" s="1"/>
      <c r="AC699" s="1"/>
      <c r="AD699" s="1"/>
      <c r="AE699" s="1"/>
      <c r="AF699" s="1"/>
    </row>
    <row r="700" spans="1:32" ht="44.25" customHeight="1" x14ac:dyDescent="0.2">
      <c r="A700" s="86" t="s">
        <v>7867</v>
      </c>
      <c r="B700" s="2">
        <v>747168008</v>
      </c>
      <c r="C700" s="2" t="s">
        <v>3996</v>
      </c>
      <c r="D700" s="2" t="s">
        <v>3997</v>
      </c>
      <c r="E700" s="6" t="s">
        <v>7868</v>
      </c>
      <c r="F700" s="6" t="s">
        <v>3998</v>
      </c>
      <c r="G700" s="6" t="s">
        <v>7869</v>
      </c>
      <c r="H700" s="2" t="s">
        <v>1534</v>
      </c>
      <c r="I700" s="2" t="s">
        <v>6533</v>
      </c>
      <c r="J700" s="2" t="s">
        <v>3999</v>
      </c>
      <c r="K700" s="2" t="s">
        <v>4000</v>
      </c>
      <c r="L700" s="4" t="s">
        <v>539</v>
      </c>
      <c r="M700" s="7" t="s">
        <v>4001</v>
      </c>
      <c r="N700" s="7" t="s">
        <v>7870</v>
      </c>
      <c r="O700" s="8" t="s">
        <v>7871</v>
      </c>
      <c r="P700" s="7"/>
      <c r="Q700" s="8" t="s">
        <v>1047</v>
      </c>
      <c r="R700" s="8" t="s">
        <v>7369</v>
      </c>
      <c r="S700" s="9">
        <v>37970</v>
      </c>
      <c r="T700" s="7">
        <v>7010</v>
      </c>
      <c r="U700" s="20"/>
      <c r="V700" s="21"/>
      <c r="W700" s="20"/>
      <c r="X700" s="20"/>
      <c r="Y700" s="20"/>
      <c r="Z700" s="12"/>
      <c r="AA700" s="1"/>
      <c r="AB700" s="1"/>
      <c r="AC700" s="1"/>
      <c r="AD700" s="1"/>
      <c r="AE700" s="1"/>
      <c r="AF700" s="1"/>
    </row>
    <row r="701" spans="1:32" ht="44.25" customHeight="1" x14ac:dyDescent="0.2">
      <c r="A701" s="86" t="s">
        <v>7872</v>
      </c>
      <c r="B701" s="2" t="s">
        <v>6386</v>
      </c>
      <c r="C701" s="2" t="s">
        <v>4002</v>
      </c>
      <c r="D701" s="2" t="s">
        <v>4003</v>
      </c>
      <c r="E701" s="6" t="s">
        <v>6276</v>
      </c>
      <c r="F701" s="6" t="s">
        <v>4004</v>
      </c>
      <c r="G701" s="6" t="s">
        <v>6277</v>
      </c>
      <c r="H701" s="2" t="s">
        <v>4005</v>
      </c>
      <c r="I701" s="2" t="s">
        <v>6291</v>
      </c>
      <c r="J701" s="2" t="s">
        <v>6278</v>
      </c>
      <c r="K701" s="2" t="s">
        <v>4006</v>
      </c>
      <c r="L701" s="4" t="s">
        <v>5351</v>
      </c>
      <c r="M701" s="7" t="s">
        <v>759</v>
      </c>
      <c r="N701" s="7"/>
      <c r="O701" s="8"/>
      <c r="P701" s="7"/>
      <c r="Q701" s="8" t="s">
        <v>1047</v>
      </c>
      <c r="R701" s="8" t="s">
        <v>6280</v>
      </c>
      <c r="S701" s="9">
        <v>38607</v>
      </c>
      <c r="T701" s="7">
        <v>7190</v>
      </c>
      <c r="U701" s="3"/>
      <c r="V701" s="4"/>
      <c r="W701" s="3"/>
      <c r="X701" s="3"/>
      <c r="Y701" s="3"/>
      <c r="Z701" s="2"/>
      <c r="AA701" s="1"/>
      <c r="AB701" s="1"/>
      <c r="AC701" s="1"/>
      <c r="AD701" s="1"/>
      <c r="AE701" s="1"/>
      <c r="AF701" s="1" t="s">
        <v>8509</v>
      </c>
    </row>
    <row r="702" spans="1:32" ht="44.25" customHeight="1" x14ac:dyDescent="0.2">
      <c r="A702" s="86" t="s">
        <v>7873</v>
      </c>
      <c r="B702" s="2" t="s">
        <v>6387</v>
      </c>
      <c r="C702" s="2" t="s">
        <v>3672</v>
      </c>
      <c r="D702" s="2" t="s">
        <v>4007</v>
      </c>
      <c r="E702" s="6" t="s">
        <v>4008</v>
      </c>
      <c r="F702" s="6" t="s">
        <v>4009</v>
      </c>
      <c r="G702" s="6" t="s">
        <v>4010</v>
      </c>
      <c r="H702" s="2" t="s">
        <v>1473</v>
      </c>
      <c r="I702" s="2" t="s">
        <v>4011</v>
      </c>
      <c r="J702" s="2" t="s">
        <v>4012</v>
      </c>
      <c r="K702" s="2" t="s">
        <v>4013</v>
      </c>
      <c r="L702" s="4" t="s">
        <v>539</v>
      </c>
      <c r="M702" s="7" t="s">
        <v>395</v>
      </c>
      <c r="N702" s="7" t="s">
        <v>4014</v>
      </c>
      <c r="O702" s="8"/>
      <c r="P702" s="7"/>
      <c r="Q702" s="8" t="s">
        <v>368</v>
      </c>
      <c r="R702" s="8" t="s">
        <v>4015</v>
      </c>
      <c r="S702" s="9">
        <v>37970</v>
      </c>
      <c r="T702" s="7">
        <v>6921</v>
      </c>
      <c r="U702" s="3"/>
      <c r="V702" s="4"/>
      <c r="W702" s="3"/>
      <c r="X702" s="3"/>
      <c r="Y702" s="3"/>
      <c r="Z702" s="2"/>
      <c r="AA702" s="1"/>
      <c r="AB702" s="1"/>
      <c r="AC702" s="1"/>
      <c r="AD702" s="1"/>
      <c r="AE702" s="1"/>
      <c r="AF702" s="1"/>
    </row>
    <row r="703" spans="1:32" ht="44.25" customHeight="1" x14ac:dyDescent="0.2">
      <c r="A703" s="86" t="s">
        <v>7874</v>
      </c>
      <c r="B703" s="2">
        <v>650515056</v>
      </c>
      <c r="C703" s="2" t="s">
        <v>3637</v>
      </c>
      <c r="D703" s="2" t="s">
        <v>4016</v>
      </c>
      <c r="E703" s="6" t="s">
        <v>4017</v>
      </c>
      <c r="F703" s="6" t="s">
        <v>4018</v>
      </c>
      <c r="G703" s="6" t="s">
        <v>4019</v>
      </c>
      <c r="H703" s="2" t="s">
        <v>4020</v>
      </c>
      <c r="I703" s="2" t="s">
        <v>4021</v>
      </c>
      <c r="J703" s="2" t="s">
        <v>4022</v>
      </c>
      <c r="K703" s="2" t="s">
        <v>4023</v>
      </c>
      <c r="L703" s="4" t="s">
        <v>5317</v>
      </c>
      <c r="M703" s="7" t="s">
        <v>960</v>
      </c>
      <c r="N703" s="7" t="s">
        <v>4024</v>
      </c>
      <c r="O703" s="8"/>
      <c r="P703" s="7"/>
      <c r="Q703" s="8" t="s">
        <v>45</v>
      </c>
      <c r="R703" s="8" t="s">
        <v>683</v>
      </c>
      <c r="S703" s="9">
        <v>41047</v>
      </c>
      <c r="T703" s="7">
        <v>7464</v>
      </c>
      <c r="U703" s="3"/>
      <c r="V703" s="4"/>
      <c r="W703" s="3"/>
      <c r="X703" s="3"/>
      <c r="Y703" s="3"/>
      <c r="Z703" s="2"/>
      <c r="AA703" s="1"/>
      <c r="AB703" s="1"/>
      <c r="AC703" s="1"/>
      <c r="AD703" s="1"/>
      <c r="AE703" s="1"/>
      <c r="AF703" s="1"/>
    </row>
    <row r="704" spans="1:32" ht="44.25" customHeight="1" x14ac:dyDescent="0.2">
      <c r="A704" s="86" t="s">
        <v>7875</v>
      </c>
      <c r="B704" s="2" t="s">
        <v>6388</v>
      </c>
      <c r="C704" s="2" t="s">
        <v>3984</v>
      </c>
      <c r="D704" s="2" t="s">
        <v>4025</v>
      </c>
      <c r="E704" s="6" t="s">
        <v>4026</v>
      </c>
      <c r="F704" s="6" t="s">
        <v>4027</v>
      </c>
      <c r="G704" s="6" t="s">
        <v>4028</v>
      </c>
      <c r="H704" s="2" t="s">
        <v>1792</v>
      </c>
      <c r="I704" s="2" t="s">
        <v>4029</v>
      </c>
      <c r="J704" s="2" t="s">
        <v>4030</v>
      </c>
      <c r="K704" s="2" t="s">
        <v>4032</v>
      </c>
      <c r="L704" s="4" t="s">
        <v>5312</v>
      </c>
      <c r="M704" s="7" t="s">
        <v>4034</v>
      </c>
      <c r="N704" s="7" t="s">
        <v>4033</v>
      </c>
      <c r="O704" s="8" t="s">
        <v>4031</v>
      </c>
      <c r="P704" s="7"/>
      <c r="Q704" s="8">
        <v>93401</v>
      </c>
      <c r="R704" s="8" t="s">
        <v>3995</v>
      </c>
      <c r="S704" s="9">
        <v>43376</v>
      </c>
      <c r="T704" s="7">
        <v>7659</v>
      </c>
      <c r="U704" s="3"/>
      <c r="V704" s="4"/>
      <c r="W704" s="3"/>
      <c r="X704" s="3"/>
      <c r="Y704" s="3"/>
      <c r="Z704" s="2"/>
      <c r="AA704" s="1"/>
      <c r="AB704" s="1"/>
      <c r="AC704" s="1"/>
      <c r="AD704" s="1"/>
      <c r="AE704" s="1"/>
      <c r="AF704" s="1"/>
    </row>
    <row r="705" spans="1:32" ht="44.25" customHeight="1" x14ac:dyDescent="0.2">
      <c r="A705" s="86" t="s">
        <v>7876</v>
      </c>
      <c r="B705" s="2" t="s">
        <v>6389</v>
      </c>
      <c r="C705" s="2" t="s">
        <v>3672</v>
      </c>
      <c r="D705" s="2" t="s">
        <v>4035</v>
      </c>
      <c r="E705" s="6" t="s">
        <v>4036</v>
      </c>
      <c r="F705" s="6" t="s">
        <v>4037</v>
      </c>
      <c r="G705" s="6" t="s">
        <v>4038</v>
      </c>
      <c r="H705" s="2" t="s">
        <v>3612</v>
      </c>
      <c r="I705" s="2" t="s">
        <v>4039</v>
      </c>
      <c r="J705" s="2" t="s">
        <v>4040</v>
      </c>
      <c r="K705" s="2" t="s">
        <v>4041</v>
      </c>
      <c r="L705" s="4" t="s">
        <v>539</v>
      </c>
      <c r="M705" s="7" t="s">
        <v>187</v>
      </c>
      <c r="N705" s="7"/>
      <c r="O705" s="8"/>
      <c r="P705" s="7"/>
      <c r="Q705" s="8" t="s">
        <v>368</v>
      </c>
      <c r="R705" s="8" t="s">
        <v>4042</v>
      </c>
      <c r="S705" s="9">
        <v>37970</v>
      </c>
      <c r="T705" s="7">
        <v>7014</v>
      </c>
      <c r="U705" s="3"/>
      <c r="V705" s="4"/>
      <c r="W705" s="3"/>
      <c r="X705" s="3"/>
      <c r="Y705" s="3"/>
      <c r="Z705" s="2"/>
      <c r="AA705" s="1"/>
      <c r="AB705" s="1"/>
      <c r="AC705" s="1"/>
      <c r="AD705" s="1"/>
      <c r="AE705" s="1"/>
      <c r="AF705" s="1"/>
    </row>
    <row r="706" spans="1:32" ht="44.25" customHeight="1" x14ac:dyDescent="0.2">
      <c r="A706" s="86" t="s">
        <v>7877</v>
      </c>
      <c r="B706" s="2">
        <v>656859903</v>
      </c>
      <c r="C706" s="2" t="s">
        <v>3672</v>
      </c>
      <c r="D706" s="2" t="s">
        <v>4043</v>
      </c>
      <c r="E706" s="6" t="s">
        <v>4044</v>
      </c>
      <c r="F706" s="6" t="s">
        <v>4045</v>
      </c>
      <c r="G706" s="6" t="s">
        <v>4046</v>
      </c>
      <c r="H706" s="2" t="s">
        <v>630</v>
      </c>
      <c r="I706" s="2" t="s">
        <v>4047</v>
      </c>
      <c r="J706" s="2" t="s">
        <v>4048</v>
      </c>
      <c r="K706" s="2" t="s">
        <v>4050</v>
      </c>
      <c r="L706" s="4" t="s">
        <v>5311</v>
      </c>
      <c r="M706" s="7" t="s">
        <v>4051</v>
      </c>
      <c r="N706" s="7"/>
      <c r="O706" s="8" t="s">
        <v>4049</v>
      </c>
      <c r="P706" s="7"/>
      <c r="Q706" s="8" t="s">
        <v>368</v>
      </c>
      <c r="R706" s="8" t="s">
        <v>4052</v>
      </c>
      <c r="S706" s="9">
        <v>39310</v>
      </c>
      <c r="T706" s="7">
        <v>7368</v>
      </c>
      <c r="U706" s="3"/>
      <c r="V706" s="4"/>
      <c r="W706" s="3"/>
      <c r="X706" s="3"/>
      <c r="Y706" s="3"/>
      <c r="Z706" s="2"/>
      <c r="AA706" s="1"/>
      <c r="AB706" s="1"/>
      <c r="AC706" s="1"/>
      <c r="AD706" s="1"/>
      <c r="AE706" s="1"/>
      <c r="AF706" s="1"/>
    </row>
    <row r="707" spans="1:32" ht="44.25" customHeight="1" x14ac:dyDescent="0.2">
      <c r="A707" s="86" t="s">
        <v>7878</v>
      </c>
      <c r="B707" s="2">
        <v>650058909</v>
      </c>
      <c r="C707" s="2" t="s">
        <v>72</v>
      </c>
      <c r="D707" s="2" t="s">
        <v>4053</v>
      </c>
      <c r="E707" s="6" t="s">
        <v>5695</v>
      </c>
      <c r="F707" s="6" t="s">
        <v>4054</v>
      </c>
      <c r="G707" s="6" t="s">
        <v>5696</v>
      </c>
      <c r="H707" s="2" t="s">
        <v>605</v>
      </c>
      <c r="I707" s="2" t="s">
        <v>4055</v>
      </c>
      <c r="J707" s="2" t="s">
        <v>5697</v>
      </c>
      <c r="K707" s="2" t="s">
        <v>4056</v>
      </c>
      <c r="L707" s="4" t="s">
        <v>5312</v>
      </c>
      <c r="M707" s="7" t="s">
        <v>1678</v>
      </c>
      <c r="N707" s="7" t="s">
        <v>4057</v>
      </c>
      <c r="O707" s="8" t="s">
        <v>4058</v>
      </c>
      <c r="P707" s="7"/>
      <c r="Q707" s="8"/>
      <c r="R707" s="8" t="s">
        <v>5716</v>
      </c>
      <c r="S707" s="9">
        <v>40819</v>
      </c>
      <c r="T707" s="7">
        <v>7455</v>
      </c>
      <c r="U707" s="3"/>
      <c r="V707" s="4"/>
      <c r="W707" s="3"/>
      <c r="X707" s="3"/>
      <c r="Y707" s="3"/>
      <c r="Z707" s="2"/>
      <c r="AA707" s="1"/>
      <c r="AB707" s="1"/>
      <c r="AC707" s="1"/>
      <c r="AD707" s="1"/>
      <c r="AE707" s="1"/>
      <c r="AF707" s="1"/>
    </row>
    <row r="708" spans="1:32" ht="44.25" customHeight="1" x14ac:dyDescent="0.2">
      <c r="A708" s="86" t="s">
        <v>7879</v>
      </c>
      <c r="B708" s="2">
        <v>651121620</v>
      </c>
      <c r="C708" s="2" t="s">
        <v>72</v>
      </c>
      <c r="D708" s="2" t="s">
        <v>4059</v>
      </c>
      <c r="E708" s="6" t="s">
        <v>4060</v>
      </c>
      <c r="F708" s="6" t="s">
        <v>4061</v>
      </c>
      <c r="G708" s="6" t="s">
        <v>4062</v>
      </c>
      <c r="H708" s="2" t="s">
        <v>828</v>
      </c>
      <c r="I708" s="2" t="s">
        <v>4063</v>
      </c>
      <c r="J708" s="2" t="s">
        <v>4064</v>
      </c>
      <c r="K708" s="2" t="s">
        <v>4065</v>
      </c>
      <c r="L708" s="4" t="s">
        <v>539</v>
      </c>
      <c r="M708" s="7" t="s">
        <v>4066</v>
      </c>
      <c r="N708" s="7" t="s">
        <v>4067</v>
      </c>
      <c r="O708" s="8" t="s">
        <v>4068</v>
      </c>
      <c r="P708" s="7"/>
      <c r="Q708" s="8" t="s">
        <v>601</v>
      </c>
      <c r="R708" s="8" t="s">
        <v>740</v>
      </c>
      <c r="S708" s="9">
        <v>43299</v>
      </c>
      <c r="T708" s="7">
        <v>7651</v>
      </c>
      <c r="U708" s="3"/>
      <c r="V708" s="4"/>
      <c r="W708" s="3"/>
      <c r="X708" s="3"/>
      <c r="Y708" s="3"/>
      <c r="Z708" s="2"/>
      <c r="AA708" s="1"/>
      <c r="AB708" s="1"/>
      <c r="AC708" s="1"/>
      <c r="AD708" s="1"/>
      <c r="AE708" s="1"/>
      <c r="AF708" s="1"/>
    </row>
    <row r="709" spans="1:32" ht="44.25" customHeight="1" x14ac:dyDescent="0.2">
      <c r="A709" s="86" t="s">
        <v>7880</v>
      </c>
      <c r="B709" s="2">
        <v>655778705</v>
      </c>
      <c r="C709" s="2" t="s">
        <v>4069</v>
      </c>
      <c r="D709" s="2" t="s">
        <v>4070</v>
      </c>
      <c r="E709" s="18" t="s">
        <v>7881</v>
      </c>
      <c r="F709" s="6" t="s">
        <v>4071</v>
      </c>
      <c r="G709" s="6" t="s">
        <v>7882</v>
      </c>
      <c r="H709" s="2" t="s">
        <v>605</v>
      </c>
      <c r="I709" s="2" t="s">
        <v>7883</v>
      </c>
      <c r="J709" s="2" t="s">
        <v>4072</v>
      </c>
      <c r="K709" s="2" t="s">
        <v>4074</v>
      </c>
      <c r="L709" s="4" t="s">
        <v>539</v>
      </c>
      <c r="M709" s="7" t="s">
        <v>1160</v>
      </c>
      <c r="N709" s="7" t="s">
        <v>4075</v>
      </c>
      <c r="O709" s="8" t="s">
        <v>4073</v>
      </c>
      <c r="P709" s="7"/>
      <c r="Q709" s="8" t="s">
        <v>83</v>
      </c>
      <c r="R709" s="8" t="s">
        <v>7884</v>
      </c>
      <c r="S709" s="9">
        <v>39308</v>
      </c>
      <c r="T709" s="7">
        <v>7367</v>
      </c>
      <c r="U709" s="20"/>
      <c r="V709" s="21"/>
      <c r="W709" s="20"/>
      <c r="X709" s="20"/>
      <c r="Y709" s="20"/>
      <c r="Z709" s="12"/>
      <c r="AA709" s="1"/>
      <c r="AB709" s="1"/>
      <c r="AC709" s="1"/>
      <c r="AD709" s="1"/>
      <c r="AE709" s="1"/>
      <c r="AF709" s="1"/>
    </row>
    <row r="710" spans="1:32" ht="44.25" customHeight="1" x14ac:dyDescent="0.2">
      <c r="A710" s="86" t="s">
        <v>7885</v>
      </c>
      <c r="B710" s="2">
        <v>650480546</v>
      </c>
      <c r="C710" s="2" t="s">
        <v>356</v>
      </c>
      <c r="D710" s="2" t="s">
        <v>4076</v>
      </c>
      <c r="E710" s="6" t="s">
        <v>4077</v>
      </c>
      <c r="F710" s="6" t="s">
        <v>5267</v>
      </c>
      <c r="G710" s="6" t="s">
        <v>4079</v>
      </c>
      <c r="H710" s="2" t="s">
        <v>708</v>
      </c>
      <c r="I710" s="2" t="s">
        <v>4080</v>
      </c>
      <c r="J710" s="2" t="s">
        <v>4081</v>
      </c>
      <c r="K710" s="2" t="s">
        <v>4083</v>
      </c>
      <c r="L710" s="4" t="s">
        <v>309</v>
      </c>
      <c r="M710" s="7"/>
      <c r="N710" s="7" t="s">
        <v>4084</v>
      </c>
      <c r="O710" s="8" t="s">
        <v>4082</v>
      </c>
      <c r="P710" s="7"/>
      <c r="Q710" s="8" t="s">
        <v>368</v>
      </c>
      <c r="R710" s="8" t="s">
        <v>4086</v>
      </c>
      <c r="S710" s="9">
        <v>41949</v>
      </c>
      <c r="T710" s="7">
        <v>7516</v>
      </c>
      <c r="U710" s="3"/>
      <c r="V710" s="4"/>
      <c r="W710" s="3"/>
      <c r="X710" s="3"/>
      <c r="Y710" s="3"/>
      <c r="Z710" s="2"/>
      <c r="AA710" s="1"/>
      <c r="AB710" s="1"/>
      <c r="AC710" s="1"/>
      <c r="AD710" s="1"/>
      <c r="AE710" s="1"/>
      <c r="AF710" s="1"/>
    </row>
    <row r="711" spans="1:32" ht="44.25" customHeight="1" x14ac:dyDescent="0.2">
      <c r="A711" s="86" t="s">
        <v>7886</v>
      </c>
      <c r="B711" s="2">
        <v>650602749</v>
      </c>
      <c r="C711" s="2" t="s">
        <v>356</v>
      </c>
      <c r="D711" s="2" t="s">
        <v>4087</v>
      </c>
      <c r="E711" s="6" t="s">
        <v>6037</v>
      </c>
      <c r="F711" s="6" t="s">
        <v>5268</v>
      </c>
      <c r="G711" s="6" t="s">
        <v>6040</v>
      </c>
      <c r="H711" s="2" t="s">
        <v>6041</v>
      </c>
      <c r="I711" s="2" t="s">
        <v>6042</v>
      </c>
      <c r="J711" s="2" t="s">
        <v>4089</v>
      </c>
      <c r="K711" s="4" t="s">
        <v>4090</v>
      </c>
      <c r="L711" s="2" t="s">
        <v>47</v>
      </c>
      <c r="M711" s="7" t="s">
        <v>947</v>
      </c>
      <c r="N711" s="7" t="s">
        <v>6038</v>
      </c>
      <c r="O711" s="8" t="s">
        <v>6039</v>
      </c>
      <c r="P711" s="7"/>
      <c r="Q711" s="8" t="s">
        <v>368</v>
      </c>
      <c r="R711" s="8" t="s">
        <v>6043</v>
      </c>
      <c r="S711" s="9">
        <v>41975</v>
      </c>
      <c r="T711" s="7">
        <v>7518</v>
      </c>
      <c r="U711" s="3"/>
      <c r="V711" s="4"/>
      <c r="W711" s="3"/>
      <c r="X711" s="3"/>
      <c r="Y711" s="3"/>
      <c r="Z711" s="2"/>
      <c r="AA711" s="1"/>
      <c r="AB711" s="1"/>
      <c r="AC711" s="1"/>
      <c r="AD711" s="1"/>
      <c r="AE711" s="1"/>
      <c r="AF711" s="1"/>
    </row>
    <row r="712" spans="1:32" ht="44.25" customHeight="1" x14ac:dyDescent="0.2">
      <c r="A712" s="86" t="s">
        <v>7887</v>
      </c>
      <c r="B712" s="2">
        <v>650837746</v>
      </c>
      <c r="C712" s="2"/>
      <c r="D712" s="2" t="s">
        <v>6696</v>
      </c>
      <c r="E712" s="6" t="s">
        <v>7888</v>
      </c>
      <c r="F712" s="6" t="s">
        <v>5934</v>
      </c>
      <c r="G712" s="6" t="s">
        <v>5935</v>
      </c>
      <c r="H712" s="2" t="s">
        <v>5591</v>
      </c>
      <c r="I712" s="2" t="s">
        <v>6192</v>
      </c>
      <c r="J712" s="2" t="s">
        <v>5936</v>
      </c>
      <c r="K712" s="4" t="s">
        <v>6697</v>
      </c>
      <c r="L712" s="2" t="s">
        <v>5316</v>
      </c>
      <c r="M712" s="7" t="s">
        <v>1141</v>
      </c>
      <c r="N712" s="7" t="s">
        <v>5937</v>
      </c>
      <c r="O712" s="8" t="s">
        <v>5938</v>
      </c>
      <c r="P712" s="7"/>
      <c r="Q712" s="8">
        <v>93401</v>
      </c>
      <c r="R712" s="8" t="s">
        <v>7889</v>
      </c>
      <c r="S712" s="9">
        <v>43990</v>
      </c>
      <c r="T712" s="7">
        <v>7706</v>
      </c>
      <c r="U712" s="20"/>
      <c r="V712" s="21"/>
      <c r="W712" s="20"/>
      <c r="X712" s="20"/>
      <c r="Y712" s="20"/>
      <c r="Z712" s="12"/>
      <c r="AA712" s="1"/>
      <c r="AB712" s="1"/>
      <c r="AC712" s="1"/>
      <c r="AD712" s="1"/>
      <c r="AE712" s="1"/>
      <c r="AF712" s="1"/>
    </row>
    <row r="713" spans="1:32" ht="44.25" customHeight="1" x14ac:dyDescent="0.2">
      <c r="A713" s="86" t="s">
        <v>7890</v>
      </c>
      <c r="B713" s="2">
        <v>659396904</v>
      </c>
      <c r="C713" s="2" t="s">
        <v>506</v>
      </c>
      <c r="D713" s="2" t="s">
        <v>4091</v>
      </c>
      <c r="E713" s="6" t="s">
        <v>4092</v>
      </c>
      <c r="F713" s="6" t="s">
        <v>4093</v>
      </c>
      <c r="G713" s="6" t="s">
        <v>4094</v>
      </c>
      <c r="H713" s="2" t="s">
        <v>176</v>
      </c>
      <c r="I713" s="2" t="s">
        <v>4095</v>
      </c>
      <c r="J713" s="2" t="s">
        <v>4096</v>
      </c>
      <c r="K713" s="2" t="s">
        <v>4098</v>
      </c>
      <c r="L713" s="4" t="s">
        <v>5315</v>
      </c>
      <c r="M713" s="7" t="s">
        <v>2391</v>
      </c>
      <c r="N713" s="7"/>
      <c r="O713" s="8" t="s">
        <v>4097</v>
      </c>
      <c r="P713" s="7"/>
      <c r="Q713" s="8" t="s">
        <v>368</v>
      </c>
      <c r="R713" s="8" t="s">
        <v>4099</v>
      </c>
      <c r="S713" s="9">
        <v>40197</v>
      </c>
      <c r="T713" s="7">
        <v>7422</v>
      </c>
      <c r="U713" s="3"/>
      <c r="V713" s="4"/>
      <c r="W713" s="3"/>
      <c r="X713" s="3"/>
      <c r="Y713" s="3"/>
      <c r="Z713" s="2"/>
      <c r="AA713" s="1"/>
      <c r="AB713" s="1"/>
      <c r="AC713" s="1"/>
      <c r="AD713" s="1"/>
      <c r="AE713" s="1"/>
      <c r="AF713" s="1"/>
    </row>
    <row r="714" spans="1:32" ht="44.25" customHeight="1" x14ac:dyDescent="0.2">
      <c r="A714" s="86" t="s">
        <v>7891</v>
      </c>
      <c r="B714" s="2">
        <v>650345320</v>
      </c>
      <c r="C714" s="2" t="s">
        <v>72</v>
      </c>
      <c r="D714" s="2" t="s">
        <v>4100</v>
      </c>
      <c r="E714" s="6" t="s">
        <v>4101</v>
      </c>
      <c r="F714" s="6" t="s">
        <v>4102</v>
      </c>
      <c r="G714" s="6" t="s">
        <v>4103</v>
      </c>
      <c r="H714" s="2" t="s">
        <v>2076</v>
      </c>
      <c r="I714" s="2"/>
      <c r="J714" s="2" t="s">
        <v>4104</v>
      </c>
      <c r="K714" s="2" t="s">
        <v>4106</v>
      </c>
      <c r="L714" s="4" t="s">
        <v>309</v>
      </c>
      <c r="M714" s="7" t="s">
        <v>955</v>
      </c>
      <c r="N714" s="7" t="s">
        <v>4107</v>
      </c>
      <c r="O714" s="8" t="s">
        <v>4105</v>
      </c>
      <c r="P714" s="7"/>
      <c r="Q714" s="8"/>
      <c r="R714" s="8" t="s">
        <v>4108</v>
      </c>
      <c r="S714" s="9">
        <v>40696</v>
      </c>
      <c r="T714" s="7">
        <v>7442</v>
      </c>
      <c r="U714" s="3"/>
      <c r="V714" s="4"/>
      <c r="W714" s="3"/>
      <c r="X714" s="3"/>
      <c r="Y714" s="3"/>
      <c r="Z714" s="2"/>
      <c r="AA714" s="1"/>
      <c r="AB714" s="1"/>
      <c r="AC714" s="1"/>
      <c r="AD714" s="1"/>
      <c r="AE714" s="1"/>
      <c r="AF714" s="1"/>
    </row>
    <row r="715" spans="1:32" ht="44.25" customHeight="1" x14ac:dyDescent="0.2">
      <c r="A715" s="86" t="s">
        <v>7892</v>
      </c>
      <c r="B715" s="2" t="s">
        <v>6390</v>
      </c>
      <c r="C715" s="2" t="s">
        <v>1042</v>
      </c>
      <c r="D715" s="2" t="s">
        <v>4109</v>
      </c>
      <c r="E715" s="6" t="s">
        <v>4110</v>
      </c>
      <c r="F715" s="6" t="s">
        <v>4111</v>
      </c>
      <c r="G715" s="6" t="s">
        <v>4112</v>
      </c>
      <c r="H715" s="2" t="s">
        <v>4113</v>
      </c>
      <c r="I715" s="2" t="s">
        <v>4114</v>
      </c>
      <c r="J715" s="2" t="s">
        <v>4115</v>
      </c>
      <c r="K715" s="2" t="s">
        <v>4116</v>
      </c>
      <c r="L715" s="4" t="s">
        <v>47</v>
      </c>
      <c r="M715" s="7" t="s">
        <v>733</v>
      </c>
      <c r="N715" s="7" t="s">
        <v>4117</v>
      </c>
      <c r="O715" s="8"/>
      <c r="P715" s="7"/>
      <c r="Q715" s="8" t="s">
        <v>1047</v>
      </c>
      <c r="R715" s="8" t="s">
        <v>4118</v>
      </c>
      <c r="S715" s="9">
        <v>40674</v>
      </c>
      <c r="T715" s="7">
        <v>7440</v>
      </c>
      <c r="U715" s="3"/>
      <c r="V715" s="4"/>
      <c r="W715" s="3"/>
      <c r="X715" s="3"/>
      <c r="Y715" s="3"/>
      <c r="Z715" s="2"/>
      <c r="AA715" s="1"/>
      <c r="AB715" s="1"/>
      <c r="AC715" s="1"/>
      <c r="AD715" s="1"/>
      <c r="AE715" s="1"/>
      <c r="AF715" s="1"/>
    </row>
    <row r="716" spans="1:32" ht="44.25" customHeight="1" x14ac:dyDescent="0.2">
      <c r="A716" s="86" t="s">
        <v>7893</v>
      </c>
      <c r="B716" s="2">
        <v>651185149</v>
      </c>
      <c r="C716" s="2" t="s">
        <v>72</v>
      </c>
      <c r="D716" s="2" t="s">
        <v>4119</v>
      </c>
      <c r="E716" s="8" t="s">
        <v>7894</v>
      </c>
      <c r="F716" s="6" t="s">
        <v>4120</v>
      </c>
      <c r="G716" s="6" t="s">
        <v>4121</v>
      </c>
      <c r="H716" s="2" t="s">
        <v>4122</v>
      </c>
      <c r="I716" s="2" t="s">
        <v>4123</v>
      </c>
      <c r="J716" s="2" t="s">
        <v>4124</v>
      </c>
      <c r="K716" s="2" t="s">
        <v>7895</v>
      </c>
      <c r="L716" s="4" t="s">
        <v>5311</v>
      </c>
      <c r="M716" s="7" t="s">
        <v>1493</v>
      </c>
      <c r="N716" s="7" t="s">
        <v>6087</v>
      </c>
      <c r="O716" s="8" t="s">
        <v>7896</v>
      </c>
      <c r="P716" s="7"/>
      <c r="Q716" s="8" t="s">
        <v>553</v>
      </c>
      <c r="R716" s="8" t="s">
        <v>6617</v>
      </c>
      <c r="S716" s="9">
        <v>42599</v>
      </c>
      <c r="T716" s="7">
        <v>7614</v>
      </c>
      <c r="U716" s="3"/>
      <c r="V716" s="4"/>
      <c r="W716" s="3"/>
      <c r="X716" s="3"/>
      <c r="Y716" s="3"/>
      <c r="Z716" s="2"/>
      <c r="AA716" s="1"/>
      <c r="AB716" s="1"/>
      <c r="AC716" s="1"/>
      <c r="AD716" s="1"/>
      <c r="AE716" s="1"/>
      <c r="AF716" s="1"/>
    </row>
    <row r="717" spans="1:32" ht="44.25" customHeight="1" x14ac:dyDescent="0.2">
      <c r="A717" s="86" t="s">
        <v>6135</v>
      </c>
      <c r="B717" s="2">
        <v>651917115</v>
      </c>
      <c r="C717" s="2"/>
      <c r="D717" s="2" t="s">
        <v>6698</v>
      </c>
      <c r="E717" s="8" t="s">
        <v>6137</v>
      </c>
      <c r="F717" s="6" t="s">
        <v>6136</v>
      </c>
      <c r="G717" s="6" t="s">
        <v>6138</v>
      </c>
      <c r="H717" s="2" t="s">
        <v>4088</v>
      </c>
      <c r="I717" s="2" t="s">
        <v>6141</v>
      </c>
      <c r="J717" s="2" t="s">
        <v>6139</v>
      </c>
      <c r="K717" s="2" t="s">
        <v>6140</v>
      </c>
      <c r="L717" s="4" t="s">
        <v>5311</v>
      </c>
      <c r="M717" s="7" t="s">
        <v>1062</v>
      </c>
      <c r="N717" s="7" t="s">
        <v>6142</v>
      </c>
      <c r="O717" s="23" t="s">
        <v>6143</v>
      </c>
      <c r="P717" s="7"/>
      <c r="Q717" s="8" t="s">
        <v>553</v>
      </c>
      <c r="R717" s="8" t="s">
        <v>6144</v>
      </c>
      <c r="S717" s="9">
        <v>44096</v>
      </c>
      <c r="T717" s="7">
        <v>7712</v>
      </c>
      <c r="U717" s="3"/>
      <c r="V717" s="4"/>
      <c r="W717" s="3"/>
      <c r="X717" s="3"/>
      <c r="Y717" s="3"/>
      <c r="Z717" s="2"/>
      <c r="AA717" s="1"/>
      <c r="AB717" s="1"/>
      <c r="AC717" s="1"/>
      <c r="AD717" s="1"/>
      <c r="AE717" s="1"/>
      <c r="AF717" s="1"/>
    </row>
    <row r="718" spans="1:32" ht="44.25" customHeight="1" x14ac:dyDescent="0.2">
      <c r="A718" s="86" t="s">
        <v>7897</v>
      </c>
      <c r="B718" s="2">
        <v>650343484</v>
      </c>
      <c r="C718" s="2" t="s">
        <v>72</v>
      </c>
      <c r="D718" s="2" t="s">
        <v>4125</v>
      </c>
      <c r="E718" s="6" t="s">
        <v>4126</v>
      </c>
      <c r="F718" s="6" t="s">
        <v>5267</v>
      </c>
      <c r="G718" s="6" t="s">
        <v>4127</v>
      </c>
      <c r="H718" s="2" t="s">
        <v>4088</v>
      </c>
      <c r="I718" s="2" t="s">
        <v>4128</v>
      </c>
      <c r="J718" s="2" t="s">
        <v>4129</v>
      </c>
      <c r="K718" s="2" t="s">
        <v>4131</v>
      </c>
      <c r="L718" s="4" t="s">
        <v>47</v>
      </c>
      <c r="M718" s="7" t="s">
        <v>624</v>
      </c>
      <c r="N718" s="7" t="s">
        <v>4132</v>
      </c>
      <c r="O718" s="8" t="s">
        <v>4130</v>
      </c>
      <c r="P718" s="7"/>
      <c r="Q718" s="8" t="s">
        <v>368</v>
      </c>
      <c r="R718" s="8" t="s">
        <v>4133</v>
      </c>
      <c r="S718" s="9">
        <v>42052</v>
      </c>
      <c r="T718" s="7">
        <v>7530</v>
      </c>
      <c r="U718" s="3"/>
      <c r="V718" s="4"/>
      <c r="W718" s="3"/>
      <c r="X718" s="3"/>
      <c r="Y718" s="3"/>
      <c r="Z718" s="2"/>
      <c r="AA718" s="1"/>
      <c r="AB718" s="1"/>
      <c r="AC718" s="1"/>
      <c r="AD718" s="1"/>
      <c r="AE718" s="1"/>
      <c r="AF718" s="1"/>
    </row>
    <row r="719" spans="1:32" ht="44.25" customHeight="1" x14ac:dyDescent="0.2">
      <c r="A719" s="86" t="s">
        <v>7898</v>
      </c>
      <c r="B719" s="2">
        <v>651822580</v>
      </c>
      <c r="C719" s="2"/>
      <c r="D719" s="2" t="s">
        <v>6699</v>
      </c>
      <c r="E719" s="6" t="s">
        <v>7899</v>
      </c>
      <c r="F719" s="6" t="s">
        <v>5627</v>
      </c>
      <c r="G719" s="6" t="s">
        <v>7900</v>
      </c>
      <c r="H719" s="2" t="s">
        <v>5591</v>
      </c>
      <c r="I719" s="2" t="s">
        <v>6327</v>
      </c>
      <c r="J719" s="2" t="s">
        <v>6328</v>
      </c>
      <c r="K719" s="2" t="s">
        <v>5629</v>
      </c>
      <c r="L719" s="4" t="s">
        <v>539</v>
      </c>
      <c r="M719" s="7" t="s">
        <v>1388</v>
      </c>
      <c r="N719" s="7" t="s">
        <v>5628</v>
      </c>
      <c r="O719" s="8" t="s">
        <v>5630</v>
      </c>
      <c r="P719" s="7"/>
      <c r="Q719" s="8">
        <v>93401</v>
      </c>
      <c r="R719" s="8" t="s">
        <v>7889</v>
      </c>
      <c r="S719" s="9">
        <v>43644</v>
      </c>
      <c r="T719" s="7">
        <v>7683</v>
      </c>
      <c r="U719" s="20"/>
      <c r="V719" s="21"/>
      <c r="W719" s="20"/>
      <c r="X719" s="20"/>
      <c r="Y719" s="20"/>
      <c r="Z719" s="12"/>
      <c r="AA719" s="1"/>
      <c r="AB719" s="1"/>
      <c r="AC719" s="1"/>
      <c r="AD719" s="1"/>
      <c r="AE719" s="1"/>
      <c r="AF719" s="1"/>
    </row>
    <row r="720" spans="1:32" ht="44.25" customHeight="1" x14ac:dyDescent="0.2">
      <c r="A720" s="86" t="s">
        <v>7901</v>
      </c>
      <c r="B720" s="2">
        <v>650559592</v>
      </c>
      <c r="C720" s="2" t="s">
        <v>49</v>
      </c>
      <c r="D720" s="2" t="s">
        <v>5239</v>
      </c>
      <c r="E720" s="6" t="s">
        <v>5240</v>
      </c>
      <c r="F720" s="6" t="s">
        <v>4327</v>
      </c>
      <c r="G720" s="6" t="s">
        <v>5241</v>
      </c>
      <c r="H720" s="2" t="s">
        <v>5242</v>
      </c>
      <c r="I720" s="2" t="s">
        <v>5243</v>
      </c>
      <c r="J720" s="2" t="s">
        <v>5244</v>
      </c>
      <c r="K720" s="2" t="s">
        <v>5245</v>
      </c>
      <c r="L720" s="4" t="s">
        <v>539</v>
      </c>
      <c r="M720" s="7" t="s">
        <v>395</v>
      </c>
      <c r="N720" s="7">
        <v>2584644</v>
      </c>
      <c r="O720" s="23" t="s">
        <v>5246</v>
      </c>
      <c r="P720" s="7"/>
      <c r="Q720" s="8" t="s">
        <v>3538</v>
      </c>
      <c r="R720" s="8" t="s">
        <v>5247</v>
      </c>
      <c r="S720" s="9">
        <v>41234</v>
      </c>
      <c r="T720" s="7">
        <v>7468</v>
      </c>
      <c r="U720" s="3"/>
      <c r="V720" s="4"/>
      <c r="W720" s="3"/>
      <c r="X720" s="3"/>
      <c r="Y720" s="3"/>
      <c r="Z720" s="2"/>
      <c r="AA720" s="1"/>
      <c r="AB720" s="1"/>
      <c r="AC720" s="1"/>
      <c r="AD720" s="1"/>
      <c r="AE720" s="1"/>
      <c r="AF720" s="1"/>
    </row>
    <row r="721" spans="1:32" ht="44.25" customHeight="1" x14ac:dyDescent="0.2">
      <c r="A721" s="86" t="s">
        <v>7902</v>
      </c>
      <c r="B721" s="2">
        <v>650335368</v>
      </c>
      <c r="C721" s="2" t="s">
        <v>72</v>
      </c>
      <c r="D721" s="2" t="s">
        <v>4134</v>
      </c>
      <c r="E721" s="6" t="s">
        <v>4135</v>
      </c>
      <c r="F721" s="6" t="s">
        <v>4136</v>
      </c>
      <c r="G721" s="6" t="s">
        <v>4137</v>
      </c>
      <c r="H721" s="2" t="s">
        <v>4138</v>
      </c>
      <c r="I721" s="2" t="s">
        <v>4139</v>
      </c>
      <c r="J721" s="2" t="s">
        <v>4140</v>
      </c>
      <c r="K721" s="2" t="s">
        <v>4141</v>
      </c>
      <c r="L721" s="4" t="s">
        <v>47</v>
      </c>
      <c r="M721" s="7" t="s">
        <v>4143</v>
      </c>
      <c r="N721" s="7"/>
      <c r="O721" s="8" t="s">
        <v>4142</v>
      </c>
      <c r="P721" s="7"/>
      <c r="Q721" s="8" t="s">
        <v>4144</v>
      </c>
      <c r="R721" s="8" t="s">
        <v>4145</v>
      </c>
      <c r="S721" s="9">
        <v>40739</v>
      </c>
      <c r="T721" s="7">
        <v>7445</v>
      </c>
      <c r="U721" s="3"/>
      <c r="V721" s="4"/>
      <c r="W721" s="3"/>
      <c r="X721" s="3"/>
      <c r="Y721" s="3"/>
      <c r="Z721" s="2"/>
      <c r="AA721" s="1"/>
      <c r="AB721" s="1"/>
      <c r="AC721" s="1"/>
      <c r="AD721" s="1"/>
      <c r="AE721" s="1"/>
      <c r="AF721" s="1"/>
    </row>
    <row r="722" spans="1:32" ht="44.25" customHeight="1" x14ac:dyDescent="0.2">
      <c r="A722" s="86" t="s">
        <v>4146</v>
      </c>
      <c r="B722" s="2">
        <v>651482887</v>
      </c>
      <c r="C722" s="2" t="s">
        <v>4147</v>
      </c>
      <c r="D722" s="2" t="s">
        <v>4148</v>
      </c>
      <c r="E722" s="6" t="s">
        <v>4149</v>
      </c>
      <c r="F722" s="6" t="s">
        <v>4150</v>
      </c>
      <c r="G722" s="6" t="s">
        <v>4151</v>
      </c>
      <c r="H722" s="2" t="s">
        <v>735</v>
      </c>
      <c r="I722" s="2" t="s">
        <v>4152</v>
      </c>
      <c r="J722" s="2" t="s">
        <v>4153</v>
      </c>
      <c r="K722" s="2" t="s">
        <v>4155</v>
      </c>
      <c r="L722" s="4" t="s">
        <v>309</v>
      </c>
      <c r="M722" s="7" t="s">
        <v>4157</v>
      </c>
      <c r="N722" s="7" t="s">
        <v>4154</v>
      </c>
      <c r="O722" s="8" t="s">
        <v>4156</v>
      </c>
      <c r="P722" s="7"/>
      <c r="Q722" s="8">
        <v>93401</v>
      </c>
      <c r="R722" s="8" t="s">
        <v>3995</v>
      </c>
      <c r="S722" s="9">
        <v>43311</v>
      </c>
      <c r="T722" s="7">
        <v>7653</v>
      </c>
      <c r="U722" s="3"/>
      <c r="V722" s="4"/>
      <c r="W722" s="3"/>
      <c r="X722" s="3"/>
      <c r="Y722" s="3"/>
      <c r="Z722" s="2"/>
      <c r="AA722" s="1"/>
      <c r="AB722" s="1"/>
      <c r="AC722" s="1"/>
      <c r="AD722" s="1"/>
      <c r="AE722" s="1"/>
      <c r="AF722" s="1"/>
    </row>
    <row r="723" spans="1:32" ht="44.25" customHeight="1" x14ac:dyDescent="0.2">
      <c r="A723" s="86" t="s">
        <v>7903</v>
      </c>
      <c r="B723" s="2">
        <v>650987497</v>
      </c>
      <c r="C723" s="2" t="s">
        <v>356</v>
      </c>
      <c r="D723" s="2" t="s">
        <v>4158</v>
      </c>
      <c r="E723" s="6" t="s">
        <v>4159</v>
      </c>
      <c r="F723" s="6" t="s">
        <v>4160</v>
      </c>
      <c r="G723" s="6" t="s">
        <v>4161</v>
      </c>
      <c r="H723" s="2" t="s">
        <v>4162</v>
      </c>
      <c r="I723" s="2" t="s">
        <v>4163</v>
      </c>
      <c r="J723" s="2" t="s">
        <v>4164</v>
      </c>
      <c r="K723" s="4" t="s">
        <v>4166</v>
      </c>
      <c r="L723" s="4" t="s">
        <v>539</v>
      </c>
      <c r="M723" s="7" t="s">
        <v>4168</v>
      </c>
      <c r="N723" s="7" t="s">
        <v>4167</v>
      </c>
      <c r="O723" s="8" t="s">
        <v>4165</v>
      </c>
      <c r="P723" s="7"/>
      <c r="Q723" s="8" t="s">
        <v>83</v>
      </c>
      <c r="R723" s="8" t="s">
        <v>4169</v>
      </c>
      <c r="S723" s="9">
        <v>42850</v>
      </c>
      <c r="T723" s="7">
        <v>7631</v>
      </c>
      <c r="U723" s="3"/>
      <c r="V723" s="4"/>
      <c r="W723" s="3"/>
      <c r="X723" s="3"/>
      <c r="Y723" s="3"/>
      <c r="Z723" s="2"/>
      <c r="AA723" s="1"/>
      <c r="AB723" s="1"/>
      <c r="AC723" s="1"/>
      <c r="AD723" s="1"/>
      <c r="AE723" s="1"/>
      <c r="AF723" s="1"/>
    </row>
    <row r="724" spans="1:32" ht="44.25" customHeight="1" x14ac:dyDescent="0.2">
      <c r="A724" s="86" t="s">
        <v>7904</v>
      </c>
      <c r="B724" s="2">
        <v>759626605</v>
      </c>
      <c r="C724" s="2" t="s">
        <v>506</v>
      </c>
      <c r="D724" s="2" t="s">
        <v>4170</v>
      </c>
      <c r="E724" s="6" t="s">
        <v>4171</v>
      </c>
      <c r="F724" s="6" t="s">
        <v>4093</v>
      </c>
      <c r="G724" s="6" t="s">
        <v>4172</v>
      </c>
      <c r="H724" s="2" t="s">
        <v>170</v>
      </c>
      <c r="I724" s="2" t="s">
        <v>4173</v>
      </c>
      <c r="J724" s="2" t="s">
        <v>4174</v>
      </c>
      <c r="K724" s="2" t="s">
        <v>4176</v>
      </c>
      <c r="L724" s="4" t="s">
        <v>47</v>
      </c>
      <c r="M724" s="7" t="s">
        <v>4178</v>
      </c>
      <c r="N724" s="7" t="s">
        <v>4177</v>
      </c>
      <c r="O724" s="8" t="s">
        <v>4175</v>
      </c>
      <c r="P724" s="7"/>
      <c r="Q724" s="8" t="s">
        <v>1095</v>
      </c>
      <c r="R724" s="8" t="s">
        <v>4179</v>
      </c>
      <c r="S724" s="9">
        <v>40365</v>
      </c>
      <c r="T724" s="7">
        <v>7428</v>
      </c>
      <c r="U724" s="3"/>
      <c r="V724" s="4"/>
      <c r="W724" s="3"/>
      <c r="X724" s="3"/>
      <c r="Y724" s="3"/>
      <c r="Z724" s="2"/>
      <c r="AA724" s="1"/>
      <c r="AB724" s="1"/>
      <c r="AC724" s="1"/>
      <c r="AD724" s="1"/>
      <c r="AE724" s="1"/>
      <c r="AF724" s="1"/>
    </row>
    <row r="725" spans="1:32" ht="44.25" customHeight="1" x14ac:dyDescent="0.2">
      <c r="A725" s="86" t="s">
        <v>5906</v>
      </c>
      <c r="B725" s="2">
        <v>651908876</v>
      </c>
      <c r="C725" s="2"/>
      <c r="D725" s="2" t="s">
        <v>6700</v>
      </c>
      <c r="E725" s="6" t="s">
        <v>7905</v>
      </c>
      <c r="F725" s="6" t="s">
        <v>5907</v>
      </c>
      <c r="G725" s="6" t="s">
        <v>7906</v>
      </c>
      <c r="H725" s="2" t="s">
        <v>5908</v>
      </c>
      <c r="I725" s="2" t="s">
        <v>7907</v>
      </c>
      <c r="J725" s="2" t="s">
        <v>7908</v>
      </c>
      <c r="K725" s="2" t="s">
        <v>5909</v>
      </c>
      <c r="L725" s="4" t="s">
        <v>198</v>
      </c>
      <c r="M725" s="7" t="s">
        <v>5910</v>
      </c>
      <c r="N725" s="7" t="s">
        <v>7909</v>
      </c>
      <c r="O725" s="23" t="s">
        <v>5911</v>
      </c>
      <c r="P725" s="7"/>
      <c r="Q725" s="8">
        <v>93401</v>
      </c>
      <c r="R725" s="8" t="s">
        <v>5882</v>
      </c>
      <c r="S725" s="9">
        <v>43934</v>
      </c>
      <c r="T725" s="7">
        <v>7704</v>
      </c>
      <c r="U725" s="20"/>
      <c r="V725" s="21"/>
      <c r="W725" s="20"/>
      <c r="X725" s="20"/>
      <c r="Y725" s="20"/>
      <c r="Z725" s="12"/>
      <c r="AA725" s="1"/>
      <c r="AB725" s="1"/>
      <c r="AC725" s="1"/>
      <c r="AD725" s="1"/>
      <c r="AE725" s="1"/>
      <c r="AF725" s="1"/>
    </row>
    <row r="726" spans="1:32" ht="44.25" customHeight="1" x14ac:dyDescent="0.2">
      <c r="A726" s="86" t="s">
        <v>7910</v>
      </c>
      <c r="B726" s="2">
        <v>651203732</v>
      </c>
      <c r="C726" s="2" t="s">
        <v>72</v>
      </c>
      <c r="D726" s="2" t="s">
        <v>5690</v>
      </c>
      <c r="E726" s="6" t="s">
        <v>5691</v>
      </c>
      <c r="F726" s="6" t="s">
        <v>5689</v>
      </c>
      <c r="G726" s="6" t="s">
        <v>5692</v>
      </c>
      <c r="H726" s="2" t="s">
        <v>4822</v>
      </c>
      <c r="I726" s="2" t="s">
        <v>5693</v>
      </c>
      <c r="J726" s="2" t="s">
        <v>4180</v>
      </c>
      <c r="K726" s="2" t="s">
        <v>4181</v>
      </c>
      <c r="L726" s="4" t="s">
        <v>47</v>
      </c>
      <c r="M726" s="7" t="s">
        <v>4182</v>
      </c>
      <c r="N726" s="7">
        <f>56964313880</f>
        <v>56964313880</v>
      </c>
      <c r="O726" s="8" t="s">
        <v>4183</v>
      </c>
      <c r="P726" s="7"/>
      <c r="Q726" s="8" t="s">
        <v>601</v>
      </c>
      <c r="R726" s="8" t="s">
        <v>5715</v>
      </c>
      <c r="S726" s="9">
        <v>43048</v>
      </c>
      <c r="T726" s="7">
        <v>7640</v>
      </c>
      <c r="U726" s="3"/>
      <c r="V726" s="4"/>
      <c r="W726" s="3"/>
      <c r="X726" s="3"/>
      <c r="Y726" s="3"/>
      <c r="Z726" s="2"/>
      <c r="AA726" s="1"/>
      <c r="AB726" s="1"/>
      <c r="AC726" s="1"/>
      <c r="AD726" s="1"/>
      <c r="AE726" s="1"/>
      <c r="AF726" s="1"/>
    </row>
    <row r="727" spans="1:32" ht="44.25" customHeight="1" x14ac:dyDescent="0.2">
      <c r="A727" s="86" t="s">
        <v>7911</v>
      </c>
      <c r="B727" s="2">
        <v>651265479</v>
      </c>
      <c r="C727" s="2" t="s">
        <v>72</v>
      </c>
      <c r="D727" s="2" t="s">
        <v>4184</v>
      </c>
      <c r="E727" s="6" t="s">
        <v>4185</v>
      </c>
      <c r="F727" s="6" t="s">
        <v>4186</v>
      </c>
      <c r="G727" s="6" t="s">
        <v>4187</v>
      </c>
      <c r="H727" s="2" t="s">
        <v>4188</v>
      </c>
      <c r="I727" s="2" t="s">
        <v>4189</v>
      </c>
      <c r="J727" s="2" t="s">
        <v>4190</v>
      </c>
      <c r="K727" s="2" t="s">
        <v>4192</v>
      </c>
      <c r="L727" s="4" t="s">
        <v>5317</v>
      </c>
      <c r="M727" s="7" t="s">
        <v>960</v>
      </c>
      <c r="N727" s="7" t="s">
        <v>4193</v>
      </c>
      <c r="O727" s="8" t="s">
        <v>4191</v>
      </c>
      <c r="P727" s="7"/>
      <c r="Q727" s="8" t="s">
        <v>83</v>
      </c>
      <c r="R727" s="6" t="s">
        <v>4194</v>
      </c>
      <c r="S727" s="9">
        <v>42730</v>
      </c>
      <c r="T727" s="7">
        <v>7623</v>
      </c>
      <c r="U727" s="3"/>
      <c r="V727" s="4"/>
      <c r="W727" s="3"/>
      <c r="X727" s="3"/>
      <c r="Y727" s="3"/>
      <c r="Z727" s="2"/>
      <c r="AA727" s="1"/>
      <c r="AB727" s="1"/>
      <c r="AC727" s="1"/>
      <c r="AD727" s="1"/>
      <c r="AE727" s="1"/>
      <c r="AF727" s="1"/>
    </row>
    <row r="728" spans="1:32" ht="44.25" customHeight="1" x14ac:dyDescent="0.2">
      <c r="A728" s="86" t="s">
        <v>5980</v>
      </c>
      <c r="B728" s="2">
        <v>651881420</v>
      </c>
      <c r="C728" s="2"/>
      <c r="D728" s="2" t="s">
        <v>6701</v>
      </c>
      <c r="E728" s="6" t="s">
        <v>5982</v>
      </c>
      <c r="F728" s="6" t="s">
        <v>5981</v>
      </c>
      <c r="G728" s="6" t="s">
        <v>5983</v>
      </c>
      <c r="H728" s="2" t="s">
        <v>5591</v>
      </c>
      <c r="I728" s="2" t="s">
        <v>5984</v>
      </c>
      <c r="J728" s="2" t="s">
        <v>5985</v>
      </c>
      <c r="K728" s="2" t="s">
        <v>5986</v>
      </c>
      <c r="L728" s="4" t="s">
        <v>5317</v>
      </c>
      <c r="M728" s="7" t="s">
        <v>5987</v>
      </c>
      <c r="N728" s="7">
        <v>988375686</v>
      </c>
      <c r="O728" s="23" t="s">
        <v>5988</v>
      </c>
      <c r="P728" s="7"/>
      <c r="Q728" s="8">
        <v>93401</v>
      </c>
      <c r="R728" s="6" t="s">
        <v>5989</v>
      </c>
      <c r="S728" s="9">
        <v>44049</v>
      </c>
      <c r="T728" s="7">
        <v>7710</v>
      </c>
      <c r="U728" s="3"/>
      <c r="V728" s="4"/>
      <c r="W728" s="3"/>
      <c r="X728" s="3"/>
      <c r="Y728" s="3"/>
      <c r="Z728" s="2"/>
      <c r="AA728" s="1"/>
      <c r="AB728" s="1"/>
      <c r="AC728" s="1"/>
      <c r="AD728" s="1"/>
      <c r="AE728" s="1"/>
      <c r="AF728" s="1"/>
    </row>
    <row r="729" spans="1:32" ht="44.25" customHeight="1" x14ac:dyDescent="0.2">
      <c r="A729" s="86" t="s">
        <v>7912</v>
      </c>
      <c r="B729" s="2">
        <v>737987000</v>
      </c>
      <c r="C729" s="2" t="s">
        <v>72</v>
      </c>
      <c r="D729" s="2" t="s">
        <v>4195</v>
      </c>
      <c r="E729" s="6" t="s">
        <v>4196</v>
      </c>
      <c r="F729" s="6" t="s">
        <v>4197</v>
      </c>
      <c r="G729" s="6" t="s">
        <v>4198</v>
      </c>
      <c r="H729" s="2" t="s">
        <v>4199</v>
      </c>
      <c r="I729" s="2" t="s">
        <v>4200</v>
      </c>
      <c r="J729" s="2" t="s">
        <v>4201</v>
      </c>
      <c r="K729" s="2" t="s">
        <v>4203</v>
      </c>
      <c r="L729" s="4" t="s">
        <v>47</v>
      </c>
      <c r="M729" s="7" t="s">
        <v>4205</v>
      </c>
      <c r="N729" s="7" t="s">
        <v>4204</v>
      </c>
      <c r="O729" s="8" t="s">
        <v>4202</v>
      </c>
      <c r="P729" s="7"/>
      <c r="Q729" s="8" t="s">
        <v>1095</v>
      </c>
      <c r="R729" s="8" t="s">
        <v>4206</v>
      </c>
      <c r="S729" s="9">
        <v>41502</v>
      </c>
      <c r="T729" s="7">
        <v>7484</v>
      </c>
      <c r="U729" s="3"/>
      <c r="V729" s="4"/>
      <c r="W729" s="3"/>
      <c r="X729" s="3"/>
      <c r="Y729" s="3"/>
      <c r="Z729" s="2"/>
      <c r="AA729" s="1"/>
      <c r="AB729" s="1"/>
      <c r="AC729" s="1"/>
      <c r="AD729" s="1"/>
      <c r="AE729" s="1"/>
      <c r="AF729" s="1"/>
    </row>
    <row r="730" spans="1:32" ht="44.25" customHeight="1" x14ac:dyDescent="0.2">
      <c r="A730" s="86" t="s">
        <v>7913</v>
      </c>
      <c r="B730" s="2">
        <v>651775035</v>
      </c>
      <c r="C730" s="2"/>
      <c r="D730" s="2" t="s">
        <v>6702</v>
      </c>
      <c r="E730" s="18" t="s">
        <v>5465</v>
      </c>
      <c r="F730" s="6" t="s">
        <v>5466</v>
      </c>
      <c r="G730" s="6" t="s">
        <v>5467</v>
      </c>
      <c r="H730" s="2" t="s">
        <v>1281</v>
      </c>
      <c r="I730" s="2" t="s">
        <v>5468</v>
      </c>
      <c r="J730" s="2" t="s">
        <v>5469</v>
      </c>
      <c r="K730" s="2" t="s">
        <v>5471</v>
      </c>
      <c r="L730" s="4" t="s">
        <v>47</v>
      </c>
      <c r="M730" s="7" t="s">
        <v>624</v>
      </c>
      <c r="N730" s="7" t="s">
        <v>5472</v>
      </c>
      <c r="O730" s="8" t="s">
        <v>5470</v>
      </c>
      <c r="P730" s="7"/>
      <c r="Q730" s="8" t="s">
        <v>83</v>
      </c>
      <c r="R730" s="8" t="s">
        <v>5284</v>
      </c>
      <c r="S730" s="9">
        <v>43626</v>
      </c>
      <c r="T730" s="7">
        <v>7677</v>
      </c>
      <c r="U730" s="3"/>
      <c r="V730" s="4"/>
      <c r="W730" s="3"/>
      <c r="X730" s="3"/>
      <c r="Y730" s="3"/>
      <c r="Z730" s="2"/>
      <c r="AA730" s="1"/>
      <c r="AB730" s="1"/>
      <c r="AC730" s="1"/>
      <c r="AD730" s="1"/>
      <c r="AE730" s="1"/>
      <c r="AF730" s="1"/>
    </row>
    <row r="731" spans="1:32" ht="44.25" customHeight="1" x14ac:dyDescent="0.2">
      <c r="A731" s="86" t="s">
        <v>7914</v>
      </c>
      <c r="B731" s="2" t="s">
        <v>6391</v>
      </c>
      <c r="C731" s="2"/>
      <c r="D731" s="2" t="s">
        <v>6703</v>
      </c>
      <c r="E731" s="18" t="s">
        <v>6078</v>
      </c>
      <c r="F731" s="6" t="s">
        <v>5547</v>
      </c>
      <c r="G731" s="6" t="s">
        <v>5548</v>
      </c>
      <c r="H731" s="2" t="s">
        <v>5549</v>
      </c>
      <c r="I731" s="2" t="s">
        <v>5550</v>
      </c>
      <c r="J731" s="2" t="s">
        <v>5551</v>
      </c>
      <c r="K731" s="2" t="s">
        <v>5552</v>
      </c>
      <c r="L731" s="4" t="s">
        <v>5316</v>
      </c>
      <c r="M731" s="7" t="s">
        <v>1141</v>
      </c>
      <c r="N731" s="7">
        <v>91444090</v>
      </c>
      <c r="O731" s="23" t="s">
        <v>5553</v>
      </c>
      <c r="P731" s="7"/>
      <c r="Q731" s="8" t="s">
        <v>83</v>
      </c>
      <c r="R731" s="8" t="s">
        <v>5554</v>
      </c>
      <c r="S731" s="9">
        <v>43627</v>
      </c>
      <c r="T731" s="7">
        <v>7678</v>
      </c>
      <c r="U731" s="3"/>
      <c r="V731" s="4"/>
      <c r="W731" s="3"/>
      <c r="X731" s="3"/>
      <c r="Y731" s="3"/>
      <c r="Z731" s="2"/>
      <c r="AA731" s="1"/>
      <c r="AB731" s="1"/>
      <c r="AC731" s="1"/>
      <c r="AD731" s="1"/>
      <c r="AE731" s="1"/>
      <c r="AF731" s="1"/>
    </row>
    <row r="732" spans="1:32" ht="44.25" customHeight="1" x14ac:dyDescent="0.2">
      <c r="A732" s="86" t="s">
        <v>7915</v>
      </c>
      <c r="B732" s="2">
        <v>657376906</v>
      </c>
      <c r="C732" s="2" t="s">
        <v>4207</v>
      </c>
      <c r="D732" s="2" t="s">
        <v>4208</v>
      </c>
      <c r="E732" s="6" t="s">
        <v>4209</v>
      </c>
      <c r="F732" s="6" t="s">
        <v>4210</v>
      </c>
      <c r="G732" s="6" t="s">
        <v>4211</v>
      </c>
      <c r="H732" s="2" t="s">
        <v>4212</v>
      </c>
      <c r="I732" s="2" t="s">
        <v>4213</v>
      </c>
      <c r="J732" s="2" t="s">
        <v>4214</v>
      </c>
      <c r="K732" s="2" t="s">
        <v>4215</v>
      </c>
      <c r="L732" s="4" t="s">
        <v>5311</v>
      </c>
      <c r="M732" s="7" t="s">
        <v>4217</v>
      </c>
      <c r="N732" s="7" t="s">
        <v>4216</v>
      </c>
      <c r="O732" s="8"/>
      <c r="P732" s="7"/>
      <c r="Q732" s="8" t="s">
        <v>83</v>
      </c>
      <c r="R732" s="8" t="s">
        <v>4218</v>
      </c>
      <c r="S732" s="9">
        <v>39588</v>
      </c>
      <c r="T732" s="7">
        <v>7392</v>
      </c>
      <c r="U732" s="3"/>
      <c r="V732" s="4"/>
      <c r="W732" s="3"/>
      <c r="X732" s="3"/>
      <c r="Y732" s="3"/>
      <c r="Z732" s="2"/>
      <c r="AA732" s="1"/>
      <c r="AB732" s="1"/>
      <c r="AC732" s="1"/>
      <c r="AD732" s="1"/>
      <c r="AE732" s="1"/>
      <c r="AF732" s="1"/>
    </row>
    <row r="733" spans="1:32" ht="44.25" customHeight="1" x14ac:dyDescent="0.2">
      <c r="A733" s="86" t="s">
        <v>7916</v>
      </c>
      <c r="B733" s="2">
        <v>736521008</v>
      </c>
      <c r="C733" s="2" t="s">
        <v>506</v>
      </c>
      <c r="D733" s="2" t="s">
        <v>4219</v>
      </c>
      <c r="E733" s="6" t="s">
        <v>4220</v>
      </c>
      <c r="F733" s="6" t="s">
        <v>4221</v>
      </c>
      <c r="G733" s="6" t="s">
        <v>4222</v>
      </c>
      <c r="H733" s="2" t="s">
        <v>4223</v>
      </c>
      <c r="I733" s="2" t="s">
        <v>4224</v>
      </c>
      <c r="J733" s="2" t="s">
        <v>4225</v>
      </c>
      <c r="K733" s="2" t="s">
        <v>4226</v>
      </c>
      <c r="L733" s="4" t="s">
        <v>47</v>
      </c>
      <c r="M733" s="7"/>
      <c r="N733" s="7"/>
      <c r="O733" s="8" t="s">
        <v>4227</v>
      </c>
      <c r="P733" s="7"/>
      <c r="Q733" s="8" t="s">
        <v>368</v>
      </c>
      <c r="R733" s="8" t="s">
        <v>4228</v>
      </c>
      <c r="S733" s="9">
        <v>42790</v>
      </c>
      <c r="T733" s="7">
        <v>7628</v>
      </c>
      <c r="U733" s="3"/>
      <c r="V733" s="4"/>
      <c r="W733" s="3"/>
      <c r="X733" s="3"/>
      <c r="Y733" s="3"/>
      <c r="Z733" s="2"/>
      <c r="AA733" s="1"/>
      <c r="AB733" s="1"/>
      <c r="AC733" s="1"/>
      <c r="AD733" s="1"/>
      <c r="AE733" s="1"/>
      <c r="AF733" s="1"/>
    </row>
    <row r="734" spans="1:32" ht="44.25" customHeight="1" x14ac:dyDescent="0.2">
      <c r="A734" s="86" t="s">
        <v>5998</v>
      </c>
      <c r="B734" s="2">
        <v>651882338</v>
      </c>
      <c r="C734" s="2"/>
      <c r="D734" s="2" t="s">
        <v>6704</v>
      </c>
      <c r="E734" s="6" t="s">
        <v>5999</v>
      </c>
      <c r="F734" s="6" t="s">
        <v>6000</v>
      </c>
      <c r="G734" s="6" t="s">
        <v>6534</v>
      </c>
      <c r="H734" s="2" t="s">
        <v>5591</v>
      </c>
      <c r="I734" s="2" t="s">
        <v>6001</v>
      </c>
      <c r="J734" s="2" t="s">
        <v>6535</v>
      </c>
      <c r="K734" s="2" t="s">
        <v>6002</v>
      </c>
      <c r="L734" s="4" t="s">
        <v>47</v>
      </c>
      <c r="M734" s="7" t="s">
        <v>3374</v>
      </c>
      <c r="N734" s="7" t="s">
        <v>6536</v>
      </c>
      <c r="O734" s="8" t="s">
        <v>6537</v>
      </c>
      <c r="P734" s="7"/>
      <c r="Q734" s="8">
        <v>93401</v>
      </c>
      <c r="R734" s="8" t="s">
        <v>5865</v>
      </c>
      <c r="S734" s="9">
        <v>44054</v>
      </c>
      <c r="T734" s="7">
        <v>7711</v>
      </c>
      <c r="U734" s="3"/>
      <c r="V734" s="4"/>
      <c r="W734" s="3"/>
      <c r="X734" s="3"/>
      <c r="Y734" s="3"/>
      <c r="Z734" s="2"/>
      <c r="AA734" s="1"/>
      <c r="AB734" s="1"/>
      <c r="AC734" s="1"/>
      <c r="AD734" s="1"/>
      <c r="AE734" s="1"/>
      <c r="AF734" s="1"/>
    </row>
    <row r="735" spans="1:32" ht="44.25" customHeight="1" x14ac:dyDescent="0.2">
      <c r="A735" s="85" t="s">
        <v>5617</v>
      </c>
      <c r="B735" s="2">
        <v>651591058</v>
      </c>
      <c r="C735" s="2"/>
      <c r="D735" s="2" t="s">
        <v>6705</v>
      </c>
      <c r="E735" s="6" t="s">
        <v>5618</v>
      </c>
      <c r="F735" s="6" t="s">
        <v>5619</v>
      </c>
      <c r="G735" s="6" t="s">
        <v>5620</v>
      </c>
      <c r="H735" s="2" t="s">
        <v>5591</v>
      </c>
      <c r="I735" s="2" t="s">
        <v>5621</v>
      </c>
      <c r="J735" s="2" t="s">
        <v>5622</v>
      </c>
      <c r="K735" s="2" t="s">
        <v>5624</v>
      </c>
      <c r="L735" s="2" t="s">
        <v>5316</v>
      </c>
      <c r="M735" s="8" t="s">
        <v>2047</v>
      </c>
      <c r="N735" s="8" t="s">
        <v>5623</v>
      </c>
      <c r="O735" s="8" t="s">
        <v>5625</v>
      </c>
      <c r="P735" s="8"/>
      <c r="Q735" s="8">
        <v>93401</v>
      </c>
      <c r="R735" s="8" t="s">
        <v>5626</v>
      </c>
      <c r="S735" s="13">
        <v>43644</v>
      </c>
      <c r="T735" s="8">
        <v>7682</v>
      </c>
      <c r="U735" s="33"/>
      <c r="V735" s="2"/>
      <c r="W735" s="33"/>
      <c r="X735" s="33"/>
      <c r="Y735" s="33"/>
      <c r="Z735" s="2"/>
      <c r="AA735" s="1"/>
      <c r="AB735" s="1"/>
      <c r="AC735" s="1"/>
      <c r="AD735" s="1"/>
      <c r="AE735" s="1"/>
      <c r="AF735" s="1"/>
    </row>
    <row r="736" spans="1:32" ht="44.25" customHeight="1" x14ac:dyDescent="0.2">
      <c r="A736" s="86" t="s">
        <v>7917</v>
      </c>
      <c r="B736" s="2">
        <v>653057709</v>
      </c>
      <c r="C736" s="2" t="s">
        <v>72</v>
      </c>
      <c r="D736" s="2" t="s">
        <v>4229</v>
      </c>
      <c r="E736" s="6" t="s">
        <v>5717</v>
      </c>
      <c r="F736" s="6" t="s">
        <v>4230</v>
      </c>
      <c r="G736" s="6" t="s">
        <v>4231</v>
      </c>
      <c r="H736" s="2" t="s">
        <v>4232</v>
      </c>
      <c r="I736" s="2" t="s">
        <v>4233</v>
      </c>
      <c r="J736" s="2" t="s">
        <v>4234</v>
      </c>
      <c r="K736" s="2" t="s">
        <v>5718</v>
      </c>
      <c r="L736" s="4" t="s">
        <v>5312</v>
      </c>
      <c r="M736" s="7" t="s">
        <v>4235</v>
      </c>
      <c r="N736" s="7">
        <v>994420699</v>
      </c>
      <c r="O736" s="8" t="s">
        <v>4236</v>
      </c>
      <c r="P736" s="7"/>
      <c r="Q736" s="8" t="s">
        <v>601</v>
      </c>
      <c r="R736" s="8" t="s">
        <v>1579</v>
      </c>
      <c r="S736" s="9">
        <v>42968</v>
      </c>
      <c r="T736" s="7">
        <v>7633</v>
      </c>
      <c r="U736" s="3"/>
      <c r="V736" s="4"/>
      <c r="W736" s="3"/>
      <c r="X736" s="3"/>
      <c r="Y736" s="3"/>
      <c r="Z736" s="2"/>
      <c r="AA736" s="1"/>
      <c r="AB736" s="1"/>
      <c r="AC736" s="1"/>
      <c r="AD736" s="1"/>
      <c r="AE736" s="1"/>
      <c r="AF736" s="1"/>
    </row>
    <row r="737" spans="1:32" ht="44.25" customHeight="1" x14ac:dyDescent="0.2">
      <c r="A737" s="86" t="s">
        <v>7918</v>
      </c>
      <c r="B737" s="2" t="s">
        <v>6392</v>
      </c>
      <c r="C737" s="2" t="s">
        <v>72</v>
      </c>
      <c r="D737" s="2" t="s">
        <v>4237</v>
      </c>
      <c r="E737" s="6" t="s">
        <v>5952</v>
      </c>
      <c r="F737" s="6" t="s">
        <v>4238</v>
      </c>
      <c r="G737" s="6" t="s">
        <v>4239</v>
      </c>
      <c r="H737" s="2" t="s">
        <v>1792</v>
      </c>
      <c r="I737" s="2" t="s">
        <v>6011</v>
      </c>
      <c r="J737" s="2" t="s">
        <v>4240</v>
      </c>
      <c r="K737" s="2" t="s">
        <v>4241</v>
      </c>
      <c r="L737" s="4" t="s">
        <v>309</v>
      </c>
      <c r="M737" s="7" t="s">
        <v>4242</v>
      </c>
      <c r="N737" s="7" t="s">
        <v>4243</v>
      </c>
      <c r="O737" s="8" t="s">
        <v>5953</v>
      </c>
      <c r="P737" s="7"/>
      <c r="Q737" s="8" t="s">
        <v>553</v>
      </c>
      <c r="R737" s="8" t="s">
        <v>7919</v>
      </c>
      <c r="S737" s="9">
        <v>42762</v>
      </c>
      <c r="T737" s="7">
        <v>7626</v>
      </c>
      <c r="U737" s="3"/>
      <c r="V737" s="4"/>
      <c r="W737" s="3"/>
      <c r="X737" s="3"/>
      <c r="Y737" s="3"/>
      <c r="Z737" s="2"/>
      <c r="AA737" s="1"/>
      <c r="AB737" s="1"/>
      <c r="AC737" s="1"/>
      <c r="AD737" s="1"/>
      <c r="AE737" s="1"/>
      <c r="AF737" s="1" t="s">
        <v>8510</v>
      </c>
    </row>
    <row r="738" spans="1:32" ht="44.25" customHeight="1" x14ac:dyDescent="0.2">
      <c r="A738" s="86" t="s">
        <v>5808</v>
      </c>
      <c r="B738" s="2">
        <v>651902215</v>
      </c>
      <c r="C738" s="2"/>
      <c r="D738" s="2" t="s">
        <v>6706</v>
      </c>
      <c r="E738" s="6" t="s">
        <v>6707</v>
      </c>
      <c r="F738" s="6" t="s">
        <v>5809</v>
      </c>
      <c r="G738" s="6" t="s">
        <v>6538</v>
      </c>
      <c r="H738" s="2" t="s">
        <v>1208</v>
      </c>
      <c r="I738" s="2" t="s">
        <v>6539</v>
      </c>
      <c r="J738" s="2" t="s">
        <v>5810</v>
      </c>
      <c r="K738" s="2" t="s">
        <v>5813</v>
      </c>
      <c r="L738" s="4" t="s">
        <v>5313</v>
      </c>
      <c r="M738" s="7" t="s">
        <v>2617</v>
      </c>
      <c r="N738" s="7" t="s">
        <v>5812</v>
      </c>
      <c r="O738" s="23" t="s">
        <v>5811</v>
      </c>
      <c r="P738" s="7"/>
      <c r="Q738" s="8">
        <v>93401</v>
      </c>
      <c r="R738" s="8" t="s">
        <v>6585</v>
      </c>
      <c r="S738" s="9">
        <v>43858</v>
      </c>
      <c r="T738" s="7">
        <v>7696</v>
      </c>
      <c r="U738" s="20"/>
      <c r="V738" s="21"/>
      <c r="W738" s="20"/>
      <c r="X738" s="20"/>
      <c r="Y738" s="20"/>
      <c r="Z738" s="12"/>
      <c r="AA738" s="1"/>
      <c r="AB738" s="1"/>
      <c r="AC738" s="1"/>
      <c r="AD738" s="1"/>
      <c r="AE738" s="1"/>
      <c r="AF738" s="1"/>
    </row>
    <row r="739" spans="1:32" ht="44.25" customHeight="1" x14ac:dyDescent="0.2">
      <c r="A739" s="86" t="s">
        <v>7920</v>
      </c>
      <c r="B739" s="2">
        <v>652322301</v>
      </c>
      <c r="C739" s="2" t="s">
        <v>506</v>
      </c>
      <c r="D739" s="2" t="s">
        <v>4244</v>
      </c>
      <c r="E739" s="6" t="s">
        <v>6097</v>
      </c>
      <c r="F739" s="6" t="s">
        <v>4093</v>
      </c>
      <c r="G739" s="6" t="s">
        <v>6098</v>
      </c>
      <c r="H739" s="2" t="s">
        <v>170</v>
      </c>
      <c r="I739" s="2" t="s">
        <v>6099</v>
      </c>
      <c r="J739" s="2" t="s">
        <v>6101</v>
      </c>
      <c r="K739" s="2" t="s">
        <v>4246</v>
      </c>
      <c r="L739" s="4" t="s">
        <v>47</v>
      </c>
      <c r="M739" s="7" t="s">
        <v>4248</v>
      </c>
      <c r="N739" s="7" t="s">
        <v>4247</v>
      </c>
      <c r="O739" s="8" t="s">
        <v>4245</v>
      </c>
      <c r="P739" s="7"/>
      <c r="Q739" s="8" t="s">
        <v>368</v>
      </c>
      <c r="R739" s="8" t="s">
        <v>6100</v>
      </c>
      <c r="S739" s="9">
        <v>40203</v>
      </c>
      <c r="T739" s="7">
        <v>7424</v>
      </c>
      <c r="U739" s="3"/>
      <c r="V739" s="4"/>
      <c r="W739" s="3"/>
      <c r="X739" s="3"/>
      <c r="Y739" s="3"/>
      <c r="Z739" s="2"/>
      <c r="AA739" s="1"/>
      <c r="AB739" s="1"/>
      <c r="AC739" s="1"/>
      <c r="AD739" s="1"/>
      <c r="AE739" s="1"/>
      <c r="AF739" s="1"/>
    </row>
    <row r="740" spans="1:32" ht="44.25" customHeight="1" x14ac:dyDescent="0.2">
      <c r="A740" s="86" t="s">
        <v>7921</v>
      </c>
      <c r="B740" s="2">
        <v>651843979</v>
      </c>
      <c r="C740" s="2"/>
      <c r="D740" s="2" t="s">
        <v>6708</v>
      </c>
      <c r="E740" s="6" t="s">
        <v>5874</v>
      </c>
      <c r="F740" s="6" t="s">
        <v>5875</v>
      </c>
      <c r="G740" s="6" t="s">
        <v>5876</v>
      </c>
      <c r="H740" s="2" t="s">
        <v>1362</v>
      </c>
      <c r="I740" s="2" t="s">
        <v>5877</v>
      </c>
      <c r="J740" s="2" t="s">
        <v>5878</v>
      </c>
      <c r="K740" s="2" t="s">
        <v>5879</v>
      </c>
      <c r="L740" s="4" t="s">
        <v>539</v>
      </c>
      <c r="M740" s="7" t="s">
        <v>395</v>
      </c>
      <c r="N740" s="7" t="s">
        <v>5880</v>
      </c>
      <c r="O740" s="23" t="s">
        <v>5881</v>
      </c>
      <c r="P740" s="7"/>
      <c r="Q740" s="8">
        <v>93401</v>
      </c>
      <c r="R740" s="8" t="s">
        <v>5882</v>
      </c>
      <c r="S740" s="9">
        <v>43913</v>
      </c>
      <c r="T740" s="7">
        <v>7701</v>
      </c>
      <c r="U740" s="3"/>
      <c r="V740" s="4"/>
      <c r="W740" s="3"/>
      <c r="X740" s="3"/>
      <c r="Y740" s="3"/>
      <c r="Z740" s="2"/>
      <c r="AA740" s="1"/>
      <c r="AB740" s="1"/>
      <c r="AC740" s="1"/>
      <c r="AD740" s="1"/>
      <c r="AE740" s="1"/>
      <c r="AF740" s="1"/>
    </row>
    <row r="741" spans="1:32" ht="44.25" customHeight="1" x14ac:dyDescent="0.2">
      <c r="A741" s="86" t="s">
        <v>7922</v>
      </c>
      <c r="B741" s="2">
        <v>533148689</v>
      </c>
      <c r="C741" s="2" t="s">
        <v>49</v>
      </c>
      <c r="D741" s="2" t="s">
        <v>4249</v>
      </c>
      <c r="E741" s="6" t="s">
        <v>4250</v>
      </c>
      <c r="F741" s="6" t="s">
        <v>4251</v>
      </c>
      <c r="G741" s="6" t="s">
        <v>4252</v>
      </c>
      <c r="H741" s="2" t="s">
        <v>4253</v>
      </c>
      <c r="I741" s="2" t="s">
        <v>4254</v>
      </c>
      <c r="J741" s="2" t="s">
        <v>4255</v>
      </c>
      <c r="K741" s="2" t="s">
        <v>4257</v>
      </c>
      <c r="L741" s="4" t="s">
        <v>47</v>
      </c>
      <c r="M741" s="7" t="s">
        <v>624</v>
      </c>
      <c r="N741" s="7" t="s">
        <v>4258</v>
      </c>
      <c r="O741" s="8" t="s">
        <v>4256</v>
      </c>
      <c r="P741" s="7"/>
      <c r="Q741" s="8" t="s">
        <v>553</v>
      </c>
      <c r="R741" s="8" t="s">
        <v>4259</v>
      </c>
      <c r="S741" s="9">
        <v>40542</v>
      </c>
      <c r="T741" s="7">
        <v>7438</v>
      </c>
      <c r="U741" s="3"/>
      <c r="V741" s="4"/>
      <c r="W741" s="3"/>
      <c r="X741" s="3"/>
      <c r="Y741" s="3"/>
      <c r="Z741" s="2"/>
      <c r="AA741" s="1"/>
      <c r="AB741" s="1"/>
      <c r="AC741" s="1"/>
      <c r="AD741" s="1"/>
      <c r="AE741" s="1"/>
      <c r="AF741" s="1"/>
    </row>
    <row r="742" spans="1:32" ht="44.25" customHeight="1" thickBot="1" x14ac:dyDescent="0.25">
      <c r="A742" s="86" t="s">
        <v>7923</v>
      </c>
      <c r="B742" s="2" t="s">
        <v>8196</v>
      </c>
      <c r="C742" s="2" t="s">
        <v>72</v>
      </c>
      <c r="D742" s="2" t="s">
        <v>4260</v>
      </c>
      <c r="E742" s="6" t="s">
        <v>4261</v>
      </c>
      <c r="F742" s="6" t="s">
        <v>4262</v>
      </c>
      <c r="G742" s="6" t="s">
        <v>4263</v>
      </c>
      <c r="H742" s="2" t="s">
        <v>4264</v>
      </c>
      <c r="I742" s="2" t="s">
        <v>4265</v>
      </c>
      <c r="J742" s="2" t="s">
        <v>4266</v>
      </c>
      <c r="K742" s="2" t="s">
        <v>4268</v>
      </c>
      <c r="L742" s="4" t="s">
        <v>309</v>
      </c>
      <c r="M742" s="7" t="s">
        <v>4270</v>
      </c>
      <c r="N742" s="7" t="s">
        <v>4269</v>
      </c>
      <c r="O742" s="8" t="s">
        <v>4267</v>
      </c>
      <c r="P742" s="7"/>
      <c r="Q742" s="8" t="s">
        <v>553</v>
      </c>
      <c r="R742" s="8" t="s">
        <v>1963</v>
      </c>
      <c r="S742" s="9">
        <v>42501</v>
      </c>
      <c r="T742" s="7">
        <v>7607</v>
      </c>
      <c r="U742" s="3"/>
      <c r="V742" s="4"/>
      <c r="W742" s="3"/>
      <c r="X742" s="3"/>
      <c r="Y742" s="3"/>
      <c r="Z742" s="2"/>
      <c r="AA742" s="1"/>
      <c r="AB742" s="1"/>
      <c r="AC742" s="1"/>
      <c r="AD742" s="1"/>
      <c r="AE742" s="1"/>
      <c r="AF742" s="1"/>
    </row>
    <row r="743" spans="1:32" ht="44.25" customHeight="1" thickBot="1" x14ac:dyDescent="0.25">
      <c r="A743" s="86" t="s">
        <v>7924</v>
      </c>
      <c r="B743" s="2">
        <v>533338917</v>
      </c>
      <c r="C743" s="2"/>
      <c r="D743" s="2" t="s">
        <v>6709</v>
      </c>
      <c r="E743" s="6" t="s">
        <v>6710</v>
      </c>
      <c r="F743" s="6" t="s">
        <v>6711</v>
      </c>
      <c r="G743" s="6" t="s">
        <v>6712</v>
      </c>
      <c r="H743" s="2" t="s">
        <v>1362</v>
      </c>
      <c r="I743" s="2" t="s">
        <v>6713</v>
      </c>
      <c r="J743" s="2" t="s">
        <v>6714</v>
      </c>
      <c r="K743" s="2" t="s">
        <v>6715</v>
      </c>
      <c r="L743" s="4" t="s">
        <v>47</v>
      </c>
      <c r="M743" s="7" t="s">
        <v>1962</v>
      </c>
      <c r="N743" s="7">
        <v>56996928535</v>
      </c>
      <c r="O743" s="23" t="s">
        <v>6716</v>
      </c>
      <c r="P743" s="7"/>
      <c r="Q743" s="30" t="s">
        <v>6717</v>
      </c>
      <c r="R743" s="8" t="s">
        <v>6470</v>
      </c>
      <c r="S743" s="9">
        <v>44253</v>
      </c>
      <c r="T743" s="7">
        <v>7725</v>
      </c>
      <c r="U743" s="3"/>
      <c r="V743" s="4"/>
      <c r="W743" s="3"/>
      <c r="X743" s="3"/>
      <c r="Y743" s="3"/>
      <c r="Z743" s="2"/>
      <c r="AA743" s="1"/>
      <c r="AB743" s="1"/>
      <c r="AC743" s="1"/>
      <c r="AD743" s="1"/>
      <c r="AE743" s="1"/>
      <c r="AF743" s="1"/>
    </row>
    <row r="744" spans="1:32" ht="44.25" customHeight="1" thickBot="1" x14ac:dyDescent="0.25">
      <c r="A744" s="86" t="s">
        <v>7925</v>
      </c>
      <c r="B744" s="2">
        <v>657674206</v>
      </c>
      <c r="C744" s="2" t="s">
        <v>49</v>
      </c>
      <c r="D744" s="2" t="s">
        <v>4271</v>
      </c>
      <c r="E744" s="6" t="s">
        <v>4272</v>
      </c>
      <c r="F744" s="6" t="s">
        <v>4273</v>
      </c>
      <c r="G744" s="6" t="s">
        <v>4274</v>
      </c>
      <c r="H744" s="2" t="s">
        <v>605</v>
      </c>
      <c r="I744" s="2" t="s">
        <v>4275</v>
      </c>
      <c r="J744" s="2" t="s">
        <v>4276</v>
      </c>
      <c r="K744" s="2" t="s">
        <v>4279</v>
      </c>
      <c r="L744" s="4" t="s">
        <v>309</v>
      </c>
      <c r="M744" s="7" t="s">
        <v>2608</v>
      </c>
      <c r="N744" s="7" t="s">
        <v>4278</v>
      </c>
      <c r="O744" s="8" t="s">
        <v>4277</v>
      </c>
      <c r="P744" s="7"/>
      <c r="Q744" s="30" t="s">
        <v>6718</v>
      </c>
      <c r="R744" s="8" t="s">
        <v>4280</v>
      </c>
      <c r="S744" s="9">
        <v>39573</v>
      </c>
      <c r="T744" s="7">
        <v>7389</v>
      </c>
      <c r="U744" s="3"/>
      <c r="V744" s="4"/>
      <c r="W744" s="3"/>
      <c r="X744" s="3"/>
      <c r="Y744" s="3"/>
      <c r="Z744" s="2"/>
      <c r="AA744" s="1"/>
      <c r="AB744" s="1"/>
      <c r="AC744" s="1"/>
      <c r="AD744" s="1"/>
      <c r="AE744" s="1"/>
      <c r="AF744" s="1"/>
    </row>
    <row r="745" spans="1:32" ht="44.25" customHeight="1" x14ac:dyDescent="0.2">
      <c r="A745" s="86" t="s">
        <v>7926</v>
      </c>
      <c r="B745" s="2" t="s">
        <v>8533</v>
      </c>
      <c r="C745" s="2" t="s">
        <v>72</v>
      </c>
      <c r="D745" s="2" t="s">
        <v>4286</v>
      </c>
      <c r="E745" s="6" t="s">
        <v>4287</v>
      </c>
      <c r="F745" s="6" t="s">
        <v>4093</v>
      </c>
      <c r="G745" s="6" t="s">
        <v>4288</v>
      </c>
      <c r="H745" s="2" t="s">
        <v>605</v>
      </c>
      <c r="I745" s="2" t="s">
        <v>4289</v>
      </c>
      <c r="J745" s="2" t="s">
        <v>4290</v>
      </c>
      <c r="K745" s="2" t="s">
        <v>4291</v>
      </c>
      <c r="L745" s="4" t="s">
        <v>47</v>
      </c>
      <c r="M745" s="7" t="s">
        <v>4293</v>
      </c>
      <c r="N745" s="7" t="s">
        <v>4292</v>
      </c>
      <c r="O745" s="8"/>
      <c r="P745" s="7"/>
      <c r="Q745" s="8" t="s">
        <v>368</v>
      </c>
      <c r="R745" s="8" t="s">
        <v>4294</v>
      </c>
      <c r="S745" s="9">
        <v>39204</v>
      </c>
      <c r="T745" s="7">
        <v>7353</v>
      </c>
      <c r="U745" s="3"/>
      <c r="V745" s="4"/>
      <c r="W745" s="3"/>
      <c r="X745" s="3"/>
      <c r="Y745" s="3"/>
      <c r="Z745" s="2"/>
      <c r="AA745" s="1"/>
      <c r="AB745" s="1"/>
      <c r="AC745" s="1"/>
      <c r="AD745" s="1"/>
      <c r="AE745" s="1"/>
      <c r="AF745" s="1"/>
    </row>
    <row r="746" spans="1:32" ht="44.25" customHeight="1" x14ac:dyDescent="0.2">
      <c r="A746" s="86" t="s">
        <v>7927</v>
      </c>
      <c r="B746" s="2">
        <v>656424702</v>
      </c>
      <c r="C746" s="2" t="s">
        <v>4295</v>
      </c>
      <c r="D746" s="2" t="s">
        <v>4296</v>
      </c>
      <c r="E746" s="6" t="s">
        <v>4297</v>
      </c>
      <c r="F746" s="6" t="s">
        <v>4298</v>
      </c>
      <c r="G746" s="6" t="s">
        <v>4299</v>
      </c>
      <c r="H746" s="2" t="s">
        <v>393</v>
      </c>
      <c r="I746" s="2" t="s">
        <v>4300</v>
      </c>
      <c r="J746" s="2" t="s">
        <v>4301</v>
      </c>
      <c r="K746" s="2" t="s">
        <v>4302</v>
      </c>
      <c r="L746" s="4" t="s">
        <v>47</v>
      </c>
      <c r="M746" s="7" t="s">
        <v>2744</v>
      </c>
      <c r="N746" s="7" t="s">
        <v>4303</v>
      </c>
      <c r="O746" s="8"/>
      <c r="P746" s="7"/>
      <c r="Q746" s="8" t="s">
        <v>368</v>
      </c>
      <c r="R746" s="8" t="s">
        <v>4304</v>
      </c>
      <c r="S746" s="9">
        <v>39198</v>
      </c>
      <c r="T746" s="7">
        <v>7351</v>
      </c>
      <c r="U746" s="3"/>
      <c r="V746" s="4"/>
      <c r="W746" s="3"/>
      <c r="X746" s="3"/>
      <c r="Y746" s="3"/>
      <c r="Z746" s="2"/>
      <c r="AA746" s="1"/>
      <c r="AB746" s="1"/>
      <c r="AC746" s="1"/>
      <c r="AD746" s="1"/>
      <c r="AE746" s="1"/>
      <c r="AF746" s="1"/>
    </row>
    <row r="747" spans="1:32" ht="44.25" customHeight="1" x14ac:dyDescent="0.2">
      <c r="A747" s="86" t="s">
        <v>7928</v>
      </c>
      <c r="B747" s="2">
        <v>659351005</v>
      </c>
      <c r="C747" s="2" t="s">
        <v>1357</v>
      </c>
      <c r="D747" s="2" t="s">
        <v>4305</v>
      </c>
      <c r="E747" s="6" t="s">
        <v>4306</v>
      </c>
      <c r="F747" s="6" t="s">
        <v>4093</v>
      </c>
      <c r="G747" s="6" t="s">
        <v>4307</v>
      </c>
      <c r="H747" s="2" t="s">
        <v>605</v>
      </c>
      <c r="I747" s="2" t="s">
        <v>4308</v>
      </c>
      <c r="J747" s="2" t="s">
        <v>4309</v>
      </c>
      <c r="K747" s="2" t="s">
        <v>4310</v>
      </c>
      <c r="L747" s="4" t="s">
        <v>309</v>
      </c>
      <c r="M747" s="7" t="s">
        <v>955</v>
      </c>
      <c r="N747" s="7" t="s">
        <v>4311</v>
      </c>
      <c r="O747" s="8"/>
      <c r="P747" s="7"/>
      <c r="Q747" s="8" t="s">
        <v>368</v>
      </c>
      <c r="R747" s="8" t="s">
        <v>4312</v>
      </c>
      <c r="S747" s="9">
        <v>39812</v>
      </c>
      <c r="T747" s="7">
        <v>7408</v>
      </c>
      <c r="U747" s="3"/>
      <c r="V747" s="4"/>
      <c r="W747" s="3"/>
      <c r="X747" s="3"/>
      <c r="Y747" s="3"/>
      <c r="Z747" s="2"/>
      <c r="AA747" s="1"/>
      <c r="AB747" s="1"/>
      <c r="AC747" s="1"/>
      <c r="AD747" s="1"/>
      <c r="AE747" s="1"/>
      <c r="AF747" s="1"/>
    </row>
    <row r="748" spans="1:32" ht="44.25" customHeight="1" x14ac:dyDescent="0.2">
      <c r="A748" s="86" t="s">
        <v>7929</v>
      </c>
      <c r="B748" s="2">
        <v>650776003</v>
      </c>
      <c r="C748" s="2" t="s">
        <v>72</v>
      </c>
      <c r="D748" s="2" t="s">
        <v>4313</v>
      </c>
      <c r="E748" s="2" t="s">
        <v>4314</v>
      </c>
      <c r="F748" s="6" t="s">
        <v>4315</v>
      </c>
      <c r="G748" s="6" t="s">
        <v>4316</v>
      </c>
      <c r="H748" s="2" t="s">
        <v>4317</v>
      </c>
      <c r="I748" s="2" t="s">
        <v>4318</v>
      </c>
      <c r="J748" s="2" t="s">
        <v>4319</v>
      </c>
      <c r="K748" s="2" t="s">
        <v>4321</v>
      </c>
      <c r="L748" s="4" t="s">
        <v>48</v>
      </c>
      <c r="M748" s="7" t="s">
        <v>1233</v>
      </c>
      <c r="N748" s="7" t="s">
        <v>4322</v>
      </c>
      <c r="O748" s="8" t="s">
        <v>4320</v>
      </c>
      <c r="P748" s="7"/>
      <c r="Q748" s="8" t="s">
        <v>4323</v>
      </c>
      <c r="R748" s="8" t="s">
        <v>4324</v>
      </c>
      <c r="S748" s="9">
        <v>42199</v>
      </c>
      <c r="T748" s="7">
        <v>7573</v>
      </c>
      <c r="U748" s="3"/>
      <c r="V748" s="4"/>
      <c r="W748" s="3"/>
      <c r="X748" s="3"/>
      <c r="Y748" s="3"/>
      <c r="Z748" s="2"/>
      <c r="AA748" s="1"/>
      <c r="AB748" s="1"/>
      <c r="AC748" s="1"/>
      <c r="AD748" s="1"/>
      <c r="AE748" s="1"/>
      <c r="AF748" s="1"/>
    </row>
    <row r="749" spans="1:32" ht="44.25" customHeight="1" x14ac:dyDescent="0.2">
      <c r="A749" s="86" t="s">
        <v>7930</v>
      </c>
      <c r="B749" s="2" t="s">
        <v>6393</v>
      </c>
      <c r="C749" s="2" t="s">
        <v>49</v>
      </c>
      <c r="D749" s="2" t="s">
        <v>4325</v>
      </c>
      <c r="E749" s="6" t="s">
        <v>4326</v>
      </c>
      <c r="F749" s="6" t="s">
        <v>4327</v>
      </c>
      <c r="G749" s="6" t="s">
        <v>4328</v>
      </c>
      <c r="H749" s="2" t="s">
        <v>4329</v>
      </c>
      <c r="I749" s="2"/>
      <c r="J749" s="2" t="s">
        <v>4330</v>
      </c>
      <c r="K749" s="2" t="s">
        <v>4331</v>
      </c>
      <c r="L749" s="4" t="s">
        <v>5315</v>
      </c>
      <c r="M749" s="7" t="s">
        <v>2391</v>
      </c>
      <c r="N749" s="7"/>
      <c r="O749" s="8"/>
      <c r="P749" s="7"/>
      <c r="Q749" s="8" t="s">
        <v>3538</v>
      </c>
      <c r="R749" s="8" t="s">
        <v>4332</v>
      </c>
      <c r="S749" s="9">
        <v>41575</v>
      </c>
      <c r="T749" s="7">
        <v>7490</v>
      </c>
      <c r="U749" s="3"/>
      <c r="V749" s="4"/>
      <c r="W749" s="3"/>
      <c r="X749" s="3"/>
      <c r="Y749" s="3"/>
      <c r="Z749" s="2"/>
      <c r="AA749" s="1"/>
      <c r="AB749" s="1"/>
      <c r="AC749" s="1"/>
      <c r="AD749" s="1"/>
      <c r="AE749" s="1"/>
      <c r="AF749" s="1"/>
    </row>
    <row r="750" spans="1:32" ht="44.25" customHeight="1" x14ac:dyDescent="0.2">
      <c r="A750" s="86" t="s">
        <v>7931</v>
      </c>
      <c r="B750" s="2">
        <v>650789776</v>
      </c>
      <c r="C750" s="2" t="s">
        <v>356</v>
      </c>
      <c r="D750" s="2" t="s">
        <v>4333</v>
      </c>
      <c r="E750" s="6" t="s">
        <v>7932</v>
      </c>
      <c r="F750" s="6" t="s">
        <v>4334</v>
      </c>
      <c r="G750" s="6" t="s">
        <v>4335</v>
      </c>
      <c r="H750" s="2" t="s">
        <v>409</v>
      </c>
      <c r="I750" s="2" t="s">
        <v>7933</v>
      </c>
      <c r="J750" s="2" t="s">
        <v>4336</v>
      </c>
      <c r="K750" s="2" t="s">
        <v>4338</v>
      </c>
      <c r="L750" s="4" t="s">
        <v>539</v>
      </c>
      <c r="M750" s="7" t="s">
        <v>2750</v>
      </c>
      <c r="N750" s="7" t="s">
        <v>4339</v>
      </c>
      <c r="O750" s="8" t="s">
        <v>4337</v>
      </c>
      <c r="P750" s="7"/>
      <c r="Q750" s="8" t="s">
        <v>368</v>
      </c>
      <c r="R750" s="8" t="s">
        <v>6221</v>
      </c>
      <c r="S750" s="9">
        <v>41717</v>
      </c>
      <c r="T750" s="7">
        <v>7498</v>
      </c>
      <c r="U750" s="3"/>
      <c r="V750" s="4"/>
      <c r="W750" s="3"/>
      <c r="X750" s="3"/>
      <c r="Y750" s="3"/>
      <c r="Z750" s="2"/>
      <c r="AA750" s="1"/>
      <c r="AB750" s="1"/>
      <c r="AC750" s="1"/>
      <c r="AD750" s="1"/>
      <c r="AE750" s="1"/>
      <c r="AF750" s="1"/>
    </row>
    <row r="751" spans="1:32" ht="44.25" customHeight="1" x14ac:dyDescent="0.2">
      <c r="A751" s="86" t="s">
        <v>7934</v>
      </c>
      <c r="B751" s="2">
        <v>650790448</v>
      </c>
      <c r="C751" s="2" t="s">
        <v>72</v>
      </c>
      <c r="D751" s="2" t="s">
        <v>4340</v>
      </c>
      <c r="E751" s="6" t="s">
        <v>4341</v>
      </c>
      <c r="F751" s="6" t="s">
        <v>4342</v>
      </c>
      <c r="G751" s="6" t="s">
        <v>4343</v>
      </c>
      <c r="H751" s="2" t="s">
        <v>708</v>
      </c>
      <c r="I751" s="2" t="s">
        <v>4344</v>
      </c>
      <c r="J751" s="8" t="s">
        <v>4345</v>
      </c>
      <c r="K751" s="2" t="s">
        <v>4347</v>
      </c>
      <c r="L751" s="4" t="s">
        <v>309</v>
      </c>
      <c r="M751" s="7" t="s">
        <v>4349</v>
      </c>
      <c r="N751" s="7" t="s">
        <v>4348</v>
      </c>
      <c r="O751" s="8" t="s">
        <v>4346</v>
      </c>
      <c r="P751" s="7"/>
      <c r="Q751" s="8" t="s">
        <v>368</v>
      </c>
      <c r="R751" s="2" t="s">
        <v>4350</v>
      </c>
      <c r="S751" s="9">
        <v>41877</v>
      </c>
      <c r="T751" s="7">
        <v>7505</v>
      </c>
      <c r="U751" s="3"/>
      <c r="V751" s="4"/>
      <c r="W751" s="3"/>
      <c r="X751" s="3"/>
      <c r="Y751" s="3"/>
      <c r="Z751" s="2"/>
      <c r="AA751" s="1"/>
      <c r="AB751" s="1"/>
      <c r="AC751" s="1"/>
      <c r="AD751" s="1"/>
      <c r="AE751" s="1"/>
      <c r="AF751" s="1"/>
    </row>
    <row r="752" spans="1:32" ht="44.25" customHeight="1" x14ac:dyDescent="0.2">
      <c r="A752" s="86" t="s">
        <v>7935</v>
      </c>
      <c r="B752" s="2">
        <v>651685265</v>
      </c>
      <c r="C752" s="2" t="s">
        <v>370</v>
      </c>
      <c r="D752" s="2" t="s">
        <v>4351</v>
      </c>
      <c r="E752" s="6" t="s">
        <v>4352</v>
      </c>
      <c r="F752" s="6" t="s">
        <v>4353</v>
      </c>
      <c r="G752" s="6" t="s">
        <v>4354</v>
      </c>
      <c r="H752" s="2" t="s">
        <v>4355</v>
      </c>
      <c r="I752" s="2" t="s">
        <v>4356</v>
      </c>
      <c r="J752" s="2" t="s">
        <v>4357</v>
      </c>
      <c r="K752" s="2" t="s">
        <v>4359</v>
      </c>
      <c r="L752" s="4" t="s">
        <v>47</v>
      </c>
      <c r="M752" s="7" t="s">
        <v>929</v>
      </c>
      <c r="N752" s="7" t="s">
        <v>4360</v>
      </c>
      <c r="O752" s="8" t="s">
        <v>4358</v>
      </c>
      <c r="P752" s="7"/>
      <c r="Q752" s="8" t="s">
        <v>83</v>
      </c>
      <c r="R752" s="8" t="s">
        <v>4361</v>
      </c>
      <c r="S752" s="9" t="s">
        <v>7936</v>
      </c>
      <c r="T752" s="7">
        <v>7662</v>
      </c>
      <c r="U752" s="3"/>
      <c r="V752" s="4"/>
      <c r="W752" s="3"/>
      <c r="X752" s="3"/>
      <c r="Y752" s="3"/>
      <c r="Z752" s="2"/>
      <c r="AA752" s="1"/>
      <c r="AB752" s="1"/>
      <c r="AC752" s="1"/>
      <c r="AD752" s="1"/>
      <c r="AE752" s="1"/>
      <c r="AF752" s="1"/>
    </row>
    <row r="753" spans="1:32" ht="44.25" customHeight="1" x14ac:dyDescent="0.2">
      <c r="A753" s="86" t="s">
        <v>7937</v>
      </c>
      <c r="B753" s="2">
        <v>652155103</v>
      </c>
      <c r="C753" s="2" t="s">
        <v>49</v>
      </c>
      <c r="D753" s="2" t="s">
        <v>4362</v>
      </c>
      <c r="E753" s="6" t="s">
        <v>4363</v>
      </c>
      <c r="F753" s="6" t="s">
        <v>4273</v>
      </c>
      <c r="G753" s="6" t="s">
        <v>4364</v>
      </c>
      <c r="H753" s="2" t="s">
        <v>605</v>
      </c>
      <c r="I753" s="2" t="s">
        <v>4365</v>
      </c>
      <c r="J753" s="2" t="s">
        <v>4366</v>
      </c>
      <c r="K753" s="2" t="s">
        <v>4368</v>
      </c>
      <c r="L753" s="4" t="s">
        <v>539</v>
      </c>
      <c r="M753" s="7" t="s">
        <v>395</v>
      </c>
      <c r="N753" s="7"/>
      <c r="O753" s="8" t="s">
        <v>4367</v>
      </c>
      <c r="P753" s="7"/>
      <c r="Q753" s="8" t="s">
        <v>4369</v>
      </c>
      <c r="R753" s="8" t="s">
        <v>4370</v>
      </c>
      <c r="S753" s="9">
        <v>38739</v>
      </c>
      <c r="T753" s="7">
        <v>7343</v>
      </c>
      <c r="U753" s="3"/>
      <c r="V753" s="4"/>
      <c r="W753" s="3"/>
      <c r="X753" s="3"/>
      <c r="Y753" s="3"/>
      <c r="Z753" s="2"/>
      <c r="AA753" s="1"/>
      <c r="AB753" s="1"/>
      <c r="AC753" s="1"/>
      <c r="AD753" s="1"/>
      <c r="AE753" s="1"/>
      <c r="AF753" s="1"/>
    </row>
    <row r="754" spans="1:32" ht="44.25" customHeight="1" x14ac:dyDescent="0.2">
      <c r="A754" s="86" t="s">
        <v>4371</v>
      </c>
      <c r="B754" s="2">
        <v>650182405</v>
      </c>
      <c r="C754" s="2" t="s">
        <v>72</v>
      </c>
      <c r="D754" s="2" t="s">
        <v>4372</v>
      </c>
      <c r="E754" s="6" t="s">
        <v>4373</v>
      </c>
      <c r="F754" s="6" t="s">
        <v>4374</v>
      </c>
      <c r="G754" s="6" t="s">
        <v>4375</v>
      </c>
      <c r="H754" s="2" t="s">
        <v>605</v>
      </c>
      <c r="I754" s="2" t="s">
        <v>4376</v>
      </c>
      <c r="J754" s="2" t="s">
        <v>4377</v>
      </c>
      <c r="K754" s="2" t="s">
        <v>4378</v>
      </c>
      <c r="L754" s="4" t="s">
        <v>47</v>
      </c>
      <c r="M754" s="7" t="s">
        <v>2685</v>
      </c>
      <c r="N754" s="7" t="s">
        <v>4379</v>
      </c>
      <c r="O754" s="8"/>
      <c r="P754" s="7"/>
      <c r="Q754" s="8" t="s">
        <v>83</v>
      </c>
      <c r="R754" s="8" t="s">
        <v>4380</v>
      </c>
      <c r="S754" s="9">
        <v>40345</v>
      </c>
      <c r="T754" s="7">
        <v>7426</v>
      </c>
      <c r="U754" s="3"/>
      <c r="V754" s="4"/>
      <c r="W754" s="3"/>
      <c r="X754" s="3"/>
      <c r="Y754" s="3"/>
      <c r="Z754" s="2"/>
      <c r="AA754" s="1"/>
      <c r="AB754" s="1"/>
      <c r="AC754" s="1"/>
      <c r="AD754" s="1"/>
      <c r="AE754" s="1"/>
      <c r="AF754" s="1"/>
    </row>
    <row r="755" spans="1:32" ht="44.25" customHeight="1" x14ac:dyDescent="0.2">
      <c r="A755" s="86" t="s">
        <v>7938</v>
      </c>
      <c r="B755" s="2">
        <v>651996902</v>
      </c>
      <c r="C755" s="2" t="s">
        <v>72</v>
      </c>
      <c r="D755" s="2" t="s">
        <v>4381</v>
      </c>
      <c r="E755" s="6" t="s">
        <v>4382</v>
      </c>
      <c r="F755" s="6" t="s">
        <v>4383</v>
      </c>
      <c r="G755" s="6" t="s">
        <v>4384</v>
      </c>
      <c r="H755" s="2" t="s">
        <v>4385</v>
      </c>
      <c r="I755" s="2" t="s">
        <v>4386</v>
      </c>
      <c r="J755" s="2" t="s">
        <v>4387</v>
      </c>
      <c r="K755" s="2" t="s">
        <v>4389</v>
      </c>
      <c r="L755" s="4" t="s">
        <v>47</v>
      </c>
      <c r="M755" s="7" t="s">
        <v>4390</v>
      </c>
      <c r="N755" s="7" t="s">
        <v>4388</v>
      </c>
      <c r="O755" s="8"/>
      <c r="P755" s="7"/>
      <c r="Q755" s="8" t="s">
        <v>451</v>
      </c>
      <c r="R755" s="8" t="s">
        <v>4391</v>
      </c>
      <c r="S755" s="9">
        <v>39290</v>
      </c>
      <c r="T755" s="7">
        <v>7365</v>
      </c>
      <c r="U755" s="3"/>
      <c r="V755" s="4"/>
      <c r="W755" s="3"/>
      <c r="X755" s="3"/>
      <c r="Y755" s="3"/>
      <c r="Z755" s="2"/>
      <c r="AA755" s="1"/>
      <c r="AB755" s="1"/>
      <c r="AC755" s="1"/>
      <c r="AD755" s="1"/>
      <c r="AE755" s="1"/>
      <c r="AF755" s="1"/>
    </row>
    <row r="756" spans="1:32" ht="44.25" customHeight="1" x14ac:dyDescent="0.2">
      <c r="A756" s="86" t="s">
        <v>7939</v>
      </c>
      <c r="B756" s="2">
        <v>653623208</v>
      </c>
      <c r="C756" s="2" t="s">
        <v>72</v>
      </c>
      <c r="D756" s="2" t="s">
        <v>4392</v>
      </c>
      <c r="E756" s="6" t="s">
        <v>4393</v>
      </c>
      <c r="F756" s="6" t="s">
        <v>4093</v>
      </c>
      <c r="G756" s="6" t="s">
        <v>4394</v>
      </c>
      <c r="H756" s="2" t="s">
        <v>176</v>
      </c>
      <c r="I756" s="2" t="s">
        <v>4395</v>
      </c>
      <c r="J756" s="2" t="s">
        <v>4396</v>
      </c>
      <c r="K756" s="2" t="s">
        <v>4398</v>
      </c>
      <c r="L756" s="4" t="s">
        <v>5311</v>
      </c>
      <c r="M756" s="7" t="s">
        <v>4400</v>
      </c>
      <c r="N756" s="7" t="s">
        <v>4399</v>
      </c>
      <c r="O756" s="8" t="s">
        <v>4397</v>
      </c>
      <c r="P756" s="7"/>
      <c r="Q756" s="8" t="s">
        <v>368</v>
      </c>
      <c r="R756" s="8" t="s">
        <v>4401</v>
      </c>
      <c r="S756" s="9">
        <v>38475</v>
      </c>
      <c r="T756" s="7">
        <v>7166</v>
      </c>
      <c r="U756" s="3"/>
      <c r="V756" s="4"/>
      <c r="W756" s="3"/>
      <c r="X756" s="3"/>
      <c r="Y756" s="3"/>
      <c r="Z756" s="2"/>
      <c r="AA756" s="1"/>
      <c r="AB756" s="1"/>
      <c r="AC756" s="1"/>
      <c r="AD756" s="1"/>
      <c r="AE756" s="1"/>
      <c r="AF756" s="1"/>
    </row>
    <row r="757" spans="1:32" ht="44.25" customHeight="1" x14ac:dyDescent="0.2">
      <c r="A757" s="86" t="s">
        <v>7940</v>
      </c>
      <c r="B757" s="2">
        <v>651271738</v>
      </c>
      <c r="C757" s="2" t="s">
        <v>4402</v>
      </c>
      <c r="D757" s="2" t="s">
        <v>2310</v>
      </c>
      <c r="E757" s="6" t="s">
        <v>4403</v>
      </c>
      <c r="F757" s="6" t="s">
        <v>4404</v>
      </c>
      <c r="G757" s="6" t="s">
        <v>4405</v>
      </c>
      <c r="H757" s="2" t="s">
        <v>1792</v>
      </c>
      <c r="I757" s="2" t="s">
        <v>4406</v>
      </c>
      <c r="J757" s="2" t="s">
        <v>4407</v>
      </c>
      <c r="K757" s="2" t="s">
        <v>4409</v>
      </c>
      <c r="L757" s="4" t="s">
        <v>5316</v>
      </c>
      <c r="M757" s="7" t="s">
        <v>1408</v>
      </c>
      <c r="N757" s="7" t="s">
        <v>4410</v>
      </c>
      <c r="O757" s="8" t="s">
        <v>4408</v>
      </c>
      <c r="P757" s="7"/>
      <c r="Q757" s="8">
        <v>93401</v>
      </c>
      <c r="R757" s="8" t="s">
        <v>4411</v>
      </c>
      <c r="S757" s="9">
        <v>43003</v>
      </c>
      <c r="T757" s="7">
        <v>7637</v>
      </c>
      <c r="U757" s="3"/>
      <c r="V757" s="4"/>
      <c r="W757" s="3"/>
      <c r="X757" s="3"/>
      <c r="Y757" s="3"/>
      <c r="Z757" s="2"/>
      <c r="AA757" s="1"/>
      <c r="AB757" s="1"/>
      <c r="AC757" s="1"/>
      <c r="AD757" s="1"/>
      <c r="AE757" s="1"/>
      <c r="AF757" s="1"/>
    </row>
    <row r="758" spans="1:32" ht="44.25" customHeight="1" x14ac:dyDescent="0.2">
      <c r="A758" s="86" t="s">
        <v>8511</v>
      </c>
      <c r="B758" s="2" t="s">
        <v>8534</v>
      </c>
      <c r="C758" s="2" t="s">
        <v>72</v>
      </c>
      <c r="D758" s="2" t="s">
        <v>4412</v>
      </c>
      <c r="E758" s="6" t="s">
        <v>7941</v>
      </c>
      <c r="F758" s="6" t="s">
        <v>4413</v>
      </c>
      <c r="G758" s="6" t="s">
        <v>7942</v>
      </c>
      <c r="H758" s="2" t="s">
        <v>4414</v>
      </c>
      <c r="I758" s="2" t="s">
        <v>5767</v>
      </c>
      <c r="J758" s="2" t="s">
        <v>7943</v>
      </c>
      <c r="K758" s="2" t="s">
        <v>7944</v>
      </c>
      <c r="L758" s="4" t="s">
        <v>47</v>
      </c>
      <c r="M758" s="7" t="s">
        <v>624</v>
      </c>
      <c r="N758" s="7">
        <v>56232475099</v>
      </c>
      <c r="O758" s="23" t="s">
        <v>6247</v>
      </c>
      <c r="P758" s="7"/>
      <c r="Q758" s="8" t="s">
        <v>1047</v>
      </c>
      <c r="R758" s="8" t="s">
        <v>7945</v>
      </c>
      <c r="S758" s="9">
        <v>39269</v>
      </c>
      <c r="T758" s="7">
        <v>7362</v>
      </c>
      <c r="U758" s="20"/>
      <c r="V758" s="21"/>
      <c r="W758" s="20"/>
      <c r="X758" s="20"/>
      <c r="Y758" s="20"/>
      <c r="Z758" s="12"/>
      <c r="AA758" s="1"/>
      <c r="AB758" s="1"/>
      <c r="AC758" s="1"/>
      <c r="AD758" s="1"/>
      <c r="AE758" s="1"/>
      <c r="AF758" s="1"/>
    </row>
    <row r="759" spans="1:32" ht="44.25" customHeight="1" x14ac:dyDescent="0.2">
      <c r="A759" s="86" t="s">
        <v>7946</v>
      </c>
      <c r="B759" s="2">
        <v>657555002</v>
      </c>
      <c r="C759" s="2" t="s">
        <v>4069</v>
      </c>
      <c r="D759" s="2" t="s">
        <v>4415</v>
      </c>
      <c r="E759" s="6" t="s">
        <v>4416</v>
      </c>
      <c r="F759" s="6" t="s">
        <v>628</v>
      </c>
      <c r="G759" s="6" t="s">
        <v>4417</v>
      </c>
      <c r="H759" s="2" t="s">
        <v>630</v>
      </c>
      <c r="I759" s="2" t="s">
        <v>4418</v>
      </c>
      <c r="J759" s="2" t="s">
        <v>4419</v>
      </c>
      <c r="K759" s="2" t="s">
        <v>4421</v>
      </c>
      <c r="L759" s="4" t="s">
        <v>47</v>
      </c>
      <c r="M759" s="7" t="s">
        <v>3789</v>
      </c>
      <c r="N759" s="7"/>
      <c r="O759" s="8" t="s">
        <v>4420</v>
      </c>
      <c r="P759" s="7"/>
      <c r="Q759" s="8" t="s">
        <v>368</v>
      </c>
      <c r="R759" s="8" t="s">
        <v>4422</v>
      </c>
      <c r="S759" s="9">
        <v>39155</v>
      </c>
      <c r="T759" s="7">
        <v>7348</v>
      </c>
      <c r="U759" s="3"/>
      <c r="V759" s="4"/>
      <c r="W759" s="3"/>
      <c r="X759" s="3"/>
      <c r="Y759" s="3"/>
      <c r="Z759" s="2"/>
      <c r="AA759" s="1"/>
      <c r="AB759" s="1"/>
      <c r="AC759" s="1"/>
      <c r="AD759" s="1"/>
      <c r="AE759" s="1"/>
      <c r="AF759" s="1"/>
    </row>
    <row r="760" spans="1:32" ht="44.25" customHeight="1" x14ac:dyDescent="0.2">
      <c r="A760" s="86" t="s">
        <v>7947</v>
      </c>
      <c r="B760" s="2">
        <v>731887004</v>
      </c>
      <c r="C760" s="2" t="s">
        <v>4423</v>
      </c>
      <c r="D760" s="2" t="s">
        <v>4424</v>
      </c>
      <c r="E760" s="6" t="s">
        <v>4425</v>
      </c>
      <c r="F760" s="6" t="s">
        <v>4426</v>
      </c>
      <c r="G760" s="6" t="s">
        <v>4427</v>
      </c>
      <c r="H760" s="2" t="s">
        <v>4428</v>
      </c>
      <c r="I760" s="2" t="s">
        <v>4429</v>
      </c>
      <c r="J760" s="2" t="s">
        <v>4430</v>
      </c>
      <c r="K760" s="2" t="s">
        <v>4431</v>
      </c>
      <c r="L760" s="4" t="s">
        <v>47</v>
      </c>
      <c r="M760" s="7" t="s">
        <v>1041</v>
      </c>
      <c r="N760" s="7" t="s">
        <v>4432</v>
      </c>
      <c r="O760" s="8"/>
      <c r="P760" s="7"/>
      <c r="Q760" s="8" t="s">
        <v>4433</v>
      </c>
      <c r="R760" s="8" t="s">
        <v>4444</v>
      </c>
      <c r="S760" s="9">
        <v>40417</v>
      </c>
      <c r="T760" s="7">
        <v>7432</v>
      </c>
      <c r="U760" s="3"/>
      <c r="V760" s="4"/>
      <c r="W760" s="3"/>
      <c r="X760" s="3"/>
      <c r="Y760" s="3"/>
      <c r="Z760" s="2"/>
      <c r="AA760" s="1"/>
      <c r="AB760" s="1"/>
      <c r="AC760" s="1"/>
      <c r="AD760" s="1"/>
      <c r="AE760" s="1"/>
      <c r="AF760" s="1"/>
    </row>
    <row r="761" spans="1:32" ht="44.25" customHeight="1" x14ac:dyDescent="0.2">
      <c r="A761" s="86" t="s">
        <v>7948</v>
      </c>
      <c r="B761" s="2">
        <v>756411004</v>
      </c>
      <c r="C761" s="2" t="s">
        <v>72</v>
      </c>
      <c r="D761" s="2" t="s">
        <v>4434</v>
      </c>
      <c r="E761" s="6" t="s">
        <v>4435</v>
      </c>
      <c r="F761" s="6" t="s">
        <v>4436</v>
      </c>
      <c r="G761" s="6" t="s">
        <v>4437</v>
      </c>
      <c r="H761" s="2" t="s">
        <v>4438</v>
      </c>
      <c r="I761" s="2" t="s">
        <v>4439</v>
      </c>
      <c r="J761" s="2" t="s">
        <v>4440</v>
      </c>
      <c r="K761" s="2" t="s">
        <v>4441</v>
      </c>
      <c r="L761" s="4" t="s">
        <v>539</v>
      </c>
      <c r="M761" s="7"/>
      <c r="N761" s="7" t="s">
        <v>4442</v>
      </c>
      <c r="O761" s="8"/>
      <c r="P761" s="7"/>
      <c r="Q761" s="8">
        <v>93401</v>
      </c>
      <c r="R761" s="8" t="s">
        <v>4443</v>
      </c>
      <c r="S761" s="9">
        <v>37970</v>
      </c>
      <c r="T761" s="7">
        <v>7123</v>
      </c>
      <c r="U761" s="3"/>
      <c r="V761" s="4"/>
      <c r="W761" s="3"/>
      <c r="X761" s="3"/>
      <c r="Y761" s="3"/>
      <c r="Z761" s="2"/>
      <c r="AA761" s="1"/>
      <c r="AB761" s="1"/>
      <c r="AC761" s="1"/>
      <c r="AD761" s="1"/>
      <c r="AE761" s="1"/>
      <c r="AF761" s="1"/>
    </row>
    <row r="762" spans="1:32" ht="44.25" customHeight="1" x14ac:dyDescent="0.2">
      <c r="A762" s="86" t="s">
        <v>7949</v>
      </c>
      <c r="B762" s="2">
        <v>652275109</v>
      </c>
      <c r="C762" s="2" t="s">
        <v>72</v>
      </c>
      <c r="D762" s="2" t="s">
        <v>4445</v>
      </c>
      <c r="E762" s="6" t="s">
        <v>4446</v>
      </c>
      <c r="F762" s="6" t="s">
        <v>4093</v>
      </c>
      <c r="G762" s="6" t="s">
        <v>6719</v>
      </c>
      <c r="H762" s="2" t="s">
        <v>63</v>
      </c>
      <c r="I762" s="2" t="s">
        <v>6720</v>
      </c>
      <c r="J762" s="2" t="s">
        <v>6721</v>
      </c>
      <c r="K762" s="2" t="s">
        <v>6722</v>
      </c>
      <c r="L762" s="4" t="s">
        <v>47</v>
      </c>
      <c r="M762" s="7" t="s">
        <v>1452</v>
      </c>
      <c r="N762" s="7"/>
      <c r="O762" s="23" t="s">
        <v>6723</v>
      </c>
      <c r="P762" s="7"/>
      <c r="Q762" s="8" t="s">
        <v>368</v>
      </c>
      <c r="R762" s="8" t="s">
        <v>4447</v>
      </c>
      <c r="S762" s="9">
        <v>37970</v>
      </c>
      <c r="T762" s="7">
        <v>7115</v>
      </c>
      <c r="U762" s="3"/>
      <c r="V762" s="4"/>
      <c r="W762" s="3"/>
      <c r="X762" s="3"/>
      <c r="Y762" s="3"/>
      <c r="Z762" s="2"/>
      <c r="AA762" s="1"/>
      <c r="AB762" s="1"/>
      <c r="AC762" s="1"/>
      <c r="AD762" s="1"/>
      <c r="AE762" s="1"/>
      <c r="AF762" s="1"/>
    </row>
    <row r="763" spans="1:32" ht="44.25" customHeight="1" x14ac:dyDescent="0.2">
      <c r="A763" s="86" t="s">
        <v>7950</v>
      </c>
      <c r="B763" s="2">
        <v>652862306</v>
      </c>
      <c r="C763" s="2" t="s">
        <v>72</v>
      </c>
      <c r="D763" s="2" t="s">
        <v>4448</v>
      </c>
      <c r="E763" s="6" t="s">
        <v>4449</v>
      </c>
      <c r="F763" s="6" t="s">
        <v>4093</v>
      </c>
      <c r="G763" s="6" t="s">
        <v>4450</v>
      </c>
      <c r="H763" s="2" t="s">
        <v>63</v>
      </c>
      <c r="I763" s="2" t="s">
        <v>4451</v>
      </c>
      <c r="J763" s="2" t="s">
        <v>4452</v>
      </c>
      <c r="K763" s="2" t="s">
        <v>4453</v>
      </c>
      <c r="L763" s="4" t="s">
        <v>539</v>
      </c>
      <c r="M763" s="7" t="s">
        <v>187</v>
      </c>
      <c r="N763" s="7"/>
      <c r="O763" s="8"/>
      <c r="P763" s="7"/>
      <c r="Q763" s="8" t="s">
        <v>368</v>
      </c>
      <c r="R763" s="8" t="s">
        <v>4454</v>
      </c>
      <c r="S763" s="9">
        <v>38477</v>
      </c>
      <c r="T763" s="7">
        <v>7167</v>
      </c>
      <c r="U763" s="3"/>
      <c r="V763" s="4"/>
      <c r="W763" s="3"/>
      <c r="X763" s="3"/>
      <c r="Y763" s="3"/>
      <c r="Z763" s="2"/>
      <c r="AA763" s="1"/>
      <c r="AB763" s="1"/>
      <c r="AC763" s="1"/>
      <c r="AD763" s="1"/>
      <c r="AE763" s="1"/>
      <c r="AF763" s="1"/>
    </row>
    <row r="764" spans="1:32" ht="44.25" customHeight="1" x14ac:dyDescent="0.2">
      <c r="A764" s="86" t="s">
        <v>7951</v>
      </c>
      <c r="B764" s="2" t="s">
        <v>6394</v>
      </c>
      <c r="C764" s="2" t="s">
        <v>72</v>
      </c>
      <c r="D764" s="2" t="s">
        <v>4455</v>
      </c>
      <c r="E764" s="6" t="s">
        <v>4456</v>
      </c>
      <c r="F764" s="6" t="s">
        <v>4457</v>
      </c>
      <c r="G764" s="6" t="s">
        <v>4458</v>
      </c>
      <c r="H764" s="2" t="s">
        <v>630</v>
      </c>
      <c r="I764" s="2" t="s">
        <v>4459</v>
      </c>
      <c r="J764" s="2" t="s">
        <v>4460</v>
      </c>
      <c r="K764" s="2" t="s">
        <v>4462</v>
      </c>
      <c r="L764" s="4" t="s">
        <v>539</v>
      </c>
      <c r="M764" s="7" t="s">
        <v>1388</v>
      </c>
      <c r="N764" s="7" t="s">
        <v>4463</v>
      </c>
      <c r="O764" s="8" t="s">
        <v>4461</v>
      </c>
      <c r="P764" s="7"/>
      <c r="Q764" s="8" t="s">
        <v>368</v>
      </c>
      <c r="R764" s="8" t="s">
        <v>4464</v>
      </c>
      <c r="S764" s="9">
        <v>39358</v>
      </c>
      <c r="T764" s="7">
        <v>7377</v>
      </c>
      <c r="U764" s="3"/>
      <c r="V764" s="4"/>
      <c r="W764" s="3"/>
      <c r="X764" s="3"/>
      <c r="Y764" s="3"/>
      <c r="Z764" s="2"/>
      <c r="AA764" s="1"/>
      <c r="AB764" s="1"/>
      <c r="AC764" s="1"/>
      <c r="AD764" s="1"/>
      <c r="AE764" s="1"/>
      <c r="AF764" s="1"/>
    </row>
    <row r="765" spans="1:32" ht="44.25" customHeight="1" x14ac:dyDescent="0.2">
      <c r="A765" s="86" t="s">
        <v>7952</v>
      </c>
      <c r="B765" s="2">
        <v>656160403</v>
      </c>
      <c r="C765" s="2" t="s">
        <v>506</v>
      </c>
      <c r="D765" s="2" t="s">
        <v>4465</v>
      </c>
      <c r="E765" s="6" t="s">
        <v>4466</v>
      </c>
      <c r="F765" s="6" t="s">
        <v>4093</v>
      </c>
      <c r="G765" s="6" t="s">
        <v>4467</v>
      </c>
      <c r="H765" s="2" t="s">
        <v>4468</v>
      </c>
      <c r="I765" s="2" t="s">
        <v>4469</v>
      </c>
      <c r="J765" s="2" t="s">
        <v>4470</v>
      </c>
      <c r="K765" s="2" t="s">
        <v>4471</v>
      </c>
      <c r="L765" s="4" t="s">
        <v>47</v>
      </c>
      <c r="M765" s="7" t="s">
        <v>4472</v>
      </c>
      <c r="N765" s="7"/>
      <c r="O765" s="8"/>
      <c r="P765" s="7"/>
      <c r="Q765" s="8" t="s">
        <v>368</v>
      </c>
      <c r="R765" s="8" t="s">
        <v>4473</v>
      </c>
      <c r="S765" s="9">
        <v>40161</v>
      </c>
      <c r="T765" s="7">
        <v>7420</v>
      </c>
      <c r="U765" s="3"/>
      <c r="V765" s="4"/>
      <c r="W765" s="3"/>
      <c r="X765" s="3"/>
      <c r="Y765" s="3"/>
      <c r="Z765" s="2"/>
      <c r="AA765" s="1"/>
      <c r="AB765" s="1"/>
      <c r="AC765" s="1"/>
      <c r="AD765" s="1"/>
      <c r="AE765" s="1"/>
      <c r="AF765" s="1"/>
    </row>
    <row r="766" spans="1:32" ht="44.25" customHeight="1" x14ac:dyDescent="0.2">
      <c r="A766" s="86" t="s">
        <v>7953</v>
      </c>
      <c r="B766" s="2">
        <v>650852001</v>
      </c>
      <c r="C766" s="2" t="s">
        <v>72</v>
      </c>
      <c r="D766" s="2" t="s">
        <v>4474</v>
      </c>
      <c r="E766" s="6" t="s">
        <v>6244</v>
      </c>
      <c r="F766" s="6" t="s">
        <v>4093</v>
      </c>
      <c r="G766" s="6" t="s">
        <v>6245</v>
      </c>
      <c r="H766" s="2" t="s">
        <v>605</v>
      </c>
      <c r="I766" s="2" t="s">
        <v>4475</v>
      </c>
      <c r="J766" s="2" t="s">
        <v>4476</v>
      </c>
      <c r="K766" s="2" t="s">
        <v>5766</v>
      </c>
      <c r="L766" s="4" t="s">
        <v>47</v>
      </c>
      <c r="M766" s="7" t="s">
        <v>2028</v>
      </c>
      <c r="N766" s="7">
        <v>981829131</v>
      </c>
      <c r="O766" s="8" t="s">
        <v>4477</v>
      </c>
      <c r="P766" s="7"/>
      <c r="Q766" s="8" t="s">
        <v>368</v>
      </c>
      <c r="R766" s="8" t="s">
        <v>6249</v>
      </c>
      <c r="S766" s="9">
        <v>37970</v>
      </c>
      <c r="T766" s="7">
        <v>7076</v>
      </c>
      <c r="U766" s="3"/>
      <c r="V766" s="4"/>
      <c r="W766" s="3"/>
      <c r="X766" s="3"/>
      <c r="Y766" s="3"/>
      <c r="Z766" s="2"/>
      <c r="AA766" s="1"/>
      <c r="AB766" s="1"/>
      <c r="AC766" s="1"/>
      <c r="AD766" s="1"/>
      <c r="AE766" s="1"/>
      <c r="AF766" s="1"/>
    </row>
    <row r="767" spans="1:32" ht="44.25" customHeight="1" x14ac:dyDescent="0.2">
      <c r="A767" s="86" t="s">
        <v>7954</v>
      </c>
      <c r="B767" s="2">
        <v>650464451</v>
      </c>
      <c r="C767" s="2" t="s">
        <v>72</v>
      </c>
      <c r="D767" s="2" t="s">
        <v>4478</v>
      </c>
      <c r="E767" s="6" t="s">
        <v>4479</v>
      </c>
      <c r="F767" s="6" t="s">
        <v>4480</v>
      </c>
      <c r="G767" s="6" t="s">
        <v>4481</v>
      </c>
      <c r="H767" s="2" t="s">
        <v>4482</v>
      </c>
      <c r="I767" s="2" t="s">
        <v>4483</v>
      </c>
      <c r="J767" s="2" t="s">
        <v>4484</v>
      </c>
      <c r="K767" s="2" t="s">
        <v>4485</v>
      </c>
      <c r="L767" s="4" t="s">
        <v>47</v>
      </c>
      <c r="M767" s="7" t="s">
        <v>733</v>
      </c>
      <c r="N767" s="7"/>
      <c r="O767" s="8" t="s">
        <v>4486</v>
      </c>
      <c r="P767" s="7"/>
      <c r="Q767" s="8" t="s">
        <v>553</v>
      </c>
      <c r="R767" s="8" t="s">
        <v>1963</v>
      </c>
      <c r="S767" s="9">
        <v>42702</v>
      </c>
      <c r="T767" s="7">
        <v>7621</v>
      </c>
      <c r="U767" s="3"/>
      <c r="V767" s="4"/>
      <c r="W767" s="3"/>
      <c r="X767" s="3"/>
      <c r="Y767" s="3"/>
      <c r="Z767" s="2"/>
      <c r="AA767" s="1"/>
      <c r="AB767" s="1"/>
      <c r="AC767" s="1"/>
      <c r="AD767" s="1"/>
      <c r="AE767" s="1"/>
      <c r="AF767" s="1"/>
    </row>
    <row r="768" spans="1:32" ht="44.25" customHeight="1" x14ac:dyDescent="0.2">
      <c r="A768" s="86" t="s">
        <v>7955</v>
      </c>
      <c r="B768" s="2">
        <v>741469006</v>
      </c>
      <c r="C768" s="2" t="s">
        <v>72</v>
      </c>
      <c r="D768" s="2" t="s">
        <v>4487</v>
      </c>
      <c r="E768" s="6" t="s">
        <v>4488</v>
      </c>
      <c r="F768" s="6" t="s">
        <v>4093</v>
      </c>
      <c r="G768" s="6" t="s">
        <v>4489</v>
      </c>
      <c r="H768" s="2" t="s">
        <v>4490</v>
      </c>
      <c r="I768" s="2" t="s">
        <v>4491</v>
      </c>
      <c r="J768" s="2" t="s">
        <v>4492</v>
      </c>
      <c r="K768" s="2" t="s">
        <v>4493</v>
      </c>
      <c r="L768" s="4" t="s">
        <v>309</v>
      </c>
      <c r="M768" s="7" t="s">
        <v>955</v>
      </c>
      <c r="N768" s="7"/>
      <c r="O768" s="8"/>
      <c r="P768" s="7"/>
      <c r="Q768" s="8" t="s">
        <v>368</v>
      </c>
      <c r="R768" s="8" t="s">
        <v>4494</v>
      </c>
      <c r="S768" s="9">
        <v>37970</v>
      </c>
      <c r="T768" s="7">
        <v>7019</v>
      </c>
      <c r="U768" s="3"/>
      <c r="V768" s="4"/>
      <c r="W768" s="3"/>
      <c r="X768" s="3"/>
      <c r="Y768" s="3"/>
      <c r="Z768" s="2"/>
      <c r="AA768" s="1"/>
      <c r="AB768" s="1"/>
      <c r="AC768" s="1"/>
      <c r="AD768" s="1"/>
      <c r="AE768" s="1"/>
      <c r="AF768" s="1"/>
    </row>
    <row r="769" spans="1:32" ht="44.25" customHeight="1" x14ac:dyDescent="0.2">
      <c r="A769" s="86" t="s">
        <v>7956</v>
      </c>
      <c r="B769" s="2">
        <v>745459005</v>
      </c>
      <c r="C769" s="2" t="s">
        <v>72</v>
      </c>
      <c r="D769" s="2" t="s">
        <v>4495</v>
      </c>
      <c r="E769" s="6" t="s">
        <v>4496</v>
      </c>
      <c r="F769" s="6" t="s">
        <v>4093</v>
      </c>
      <c r="G769" s="6" t="s">
        <v>4497</v>
      </c>
      <c r="H769" s="2" t="s">
        <v>605</v>
      </c>
      <c r="I769" s="2" t="s">
        <v>4498</v>
      </c>
      <c r="J769" s="2" t="s">
        <v>4499</v>
      </c>
      <c r="K769" s="2" t="s">
        <v>4500</v>
      </c>
      <c r="L769" s="4" t="s">
        <v>539</v>
      </c>
      <c r="M769" s="7" t="s">
        <v>395</v>
      </c>
      <c r="N769" s="7"/>
      <c r="O769" s="8"/>
      <c r="P769" s="7"/>
      <c r="Q769" s="8">
        <v>93401</v>
      </c>
      <c r="R769" s="8" t="s">
        <v>4501</v>
      </c>
      <c r="S769" s="9">
        <v>37970</v>
      </c>
      <c r="T769" s="7">
        <v>6989</v>
      </c>
      <c r="U769" s="3"/>
      <c r="V769" s="4"/>
      <c r="W769" s="3"/>
      <c r="X769" s="3"/>
      <c r="Y769" s="3"/>
      <c r="Z769" s="2"/>
      <c r="AA769" s="1"/>
      <c r="AB769" s="1"/>
      <c r="AC769" s="1"/>
      <c r="AD769" s="1"/>
      <c r="AE769" s="1"/>
      <c r="AF769" s="1"/>
    </row>
    <row r="770" spans="1:32" ht="44.25" customHeight="1" x14ac:dyDescent="0.2">
      <c r="A770" s="86" t="s">
        <v>7957</v>
      </c>
      <c r="B770" s="2">
        <v>650730100</v>
      </c>
      <c r="C770" s="2" t="s">
        <v>72</v>
      </c>
      <c r="D770" s="2" t="s">
        <v>4502</v>
      </c>
      <c r="E770" s="6" t="s">
        <v>4503</v>
      </c>
      <c r="F770" s="6" t="s">
        <v>4093</v>
      </c>
      <c r="G770" s="6" t="s">
        <v>4504</v>
      </c>
      <c r="H770" s="2" t="s">
        <v>1245</v>
      </c>
      <c r="I770" s="2" t="s">
        <v>4505</v>
      </c>
      <c r="J770" s="2" t="s">
        <v>4506</v>
      </c>
      <c r="K770" s="2" t="s">
        <v>4508</v>
      </c>
      <c r="L770" s="4" t="s">
        <v>47</v>
      </c>
      <c r="M770" s="7" t="s">
        <v>3333</v>
      </c>
      <c r="N770" s="7" t="s">
        <v>4509</v>
      </c>
      <c r="O770" s="8" t="s">
        <v>4507</v>
      </c>
      <c r="P770" s="7"/>
      <c r="Q770" s="8" t="s">
        <v>368</v>
      </c>
      <c r="R770" s="8" t="s">
        <v>4510</v>
      </c>
      <c r="S770" s="9">
        <v>38503</v>
      </c>
      <c r="T770" s="7">
        <v>7170</v>
      </c>
      <c r="U770" s="3"/>
      <c r="V770" s="4"/>
      <c r="W770" s="3"/>
      <c r="X770" s="3"/>
      <c r="Y770" s="3"/>
      <c r="Z770" s="2"/>
      <c r="AA770" s="1"/>
      <c r="AB770" s="1"/>
      <c r="AC770" s="1"/>
      <c r="AD770" s="1"/>
      <c r="AE770" s="1"/>
      <c r="AF770" s="1"/>
    </row>
    <row r="771" spans="1:32" ht="44.25" customHeight="1" x14ac:dyDescent="0.2">
      <c r="A771" s="86" t="s">
        <v>7958</v>
      </c>
      <c r="B771" s="2">
        <v>650228723</v>
      </c>
      <c r="C771" s="2" t="s">
        <v>49</v>
      </c>
      <c r="D771" s="2" t="s">
        <v>4511</v>
      </c>
      <c r="E771" s="6" t="s">
        <v>4512</v>
      </c>
      <c r="F771" s="6" t="s">
        <v>4513</v>
      </c>
      <c r="G771" s="6" t="s">
        <v>4514</v>
      </c>
      <c r="H771" s="2" t="s">
        <v>4515</v>
      </c>
      <c r="I771" s="2" t="s">
        <v>4516</v>
      </c>
      <c r="J771" s="2" t="s">
        <v>4517</v>
      </c>
      <c r="K771" s="2" t="s">
        <v>4518</v>
      </c>
      <c r="L771" s="4" t="s">
        <v>47</v>
      </c>
      <c r="M771" s="7" t="s">
        <v>4519</v>
      </c>
      <c r="N771" s="7"/>
      <c r="O771" s="8"/>
      <c r="P771" s="7"/>
      <c r="Q771" s="8" t="s">
        <v>368</v>
      </c>
      <c r="R771" s="8" t="s">
        <v>4520</v>
      </c>
      <c r="S771" s="9">
        <v>41295</v>
      </c>
      <c r="T771" s="7">
        <v>7470</v>
      </c>
      <c r="U771" s="3"/>
      <c r="V771" s="4"/>
      <c r="W771" s="3"/>
      <c r="X771" s="3"/>
      <c r="Y771" s="3"/>
      <c r="Z771" s="2"/>
      <c r="AA771" s="1"/>
      <c r="AB771" s="1"/>
      <c r="AC771" s="1"/>
      <c r="AD771" s="1"/>
      <c r="AE771" s="1"/>
      <c r="AF771" s="1"/>
    </row>
    <row r="772" spans="1:32" ht="44.25" customHeight="1" x14ac:dyDescent="0.2">
      <c r="A772" s="86" t="s">
        <v>7959</v>
      </c>
      <c r="B772" s="2">
        <v>650460731</v>
      </c>
      <c r="C772" s="2" t="s">
        <v>49</v>
      </c>
      <c r="D772" s="2" t="s">
        <v>4521</v>
      </c>
      <c r="E772" s="6" t="s">
        <v>4522</v>
      </c>
      <c r="F772" s="6" t="s">
        <v>4327</v>
      </c>
      <c r="G772" s="6" t="s">
        <v>4523</v>
      </c>
      <c r="H772" s="2" t="s">
        <v>4524</v>
      </c>
      <c r="I772" s="2" t="s">
        <v>4525</v>
      </c>
      <c r="J772" s="2" t="s">
        <v>4526</v>
      </c>
      <c r="K772" s="3" t="s">
        <v>4527</v>
      </c>
      <c r="L772" s="4" t="s">
        <v>47</v>
      </c>
      <c r="M772" s="7" t="s">
        <v>1595</v>
      </c>
      <c r="N772" s="7"/>
      <c r="O772" s="8"/>
      <c r="P772" s="7"/>
      <c r="Q772" s="8" t="s">
        <v>3538</v>
      </c>
      <c r="R772" s="8" t="s">
        <v>4528</v>
      </c>
      <c r="S772" s="9">
        <v>41150</v>
      </c>
      <c r="T772" s="7">
        <v>7466</v>
      </c>
      <c r="U772" s="5"/>
      <c r="V772" s="4"/>
      <c r="W772" s="3"/>
      <c r="X772" s="3"/>
      <c r="Y772" s="3"/>
      <c r="Z772" s="2"/>
      <c r="AA772" s="1"/>
      <c r="AB772" s="1"/>
      <c r="AC772" s="1"/>
      <c r="AD772" s="1"/>
      <c r="AE772" s="1"/>
      <c r="AF772" s="1"/>
    </row>
    <row r="773" spans="1:32" ht="44.25" customHeight="1" x14ac:dyDescent="0.2">
      <c r="A773" s="86" t="s">
        <v>7960</v>
      </c>
      <c r="B773" s="2">
        <v>650679059</v>
      </c>
      <c r="C773" s="2" t="s">
        <v>72</v>
      </c>
      <c r="D773" s="2" t="s">
        <v>4529</v>
      </c>
      <c r="E773" s="6" t="s">
        <v>4530</v>
      </c>
      <c r="F773" s="6" t="s">
        <v>4531</v>
      </c>
      <c r="G773" s="6" t="s">
        <v>4532</v>
      </c>
      <c r="H773" s="2" t="s">
        <v>4533</v>
      </c>
      <c r="I773" s="2"/>
      <c r="J773" s="2" t="s">
        <v>4534</v>
      </c>
      <c r="K773" s="2" t="s">
        <v>4536</v>
      </c>
      <c r="L773" s="4" t="s">
        <v>539</v>
      </c>
      <c r="M773" s="7" t="s">
        <v>4538</v>
      </c>
      <c r="N773" s="7" t="s">
        <v>4537</v>
      </c>
      <c r="O773" s="8" t="s">
        <v>4535</v>
      </c>
      <c r="P773" s="7"/>
      <c r="Q773" s="8" t="s">
        <v>127</v>
      </c>
      <c r="R773" s="8" t="s">
        <v>4539</v>
      </c>
      <c r="S773" s="9">
        <v>41526</v>
      </c>
      <c r="T773" s="7">
        <v>7485</v>
      </c>
      <c r="U773" s="3"/>
      <c r="V773" s="4"/>
      <c r="W773" s="3"/>
      <c r="X773" s="3"/>
      <c r="Y773" s="3"/>
      <c r="Z773" s="2"/>
      <c r="AA773" s="1"/>
      <c r="AB773" s="1"/>
      <c r="AC773" s="1"/>
      <c r="AD773" s="1"/>
      <c r="AE773" s="1"/>
      <c r="AF773" s="1"/>
    </row>
    <row r="774" spans="1:32" ht="44.25" customHeight="1" x14ac:dyDescent="0.2">
      <c r="A774" s="86" t="s">
        <v>7961</v>
      </c>
      <c r="B774" s="2">
        <v>653504500</v>
      </c>
      <c r="C774" s="2" t="s">
        <v>4540</v>
      </c>
      <c r="D774" s="2" t="s">
        <v>4541</v>
      </c>
      <c r="E774" s="6" t="s">
        <v>4542</v>
      </c>
      <c r="F774" s="6" t="s">
        <v>4543</v>
      </c>
      <c r="G774" s="6" t="s">
        <v>4544</v>
      </c>
      <c r="H774" s="2" t="s">
        <v>123</v>
      </c>
      <c r="I774" s="2" t="s">
        <v>4545</v>
      </c>
      <c r="J774" s="2" t="s">
        <v>4546</v>
      </c>
      <c r="K774" s="2" t="s">
        <v>4547</v>
      </c>
      <c r="L774" s="4" t="s">
        <v>47</v>
      </c>
      <c r="M774" s="7" t="s">
        <v>1287</v>
      </c>
      <c r="N774" s="7" t="s">
        <v>4548</v>
      </c>
      <c r="O774" s="8"/>
      <c r="P774" s="7"/>
      <c r="Q774" s="8" t="s">
        <v>368</v>
      </c>
      <c r="R774" s="8" t="s">
        <v>4549</v>
      </c>
      <c r="S774" s="9">
        <v>38775</v>
      </c>
      <c r="T774" s="7">
        <v>7308</v>
      </c>
      <c r="U774" s="3"/>
      <c r="V774" s="4"/>
      <c r="W774" s="3"/>
      <c r="X774" s="3"/>
      <c r="Y774" s="3"/>
      <c r="Z774" s="2"/>
      <c r="AA774" s="1"/>
      <c r="AB774" s="1"/>
      <c r="AC774" s="1"/>
      <c r="AD774" s="1"/>
      <c r="AE774" s="1"/>
      <c r="AF774" s="1"/>
    </row>
    <row r="775" spans="1:32" ht="44.25" customHeight="1" x14ac:dyDescent="0.2">
      <c r="A775" s="86" t="s">
        <v>7962</v>
      </c>
      <c r="B775" s="2" t="s">
        <v>6395</v>
      </c>
      <c r="C775" s="2" t="s">
        <v>72</v>
      </c>
      <c r="D775" s="2" t="s">
        <v>4550</v>
      </c>
      <c r="E775" s="6" t="s">
        <v>4551</v>
      </c>
      <c r="F775" s="6" t="s">
        <v>4552</v>
      </c>
      <c r="G775" s="6" t="s">
        <v>4553</v>
      </c>
      <c r="H775" s="2" t="s">
        <v>959</v>
      </c>
      <c r="I775" s="2" t="s">
        <v>4554</v>
      </c>
      <c r="J775" s="2" t="s">
        <v>4555</v>
      </c>
      <c r="K775" s="2" t="s">
        <v>4557</v>
      </c>
      <c r="L775" s="4" t="s">
        <v>47</v>
      </c>
      <c r="M775" s="7"/>
      <c r="N775" s="7"/>
      <c r="O775" s="8" t="s">
        <v>4556</v>
      </c>
      <c r="P775" s="7"/>
      <c r="Q775" s="8">
        <v>93401</v>
      </c>
      <c r="R775" s="8" t="s">
        <v>4558</v>
      </c>
      <c r="S775" s="9">
        <v>38903</v>
      </c>
      <c r="T775" s="7">
        <v>7325</v>
      </c>
      <c r="U775" s="3"/>
      <c r="V775" s="4"/>
      <c r="W775" s="3"/>
      <c r="X775" s="3"/>
      <c r="Y775" s="3"/>
      <c r="Z775" s="2"/>
      <c r="AA775" s="1"/>
      <c r="AB775" s="1"/>
      <c r="AC775" s="1"/>
      <c r="AD775" s="1"/>
      <c r="AE775" s="1"/>
      <c r="AF775" s="1"/>
    </row>
    <row r="776" spans="1:32" ht="44.25" customHeight="1" x14ac:dyDescent="0.2">
      <c r="A776" s="86" t="s">
        <v>7963</v>
      </c>
      <c r="B776" s="2">
        <v>656131403</v>
      </c>
      <c r="C776" s="2" t="s">
        <v>49</v>
      </c>
      <c r="D776" s="2" t="s">
        <v>4559</v>
      </c>
      <c r="E776" s="6" t="s">
        <v>4560</v>
      </c>
      <c r="F776" s="6" t="s">
        <v>4561</v>
      </c>
      <c r="G776" s="6" t="s">
        <v>4562</v>
      </c>
      <c r="H776" s="2" t="s">
        <v>605</v>
      </c>
      <c r="I776" s="2" t="s">
        <v>4563</v>
      </c>
      <c r="J776" s="2" t="s">
        <v>4564</v>
      </c>
      <c r="K776" s="2" t="s">
        <v>4566</v>
      </c>
      <c r="L776" s="4" t="s">
        <v>47</v>
      </c>
      <c r="M776" s="7" t="s">
        <v>1595</v>
      </c>
      <c r="N776" s="7" t="s">
        <v>4567</v>
      </c>
      <c r="O776" s="8" t="s">
        <v>4565</v>
      </c>
      <c r="P776" s="7"/>
      <c r="Q776" s="8">
        <v>93991</v>
      </c>
      <c r="R776" s="8" t="s">
        <v>4568</v>
      </c>
      <c r="S776" s="9">
        <v>39073</v>
      </c>
      <c r="T776" s="7">
        <v>7341</v>
      </c>
      <c r="U776" s="3"/>
      <c r="V776" s="4"/>
      <c r="W776" s="3"/>
      <c r="X776" s="3"/>
      <c r="Y776" s="3"/>
      <c r="Z776" s="2"/>
      <c r="AA776" s="1"/>
      <c r="AB776" s="1"/>
      <c r="AC776" s="1"/>
      <c r="AD776" s="1"/>
      <c r="AE776" s="1"/>
      <c r="AF776" s="1"/>
    </row>
    <row r="777" spans="1:32" ht="44.25" customHeight="1" x14ac:dyDescent="0.2">
      <c r="A777" s="86" t="s">
        <v>7964</v>
      </c>
      <c r="B777" s="2" t="s">
        <v>8535</v>
      </c>
      <c r="C777" s="2" t="s">
        <v>4569</v>
      </c>
      <c r="D777" s="2" t="s">
        <v>4570</v>
      </c>
      <c r="E777" s="6" t="s">
        <v>7965</v>
      </c>
      <c r="F777" s="6" t="s">
        <v>4093</v>
      </c>
      <c r="G777" s="6" t="s">
        <v>4571</v>
      </c>
      <c r="H777" s="2" t="s">
        <v>4572</v>
      </c>
      <c r="I777" s="2" t="s">
        <v>7966</v>
      </c>
      <c r="J777" s="2" t="s">
        <v>4573</v>
      </c>
      <c r="K777" s="2" t="s">
        <v>4574</v>
      </c>
      <c r="L777" s="4" t="s">
        <v>539</v>
      </c>
      <c r="M777" s="7" t="s">
        <v>2966</v>
      </c>
      <c r="N777" s="7" t="s">
        <v>4575</v>
      </c>
      <c r="O777" s="23" t="s">
        <v>6061</v>
      </c>
      <c r="P777" s="7"/>
      <c r="Q777" s="8" t="s">
        <v>368</v>
      </c>
      <c r="R777" s="8" t="s">
        <v>7967</v>
      </c>
      <c r="S777" s="9">
        <v>37970</v>
      </c>
      <c r="T777" s="7">
        <v>6975</v>
      </c>
      <c r="U777" s="3"/>
      <c r="V777" s="4"/>
      <c r="W777" s="3"/>
      <c r="X777" s="3"/>
      <c r="Y777" s="3"/>
      <c r="Z777" s="2"/>
      <c r="AA777" s="1"/>
      <c r="AB777" s="1"/>
      <c r="AC777" s="1"/>
      <c r="AD777" s="1"/>
      <c r="AE777" s="1"/>
      <c r="AF777" s="1"/>
    </row>
    <row r="778" spans="1:32" ht="44.25" customHeight="1" x14ac:dyDescent="0.2">
      <c r="A778" s="86" t="s">
        <v>7968</v>
      </c>
      <c r="B778" s="2">
        <v>533072100</v>
      </c>
      <c r="C778" s="2" t="s">
        <v>72</v>
      </c>
      <c r="D778" s="2" t="s">
        <v>4576</v>
      </c>
      <c r="E778" s="6" t="s">
        <v>4577</v>
      </c>
      <c r="F778" s="6" t="s">
        <v>4093</v>
      </c>
      <c r="G778" s="6" t="s">
        <v>4578</v>
      </c>
      <c r="H778" s="2" t="s">
        <v>4579</v>
      </c>
      <c r="I778" s="2" t="s">
        <v>4580</v>
      </c>
      <c r="J778" s="2" t="s">
        <v>4581</v>
      </c>
      <c r="K778" s="2" t="s">
        <v>4583</v>
      </c>
      <c r="L778" s="4" t="s">
        <v>47</v>
      </c>
      <c r="M778" s="7" t="s">
        <v>4585</v>
      </c>
      <c r="N778" s="7" t="s">
        <v>4584</v>
      </c>
      <c r="O778" s="8" t="s">
        <v>4582</v>
      </c>
      <c r="P778" s="7"/>
      <c r="Q778" s="8" t="s">
        <v>368</v>
      </c>
      <c r="R778" s="8" t="s">
        <v>4586</v>
      </c>
      <c r="S778" s="9">
        <v>39619</v>
      </c>
      <c r="T778" s="7">
        <v>7397</v>
      </c>
      <c r="U778" s="3"/>
      <c r="V778" s="4"/>
      <c r="W778" s="3"/>
      <c r="X778" s="3"/>
      <c r="Y778" s="3"/>
      <c r="Z778" s="2"/>
      <c r="AA778" s="1"/>
      <c r="AB778" s="1"/>
      <c r="AC778" s="1"/>
      <c r="AD778" s="1"/>
      <c r="AE778" s="1"/>
      <c r="AF778" s="1"/>
    </row>
    <row r="779" spans="1:32" ht="44.25" customHeight="1" x14ac:dyDescent="0.2">
      <c r="A779" s="86" t="s">
        <v>7969</v>
      </c>
      <c r="B779" s="2">
        <v>650699602</v>
      </c>
      <c r="C779" s="2" t="s">
        <v>72</v>
      </c>
      <c r="D779" s="2" t="s">
        <v>4587</v>
      </c>
      <c r="E779" s="6" t="s">
        <v>8197</v>
      </c>
      <c r="F779" s="6" t="s">
        <v>4588</v>
      </c>
      <c r="G779" s="6" t="s">
        <v>5569</v>
      </c>
      <c r="H779" s="2" t="s">
        <v>944</v>
      </c>
      <c r="I779" s="2" t="s">
        <v>5571</v>
      </c>
      <c r="J779" s="2" t="s">
        <v>5570</v>
      </c>
      <c r="K779" s="2" t="s">
        <v>4590</v>
      </c>
      <c r="L779" s="4" t="s">
        <v>47</v>
      </c>
      <c r="M779" s="7" t="s">
        <v>1388</v>
      </c>
      <c r="N779" s="7" t="s">
        <v>4591</v>
      </c>
      <c r="O779" s="8" t="s">
        <v>4589</v>
      </c>
      <c r="P779" s="7"/>
      <c r="Q779" s="8" t="s">
        <v>368</v>
      </c>
      <c r="R779" s="8" t="s">
        <v>8198</v>
      </c>
      <c r="S779" s="9">
        <v>41463</v>
      </c>
      <c r="T779" s="7">
        <v>7481</v>
      </c>
      <c r="U779" s="20"/>
      <c r="V779" s="21"/>
      <c r="W779" s="20"/>
      <c r="X779" s="20"/>
      <c r="Y779" s="20"/>
      <c r="Z779" s="12"/>
      <c r="AA779" s="1"/>
      <c r="AB779" s="1"/>
      <c r="AC779" s="1"/>
      <c r="AD779" s="1"/>
      <c r="AE779" s="1"/>
      <c r="AF779" s="1"/>
    </row>
    <row r="780" spans="1:32" ht="44.25" customHeight="1" x14ac:dyDescent="0.2">
      <c r="A780" s="86" t="s">
        <v>7970</v>
      </c>
      <c r="B780" s="2">
        <v>650980085</v>
      </c>
      <c r="C780" s="2" t="s">
        <v>4592</v>
      </c>
      <c r="D780" s="2" t="s">
        <v>4593</v>
      </c>
      <c r="E780" s="6" t="s">
        <v>7971</v>
      </c>
      <c r="F780" s="6" t="s">
        <v>5269</v>
      </c>
      <c r="G780" s="6" t="s">
        <v>7972</v>
      </c>
      <c r="H780" s="2" t="s">
        <v>1362</v>
      </c>
      <c r="I780" s="2" t="s">
        <v>5562</v>
      </c>
      <c r="J780" s="2" t="s">
        <v>6246</v>
      </c>
      <c r="K780" s="2" t="s">
        <v>5579</v>
      </c>
      <c r="L780" s="4" t="s">
        <v>539</v>
      </c>
      <c r="M780" s="7" t="s">
        <v>187</v>
      </c>
      <c r="N780" s="7" t="s">
        <v>5578</v>
      </c>
      <c r="O780" s="8" t="s">
        <v>4594</v>
      </c>
      <c r="P780" s="7"/>
      <c r="Q780" s="8" t="s">
        <v>368</v>
      </c>
      <c r="R780" s="8" t="s">
        <v>6248</v>
      </c>
      <c r="S780" s="9">
        <v>42131</v>
      </c>
      <c r="T780" s="7">
        <v>7565</v>
      </c>
      <c r="U780" s="3"/>
      <c r="V780" s="4"/>
      <c r="W780" s="3"/>
      <c r="X780" s="3"/>
      <c r="Y780" s="3"/>
      <c r="Z780" s="2"/>
      <c r="AA780" s="1"/>
      <c r="AB780" s="1"/>
      <c r="AC780" s="1"/>
      <c r="AD780" s="1"/>
      <c r="AE780" s="1"/>
      <c r="AF780" s="1"/>
    </row>
    <row r="781" spans="1:32" ht="44.25" customHeight="1" x14ac:dyDescent="0.2">
      <c r="A781" s="86" t="s">
        <v>7973</v>
      </c>
      <c r="B781" s="2">
        <v>746157002</v>
      </c>
      <c r="C781" s="2" t="s">
        <v>72</v>
      </c>
      <c r="D781" s="2" t="s">
        <v>4595</v>
      </c>
      <c r="E781" s="6" t="s">
        <v>7974</v>
      </c>
      <c r="F781" s="6" t="s">
        <v>4093</v>
      </c>
      <c r="G781" s="6" t="s">
        <v>7975</v>
      </c>
      <c r="H781" s="2" t="s">
        <v>170</v>
      </c>
      <c r="I781" s="2" t="s">
        <v>6540</v>
      </c>
      <c r="J781" s="2" t="s">
        <v>7976</v>
      </c>
      <c r="K781" s="2" t="s">
        <v>6724</v>
      </c>
      <c r="L781" s="4" t="s">
        <v>47</v>
      </c>
      <c r="M781" s="7" t="s">
        <v>576</v>
      </c>
      <c r="N781" s="7" t="s">
        <v>6725</v>
      </c>
      <c r="O781" s="23" t="s">
        <v>4596</v>
      </c>
      <c r="P781" s="7"/>
      <c r="Q781" s="8" t="s">
        <v>368</v>
      </c>
      <c r="R781" s="8" t="s">
        <v>6919</v>
      </c>
      <c r="S781" s="9">
        <v>37970</v>
      </c>
      <c r="T781" s="7">
        <v>7086</v>
      </c>
      <c r="U781" s="3"/>
      <c r="V781" s="4"/>
      <c r="W781" s="3"/>
      <c r="X781" s="3"/>
      <c r="Y781" s="3"/>
      <c r="Z781" s="2"/>
      <c r="AA781" s="1"/>
      <c r="AB781" s="1"/>
      <c r="AC781" s="1"/>
      <c r="AD781" s="1"/>
      <c r="AE781" s="1"/>
      <c r="AF781" s="1"/>
    </row>
    <row r="782" spans="1:32" ht="44.25" customHeight="1" x14ac:dyDescent="0.2">
      <c r="A782" s="86" t="s">
        <v>7977</v>
      </c>
      <c r="B782" s="2">
        <v>739485002</v>
      </c>
      <c r="C782" s="2" t="s">
        <v>72</v>
      </c>
      <c r="D782" s="2" t="s">
        <v>4597</v>
      </c>
      <c r="E782" s="6" t="s">
        <v>4598</v>
      </c>
      <c r="F782" s="6" t="s">
        <v>4093</v>
      </c>
      <c r="G782" s="6" t="s">
        <v>4599</v>
      </c>
      <c r="H782" s="2" t="s">
        <v>170</v>
      </c>
      <c r="I782" s="2" t="s">
        <v>4600</v>
      </c>
      <c r="J782" s="2" t="s">
        <v>4601</v>
      </c>
      <c r="K782" s="2" t="s">
        <v>4602</v>
      </c>
      <c r="L782" s="4" t="s">
        <v>48</v>
      </c>
      <c r="M782" s="7" t="s">
        <v>1233</v>
      </c>
      <c r="N782" s="7"/>
      <c r="O782" s="8"/>
      <c r="P782" s="7"/>
      <c r="Q782" s="8" t="s">
        <v>368</v>
      </c>
      <c r="R782" s="8" t="s">
        <v>4603</v>
      </c>
      <c r="S782" s="9">
        <v>37970</v>
      </c>
      <c r="T782" s="7">
        <v>6994</v>
      </c>
      <c r="U782" s="3"/>
      <c r="V782" s="4"/>
      <c r="W782" s="3"/>
      <c r="X782" s="3"/>
      <c r="Y782" s="3"/>
      <c r="Z782" s="2"/>
      <c r="AA782" s="1"/>
      <c r="AB782" s="1"/>
      <c r="AC782" s="1"/>
      <c r="AD782" s="1"/>
      <c r="AE782" s="1"/>
      <c r="AF782" s="1"/>
    </row>
    <row r="783" spans="1:32" ht="44.25" customHeight="1" x14ac:dyDescent="0.2">
      <c r="A783" s="86" t="s">
        <v>7978</v>
      </c>
      <c r="B783" s="2">
        <v>731026009</v>
      </c>
      <c r="C783" s="2" t="s">
        <v>72</v>
      </c>
      <c r="D783" s="2" t="s">
        <v>5257</v>
      </c>
      <c r="E783" s="6" t="s">
        <v>7979</v>
      </c>
      <c r="F783" s="6" t="s">
        <v>6093</v>
      </c>
      <c r="G783" s="6" t="s">
        <v>5903</v>
      </c>
      <c r="H783" s="2" t="s">
        <v>170</v>
      </c>
      <c r="I783" s="2" t="s">
        <v>5904</v>
      </c>
      <c r="J783" s="2" t="s">
        <v>5905</v>
      </c>
      <c r="K783" s="2" t="s">
        <v>5258</v>
      </c>
      <c r="L783" s="4" t="s">
        <v>47</v>
      </c>
      <c r="M783" s="7" t="s">
        <v>1595</v>
      </c>
      <c r="N783" s="7" t="s">
        <v>5259</v>
      </c>
      <c r="O783" s="23" t="s">
        <v>6094</v>
      </c>
      <c r="P783" s="7"/>
      <c r="Q783" s="8" t="s">
        <v>5260</v>
      </c>
      <c r="R783" s="8" t="s">
        <v>7980</v>
      </c>
      <c r="S783" s="9">
        <v>37970</v>
      </c>
      <c r="T783" s="7">
        <v>7031</v>
      </c>
      <c r="U783" s="3"/>
      <c r="V783" s="4"/>
      <c r="W783" s="3"/>
      <c r="X783" s="3"/>
      <c r="Y783" s="3"/>
      <c r="Z783" s="2"/>
      <c r="AA783" s="1"/>
      <c r="AB783" s="1"/>
      <c r="AC783" s="1"/>
      <c r="AD783" s="1"/>
      <c r="AE783" s="1"/>
      <c r="AF783" s="1"/>
    </row>
    <row r="784" spans="1:32" ht="44.25" customHeight="1" x14ac:dyDescent="0.2">
      <c r="A784" s="86" t="s">
        <v>8512</v>
      </c>
      <c r="B784" s="2" t="s">
        <v>8536</v>
      </c>
      <c r="C784" s="2" t="s">
        <v>4604</v>
      </c>
      <c r="D784" s="2" t="s">
        <v>4605</v>
      </c>
      <c r="E784" s="6" t="s">
        <v>4606</v>
      </c>
      <c r="F784" s="6" t="s">
        <v>4607</v>
      </c>
      <c r="G784" s="6" t="s">
        <v>4608</v>
      </c>
      <c r="H784" s="2" t="s">
        <v>4609</v>
      </c>
      <c r="I784" s="2"/>
      <c r="J784" s="2" t="s">
        <v>4610</v>
      </c>
      <c r="K784" s="2" t="s">
        <v>4612</v>
      </c>
      <c r="L784" s="4" t="s">
        <v>539</v>
      </c>
      <c r="M784" s="7" t="s">
        <v>395</v>
      </c>
      <c r="N784" s="7" t="s">
        <v>4611</v>
      </c>
      <c r="O784" s="8"/>
      <c r="P784" s="7"/>
      <c r="Q784" s="8" t="s">
        <v>1047</v>
      </c>
      <c r="R784" s="8" t="s">
        <v>4613</v>
      </c>
      <c r="S784" s="9">
        <v>38580</v>
      </c>
      <c r="T784" s="7">
        <v>7187</v>
      </c>
      <c r="U784" s="3"/>
      <c r="V784" s="4"/>
      <c r="W784" s="3"/>
      <c r="X784" s="3"/>
      <c r="Y784" s="3"/>
      <c r="Z784" s="2"/>
      <c r="AA784" s="1"/>
      <c r="AB784" s="1"/>
      <c r="AC784" s="1"/>
      <c r="AD784" s="1"/>
      <c r="AE784" s="1"/>
      <c r="AF784" s="1"/>
    </row>
    <row r="785" spans="1:32" ht="44.25" customHeight="1" x14ac:dyDescent="0.2">
      <c r="A785" s="86" t="s">
        <v>7981</v>
      </c>
      <c r="B785" s="2">
        <v>655403302</v>
      </c>
      <c r="C785" s="2" t="s">
        <v>4604</v>
      </c>
      <c r="D785" s="2" t="s">
        <v>4614</v>
      </c>
      <c r="E785" s="6" t="s">
        <v>7982</v>
      </c>
      <c r="F785" s="6" t="s">
        <v>4615</v>
      </c>
      <c r="G785" s="6" t="s">
        <v>6127</v>
      </c>
      <c r="H785" s="2" t="s">
        <v>4616</v>
      </c>
      <c r="I785" s="2" t="s">
        <v>6126</v>
      </c>
      <c r="J785" s="2" t="s">
        <v>4617</v>
      </c>
      <c r="K785" s="2" t="s">
        <v>4618</v>
      </c>
      <c r="L785" s="4" t="s">
        <v>539</v>
      </c>
      <c r="M785" s="7" t="s">
        <v>395</v>
      </c>
      <c r="N785" s="7" t="s">
        <v>4619</v>
      </c>
      <c r="O785" s="23" t="s">
        <v>5728</v>
      </c>
      <c r="P785" s="7"/>
      <c r="Q785" s="8" t="s">
        <v>1047</v>
      </c>
      <c r="R785" s="2" t="s">
        <v>7983</v>
      </c>
      <c r="S785" s="9">
        <v>39766</v>
      </c>
      <c r="T785" s="7">
        <v>7407</v>
      </c>
      <c r="U785" s="3"/>
      <c r="V785" s="4"/>
      <c r="W785" s="3"/>
      <c r="X785" s="3"/>
      <c r="Y785" s="3"/>
      <c r="Z785" s="2"/>
      <c r="AA785" s="1"/>
      <c r="AB785" s="1"/>
      <c r="AC785" s="1"/>
      <c r="AD785" s="1"/>
      <c r="AE785" s="1"/>
      <c r="AF785" s="1"/>
    </row>
    <row r="786" spans="1:32" ht="44.25" customHeight="1" x14ac:dyDescent="0.2">
      <c r="A786" s="86" t="s">
        <v>7984</v>
      </c>
      <c r="B786" s="2">
        <v>650117794</v>
      </c>
      <c r="C786" s="2" t="s">
        <v>4620</v>
      </c>
      <c r="D786" s="2" t="s">
        <v>4621</v>
      </c>
      <c r="E786" s="6" t="s">
        <v>4622</v>
      </c>
      <c r="F786" s="6" t="s">
        <v>4623</v>
      </c>
      <c r="G786" s="6" t="s">
        <v>4624</v>
      </c>
      <c r="H786" s="2" t="s">
        <v>4625</v>
      </c>
      <c r="I786" s="2" t="s">
        <v>4626</v>
      </c>
      <c r="J786" s="2" t="s">
        <v>4627</v>
      </c>
      <c r="K786" s="2" t="s">
        <v>4628</v>
      </c>
      <c r="L786" s="4" t="s">
        <v>5316</v>
      </c>
      <c r="M786" s="7" t="s">
        <v>3361</v>
      </c>
      <c r="N786" s="7" t="s">
        <v>4629</v>
      </c>
      <c r="O786" s="8"/>
      <c r="P786" s="7"/>
      <c r="Q786" s="8" t="s">
        <v>4433</v>
      </c>
      <c r="R786" s="8" t="s">
        <v>4630</v>
      </c>
      <c r="S786" s="9">
        <v>40039</v>
      </c>
      <c r="T786" s="7">
        <v>7417</v>
      </c>
      <c r="U786" s="3"/>
      <c r="V786" s="4"/>
      <c r="W786" s="3"/>
      <c r="X786" s="3"/>
      <c r="Y786" s="3"/>
      <c r="Z786" s="2"/>
      <c r="AA786" s="1"/>
      <c r="AB786" s="1"/>
      <c r="AC786" s="1"/>
      <c r="AD786" s="1"/>
      <c r="AE786" s="1"/>
      <c r="AF786" s="1"/>
    </row>
    <row r="787" spans="1:32" ht="44.25" customHeight="1" x14ac:dyDescent="0.2">
      <c r="A787" s="86" t="s">
        <v>4631</v>
      </c>
      <c r="B787" s="2">
        <v>654974004</v>
      </c>
      <c r="C787" s="2" t="s">
        <v>4632</v>
      </c>
      <c r="D787" s="2" t="s">
        <v>4633</v>
      </c>
      <c r="E787" s="6" t="s">
        <v>4634</v>
      </c>
      <c r="F787" s="6" t="s">
        <v>4631</v>
      </c>
      <c r="G787" s="6" t="s">
        <v>4635</v>
      </c>
      <c r="H787" s="2" t="s">
        <v>4636</v>
      </c>
      <c r="I787" s="2" t="s">
        <v>4637</v>
      </c>
      <c r="J787" s="2" t="s">
        <v>4638</v>
      </c>
      <c r="K787" s="2" t="s">
        <v>4639</v>
      </c>
      <c r="L787" s="4" t="s">
        <v>48</v>
      </c>
      <c r="M787" s="7" t="s">
        <v>4640</v>
      </c>
      <c r="N787" s="7"/>
      <c r="O787" s="8"/>
      <c r="P787" s="7"/>
      <c r="Q787" s="8">
        <v>93107</v>
      </c>
      <c r="R787" s="8" t="s">
        <v>4641</v>
      </c>
      <c r="S787" s="9">
        <v>38770</v>
      </c>
      <c r="T787" s="7">
        <v>7307</v>
      </c>
      <c r="U787" s="3"/>
      <c r="V787" s="4"/>
      <c r="W787" s="3"/>
      <c r="X787" s="3"/>
      <c r="Y787" s="3"/>
      <c r="Z787" s="2"/>
      <c r="AA787" s="1"/>
      <c r="AB787" s="1"/>
      <c r="AC787" s="1"/>
      <c r="AD787" s="1"/>
      <c r="AE787" s="1"/>
      <c r="AF787" s="1"/>
    </row>
    <row r="788" spans="1:32" ht="44.25" customHeight="1" x14ac:dyDescent="0.2">
      <c r="A788" s="86" t="s">
        <v>7985</v>
      </c>
      <c r="B788" s="2">
        <v>650980085</v>
      </c>
      <c r="C788" s="2" t="s">
        <v>72</v>
      </c>
      <c r="D788" s="2" t="s">
        <v>4642</v>
      </c>
      <c r="E788" s="6" t="s">
        <v>4643</v>
      </c>
      <c r="F788" s="6" t="s">
        <v>5270</v>
      </c>
      <c r="G788" s="6" t="s">
        <v>4644</v>
      </c>
      <c r="H788" s="2" t="s">
        <v>1362</v>
      </c>
      <c r="I788" s="2" t="s">
        <v>4645</v>
      </c>
      <c r="J788" s="2" t="s">
        <v>4646</v>
      </c>
      <c r="K788" s="2" t="s">
        <v>4648</v>
      </c>
      <c r="L788" s="4" t="s">
        <v>309</v>
      </c>
      <c r="M788" s="7" t="s">
        <v>4650</v>
      </c>
      <c r="N788" s="7" t="s">
        <v>4649</v>
      </c>
      <c r="O788" s="8" t="s">
        <v>4647</v>
      </c>
      <c r="P788" s="7"/>
      <c r="Q788" s="8" t="s">
        <v>553</v>
      </c>
      <c r="R788" s="8" t="s">
        <v>4651</v>
      </c>
      <c r="S788" s="9">
        <v>42248</v>
      </c>
      <c r="T788" s="7">
        <v>7581</v>
      </c>
      <c r="U788" s="3"/>
      <c r="V788" s="4"/>
      <c r="W788" s="3"/>
      <c r="X788" s="3"/>
      <c r="Y788" s="3"/>
      <c r="Z788" s="2"/>
      <c r="AA788" s="1"/>
      <c r="AB788" s="1"/>
      <c r="AC788" s="1"/>
      <c r="AD788" s="1"/>
      <c r="AE788" s="1"/>
      <c r="AF788" s="1"/>
    </row>
    <row r="789" spans="1:32" ht="44.25" customHeight="1" x14ac:dyDescent="0.2">
      <c r="A789" s="86" t="s">
        <v>7986</v>
      </c>
      <c r="B789" s="2">
        <v>650401387</v>
      </c>
      <c r="C789" s="2" t="s">
        <v>4604</v>
      </c>
      <c r="D789" s="2" t="s">
        <v>4652</v>
      </c>
      <c r="E789" s="6" t="s">
        <v>6281</v>
      </c>
      <c r="F789" s="6" t="s">
        <v>4615</v>
      </c>
      <c r="G789" s="6" t="s">
        <v>7987</v>
      </c>
      <c r="H789" s="2" t="s">
        <v>4616</v>
      </c>
      <c r="I789" s="2" t="s">
        <v>6282</v>
      </c>
      <c r="J789" s="2" t="s">
        <v>7988</v>
      </c>
      <c r="K789" s="2" t="s">
        <v>4653</v>
      </c>
      <c r="L789" s="4" t="s">
        <v>47</v>
      </c>
      <c r="M789" s="7" t="s">
        <v>4655</v>
      </c>
      <c r="N789" s="7" t="s">
        <v>4654</v>
      </c>
      <c r="O789" s="8"/>
      <c r="P789" s="7"/>
      <c r="Q789" s="8" t="s">
        <v>1047</v>
      </c>
      <c r="R789" s="8" t="s">
        <v>7989</v>
      </c>
      <c r="S789" s="9">
        <v>40793</v>
      </c>
      <c r="T789" s="7">
        <v>7452</v>
      </c>
      <c r="U789" s="3"/>
      <c r="V789" s="4"/>
      <c r="W789" s="3"/>
      <c r="X789" s="3"/>
      <c r="Y789" s="3"/>
      <c r="Z789" s="2"/>
      <c r="AA789" s="1"/>
      <c r="AB789" s="1"/>
      <c r="AC789" s="1"/>
      <c r="AD789" s="1"/>
      <c r="AE789" s="1"/>
      <c r="AF789" s="1"/>
    </row>
    <row r="790" spans="1:32" ht="44.25" customHeight="1" x14ac:dyDescent="0.2">
      <c r="A790" s="86" t="s">
        <v>7990</v>
      </c>
      <c r="B790" s="2">
        <v>741504006</v>
      </c>
      <c r="C790" s="2" t="s">
        <v>72</v>
      </c>
      <c r="D790" s="2" t="s">
        <v>4656</v>
      </c>
      <c r="E790" s="6" t="s">
        <v>7991</v>
      </c>
      <c r="F790" s="6" t="s">
        <v>368</v>
      </c>
      <c r="G790" s="6" t="s">
        <v>4657</v>
      </c>
      <c r="H790" s="2" t="s">
        <v>176</v>
      </c>
      <c r="I790" s="2" t="s">
        <v>5948</v>
      </c>
      <c r="J790" s="2" t="s">
        <v>5947</v>
      </c>
      <c r="K790" s="2" t="s">
        <v>5572</v>
      </c>
      <c r="L790" s="4" t="s">
        <v>48</v>
      </c>
      <c r="M790" s="7" t="s">
        <v>4659</v>
      </c>
      <c r="N790" s="7"/>
      <c r="O790" s="8" t="s">
        <v>4658</v>
      </c>
      <c r="P790" s="7"/>
      <c r="Q790" s="8" t="s">
        <v>368</v>
      </c>
      <c r="R790" s="8" t="s">
        <v>7992</v>
      </c>
      <c r="S790" s="9">
        <v>37970</v>
      </c>
      <c r="T790" s="7">
        <v>6999</v>
      </c>
      <c r="U790" s="20"/>
      <c r="V790" s="21"/>
      <c r="W790" s="20"/>
      <c r="X790" s="20"/>
      <c r="Y790" s="20"/>
      <c r="Z790" s="12"/>
      <c r="AA790" s="1"/>
      <c r="AB790" s="1"/>
      <c r="AC790" s="1"/>
      <c r="AD790" s="1"/>
      <c r="AE790" s="1"/>
      <c r="AF790" s="1"/>
    </row>
    <row r="791" spans="1:32" ht="44.25" customHeight="1" x14ac:dyDescent="0.2">
      <c r="A791" s="86" t="s">
        <v>7993</v>
      </c>
      <c r="B791" s="2">
        <v>651155924</v>
      </c>
      <c r="C791" s="2" t="s">
        <v>72</v>
      </c>
      <c r="D791" s="2" t="s">
        <v>4660</v>
      </c>
      <c r="E791" s="6" t="s">
        <v>4661</v>
      </c>
      <c r="F791" s="6" t="s">
        <v>4662</v>
      </c>
      <c r="G791" s="6" t="s">
        <v>4663</v>
      </c>
      <c r="H791" s="2" t="s">
        <v>1792</v>
      </c>
      <c r="I791" s="2" t="s">
        <v>4664</v>
      </c>
      <c r="J791" s="2" t="s">
        <v>4665</v>
      </c>
      <c r="K791" s="2" t="s">
        <v>4667</v>
      </c>
      <c r="L791" s="4" t="s">
        <v>5317</v>
      </c>
      <c r="M791" s="7" t="s">
        <v>960</v>
      </c>
      <c r="N791" s="7" t="s">
        <v>4668</v>
      </c>
      <c r="O791" s="8" t="s">
        <v>4666</v>
      </c>
      <c r="P791" s="7"/>
      <c r="Q791" s="8" t="s">
        <v>553</v>
      </c>
      <c r="R791" s="8" t="s">
        <v>1963</v>
      </c>
      <c r="S791" s="9">
        <v>42543</v>
      </c>
      <c r="T791" s="7">
        <v>7610</v>
      </c>
      <c r="U791" s="3"/>
      <c r="V791" s="4"/>
      <c r="W791" s="3"/>
      <c r="X791" s="3"/>
      <c r="Y791" s="3"/>
      <c r="Z791" s="2"/>
      <c r="AA791" s="1"/>
      <c r="AB791" s="1"/>
      <c r="AC791" s="1"/>
      <c r="AD791" s="1"/>
      <c r="AE791" s="1"/>
      <c r="AF791" s="1"/>
    </row>
    <row r="792" spans="1:32" ht="44.25" customHeight="1" x14ac:dyDescent="0.2">
      <c r="A792" s="86" t="s">
        <v>7994</v>
      </c>
      <c r="B792" s="2">
        <v>759418204</v>
      </c>
      <c r="C792" s="2" t="s">
        <v>72</v>
      </c>
      <c r="D792" s="2" t="s">
        <v>4669</v>
      </c>
      <c r="E792" s="6" t="s">
        <v>7995</v>
      </c>
      <c r="F792" s="6" t="s">
        <v>4670</v>
      </c>
      <c r="G792" s="6" t="s">
        <v>8199</v>
      </c>
      <c r="H792" s="2" t="s">
        <v>4671</v>
      </c>
      <c r="I792" s="2" t="s">
        <v>8200</v>
      </c>
      <c r="J792" s="2" t="s">
        <v>4672</v>
      </c>
      <c r="K792" s="2" t="s">
        <v>4673</v>
      </c>
      <c r="L792" s="4" t="s">
        <v>539</v>
      </c>
      <c r="M792" s="7" t="s">
        <v>395</v>
      </c>
      <c r="N792" s="7" t="s">
        <v>7996</v>
      </c>
      <c r="O792" s="8"/>
      <c r="P792" s="7"/>
      <c r="Q792" s="8" t="s">
        <v>1047</v>
      </c>
      <c r="R792" s="8" t="s">
        <v>7997</v>
      </c>
      <c r="S792" s="9">
        <v>37970</v>
      </c>
      <c r="T792" s="7">
        <v>7038</v>
      </c>
      <c r="U792" s="20"/>
      <c r="V792" s="21"/>
      <c r="W792" s="20"/>
      <c r="X792" s="20"/>
      <c r="Y792" s="20"/>
      <c r="Z792" s="12"/>
      <c r="AA792" s="1"/>
      <c r="AB792" s="1"/>
      <c r="AC792" s="1"/>
      <c r="AD792" s="1"/>
      <c r="AE792" s="1"/>
      <c r="AF792" s="1"/>
    </row>
    <row r="793" spans="1:32" ht="44.25" customHeight="1" x14ac:dyDescent="0.2">
      <c r="A793" s="86" t="s">
        <v>7998</v>
      </c>
      <c r="B793" s="2">
        <v>652372805</v>
      </c>
      <c r="C793" s="2" t="s">
        <v>49</v>
      </c>
      <c r="D793" s="2" t="s">
        <v>4674</v>
      </c>
      <c r="E793" s="6" t="s">
        <v>4675</v>
      </c>
      <c r="F793" s="6" t="s">
        <v>4676</v>
      </c>
      <c r="G793" s="6" t="s">
        <v>4677</v>
      </c>
      <c r="H793" s="2" t="s">
        <v>4678</v>
      </c>
      <c r="I793" s="2" t="s">
        <v>4679</v>
      </c>
      <c r="J793" s="2" t="s">
        <v>4680</v>
      </c>
      <c r="K793" s="2" t="s">
        <v>4682</v>
      </c>
      <c r="L793" s="4" t="s">
        <v>47</v>
      </c>
      <c r="M793" s="7" t="s">
        <v>3374</v>
      </c>
      <c r="N793" s="7"/>
      <c r="O793" s="8" t="s">
        <v>4681</v>
      </c>
      <c r="P793" s="7"/>
      <c r="Q793" s="8" t="s">
        <v>45</v>
      </c>
      <c r="R793" s="8" t="s">
        <v>4683</v>
      </c>
      <c r="S793" s="9">
        <v>38904</v>
      </c>
      <c r="T793" s="7">
        <v>7326</v>
      </c>
      <c r="U793" s="3"/>
      <c r="V793" s="4"/>
      <c r="W793" s="3"/>
      <c r="X793" s="3"/>
      <c r="Y793" s="3"/>
      <c r="Z793" s="2"/>
      <c r="AA793" s="1"/>
      <c r="AB793" s="1"/>
      <c r="AC793" s="1"/>
      <c r="AD793" s="1"/>
      <c r="AE793" s="1"/>
      <c r="AF793" s="1"/>
    </row>
    <row r="794" spans="1:32" ht="44.25" customHeight="1" x14ac:dyDescent="0.2">
      <c r="A794" s="86" t="s">
        <v>7999</v>
      </c>
      <c r="B794" s="2" t="s">
        <v>6396</v>
      </c>
      <c r="C794" s="2" t="s">
        <v>72</v>
      </c>
      <c r="D794" s="2" t="s">
        <v>4684</v>
      </c>
      <c r="E794" s="6" t="s">
        <v>5729</v>
      </c>
      <c r="F794" s="6" t="s">
        <v>4685</v>
      </c>
      <c r="G794" s="6" t="s">
        <v>4686</v>
      </c>
      <c r="H794" s="2" t="s">
        <v>1792</v>
      </c>
      <c r="I794" s="2" t="s">
        <v>4687</v>
      </c>
      <c r="J794" s="2" t="s">
        <v>4688</v>
      </c>
      <c r="K794" s="2" t="s">
        <v>4689</v>
      </c>
      <c r="L794" s="4" t="s">
        <v>5311</v>
      </c>
      <c r="M794" s="7" t="s">
        <v>154</v>
      </c>
      <c r="N794" s="7">
        <v>967621906</v>
      </c>
      <c r="O794" s="23" t="s">
        <v>4690</v>
      </c>
      <c r="P794" s="7"/>
      <c r="Q794" s="8" t="s">
        <v>553</v>
      </c>
      <c r="R794" s="8" t="s">
        <v>5730</v>
      </c>
      <c r="S794" s="9">
        <v>42565</v>
      </c>
      <c r="T794" s="7">
        <v>7612</v>
      </c>
      <c r="U794" s="3"/>
      <c r="V794" s="4"/>
      <c r="W794" s="3"/>
      <c r="X794" s="3"/>
      <c r="Y794" s="3"/>
      <c r="Z794" s="2"/>
      <c r="AA794" s="1"/>
      <c r="AB794" s="1"/>
      <c r="AC794" s="1"/>
      <c r="AD794" s="1"/>
      <c r="AE794" s="1"/>
      <c r="AF794" s="1"/>
    </row>
    <row r="795" spans="1:32" ht="44.25" customHeight="1" x14ac:dyDescent="0.2">
      <c r="A795" s="86" t="s">
        <v>8000</v>
      </c>
      <c r="B795" s="2">
        <v>654689601</v>
      </c>
      <c r="C795" s="2" t="s">
        <v>49</v>
      </c>
      <c r="D795" s="2" t="s">
        <v>4691</v>
      </c>
      <c r="E795" s="6" t="s">
        <v>4692</v>
      </c>
      <c r="F795" s="6" t="s">
        <v>4693</v>
      </c>
      <c r="G795" s="6" t="s">
        <v>4694</v>
      </c>
      <c r="H795" s="2" t="s">
        <v>605</v>
      </c>
      <c r="I795" s="2" t="s">
        <v>4695</v>
      </c>
      <c r="J795" s="2" t="s">
        <v>4696</v>
      </c>
      <c r="K795" s="2" t="s">
        <v>4698</v>
      </c>
      <c r="L795" s="4" t="s">
        <v>5311</v>
      </c>
      <c r="M795" s="7" t="s">
        <v>960</v>
      </c>
      <c r="N795" s="7"/>
      <c r="O795" s="23" t="s">
        <v>4697</v>
      </c>
      <c r="P795" s="7"/>
      <c r="Q795" s="8">
        <v>93991</v>
      </c>
      <c r="R795" s="8" t="s">
        <v>4699</v>
      </c>
      <c r="S795" s="9">
        <v>38769</v>
      </c>
      <c r="T795" s="7">
        <v>7306</v>
      </c>
      <c r="U795" s="3"/>
      <c r="V795" s="4"/>
      <c r="W795" s="3"/>
      <c r="X795" s="3"/>
      <c r="Y795" s="3"/>
      <c r="Z795" s="2"/>
      <c r="AA795" s="1"/>
      <c r="AB795" s="1"/>
      <c r="AC795" s="1"/>
      <c r="AD795" s="1"/>
      <c r="AE795" s="1"/>
      <c r="AF795" s="1"/>
    </row>
    <row r="796" spans="1:32" ht="44.25" customHeight="1" x14ac:dyDescent="0.2">
      <c r="A796" s="86" t="s">
        <v>8001</v>
      </c>
      <c r="B796" s="2">
        <v>654941300</v>
      </c>
      <c r="C796" s="2" t="s">
        <v>72</v>
      </c>
      <c r="D796" s="2" t="s">
        <v>4700</v>
      </c>
      <c r="E796" s="6" t="s">
        <v>4701</v>
      </c>
      <c r="F796" s="6" t="s">
        <v>4543</v>
      </c>
      <c r="G796" s="6" t="s">
        <v>4702</v>
      </c>
      <c r="H796" s="2" t="s">
        <v>630</v>
      </c>
      <c r="I796" s="2" t="s">
        <v>4703</v>
      </c>
      <c r="J796" s="2" t="s">
        <v>4704</v>
      </c>
      <c r="K796" s="2" t="s">
        <v>4705</v>
      </c>
      <c r="L796" s="4" t="s">
        <v>47</v>
      </c>
      <c r="M796" s="7" t="s">
        <v>733</v>
      </c>
      <c r="N796" s="7"/>
      <c r="O796" s="8"/>
      <c r="P796" s="7"/>
      <c r="Q796" s="8" t="s">
        <v>368</v>
      </c>
      <c r="R796" s="8" t="s">
        <v>4706</v>
      </c>
      <c r="S796" s="9">
        <v>39006</v>
      </c>
      <c r="T796" s="7">
        <v>7335</v>
      </c>
      <c r="U796" s="3"/>
      <c r="V796" s="4"/>
      <c r="W796" s="3"/>
      <c r="X796" s="3"/>
      <c r="Y796" s="3"/>
      <c r="Z796" s="2"/>
      <c r="AA796" s="1"/>
      <c r="AB796" s="1"/>
      <c r="AC796" s="1"/>
      <c r="AD796" s="1"/>
      <c r="AE796" s="1"/>
      <c r="AF796" s="1"/>
    </row>
    <row r="797" spans="1:32" ht="44.25" customHeight="1" x14ac:dyDescent="0.2">
      <c r="A797" s="86" t="s">
        <v>8002</v>
      </c>
      <c r="B797" s="2">
        <v>759905806</v>
      </c>
      <c r="C797" s="2" t="s">
        <v>72</v>
      </c>
      <c r="D797" s="2" t="s">
        <v>4707</v>
      </c>
      <c r="E797" s="6" t="s">
        <v>4708</v>
      </c>
      <c r="F797" s="6" t="s">
        <v>4543</v>
      </c>
      <c r="G797" s="6" t="s">
        <v>4709</v>
      </c>
      <c r="H797" s="2" t="s">
        <v>630</v>
      </c>
      <c r="I797" s="2" t="s">
        <v>4710</v>
      </c>
      <c r="J797" s="2" t="s">
        <v>4711</v>
      </c>
      <c r="K797" s="3" t="s">
        <v>4713</v>
      </c>
      <c r="L797" s="4" t="s">
        <v>309</v>
      </c>
      <c r="M797" s="7" t="s">
        <v>4714</v>
      </c>
      <c r="N797" s="7"/>
      <c r="O797" s="8" t="s">
        <v>4712</v>
      </c>
      <c r="P797" s="7"/>
      <c r="Q797" s="8" t="s">
        <v>368</v>
      </c>
      <c r="R797" s="8" t="s">
        <v>4715</v>
      </c>
      <c r="S797" s="9">
        <v>39097</v>
      </c>
      <c r="T797" s="7">
        <v>7342</v>
      </c>
      <c r="U797" s="5"/>
      <c r="V797" s="4"/>
      <c r="W797" s="3"/>
      <c r="X797" s="3"/>
      <c r="Y797" s="3"/>
      <c r="Z797" s="2"/>
      <c r="AA797" s="1"/>
      <c r="AB797" s="1"/>
      <c r="AC797" s="1"/>
      <c r="AD797" s="1"/>
      <c r="AE797" s="1"/>
      <c r="AF797" s="1"/>
    </row>
    <row r="798" spans="1:32" ht="44.25" customHeight="1" x14ac:dyDescent="0.2">
      <c r="A798" s="86" t="s">
        <v>8003</v>
      </c>
      <c r="B798" s="2" t="s">
        <v>8441</v>
      </c>
      <c r="C798" s="2" t="s">
        <v>4620</v>
      </c>
      <c r="D798" s="2" t="s">
        <v>4716</v>
      </c>
      <c r="E798" s="6" t="s">
        <v>5753</v>
      </c>
      <c r="F798" s="6" t="s">
        <v>4717</v>
      </c>
      <c r="G798" s="6" t="s">
        <v>4718</v>
      </c>
      <c r="H798" s="2" t="s">
        <v>4719</v>
      </c>
      <c r="I798" s="2" t="s">
        <v>4720</v>
      </c>
      <c r="J798" s="2" t="s">
        <v>4721</v>
      </c>
      <c r="K798" s="2" t="s">
        <v>4722</v>
      </c>
      <c r="L798" s="4" t="s">
        <v>5316</v>
      </c>
      <c r="M798" s="7" t="s">
        <v>873</v>
      </c>
      <c r="N798" s="7" t="s">
        <v>5754</v>
      </c>
      <c r="O798" s="23" t="s">
        <v>5755</v>
      </c>
      <c r="P798" s="7"/>
      <c r="Q798" s="8" t="s">
        <v>368</v>
      </c>
      <c r="R798" s="8" t="s">
        <v>5756</v>
      </c>
      <c r="S798" s="9">
        <v>38376</v>
      </c>
      <c r="T798" s="7">
        <v>7154</v>
      </c>
      <c r="U798" s="3"/>
      <c r="V798" s="4"/>
      <c r="W798" s="3"/>
      <c r="X798" s="3"/>
      <c r="Y798" s="3"/>
      <c r="Z798" s="2"/>
      <c r="AA798" s="1"/>
      <c r="AB798" s="1"/>
      <c r="AC798" s="1"/>
      <c r="AD798" s="1"/>
      <c r="AE798" s="1"/>
      <c r="AF798" s="1"/>
    </row>
    <row r="799" spans="1:32" ht="44.25" customHeight="1" x14ac:dyDescent="0.2">
      <c r="A799" s="86" t="s">
        <v>8004</v>
      </c>
      <c r="B799" s="2">
        <v>731414009</v>
      </c>
      <c r="C799" s="2" t="s">
        <v>72</v>
      </c>
      <c r="D799" s="2" t="s">
        <v>4723</v>
      </c>
      <c r="E799" s="6" t="s">
        <v>5682</v>
      </c>
      <c r="F799" s="6" t="s">
        <v>4724</v>
      </c>
      <c r="G799" s="6" t="s">
        <v>4725</v>
      </c>
      <c r="H799" s="2" t="s">
        <v>4726</v>
      </c>
      <c r="I799" s="2" t="s">
        <v>5684</v>
      </c>
      <c r="J799" s="2" t="s">
        <v>4727</v>
      </c>
      <c r="K799" s="2" t="s">
        <v>4729</v>
      </c>
      <c r="L799" s="4" t="s">
        <v>539</v>
      </c>
      <c r="M799" s="7" t="s">
        <v>1160</v>
      </c>
      <c r="N799" s="7" t="s">
        <v>4730</v>
      </c>
      <c r="O799" s="8" t="s">
        <v>4728</v>
      </c>
      <c r="P799" s="7"/>
      <c r="Q799" s="8" t="s">
        <v>368</v>
      </c>
      <c r="R799" s="8" t="s">
        <v>5683</v>
      </c>
      <c r="S799" s="9">
        <v>37970</v>
      </c>
      <c r="T799" s="7">
        <v>6962</v>
      </c>
      <c r="U799" s="3"/>
      <c r="V799" s="4"/>
      <c r="W799" s="3"/>
      <c r="X799" s="3"/>
      <c r="Y799" s="3"/>
      <c r="Z799" s="2"/>
      <c r="AA799" s="1"/>
      <c r="AB799" s="1"/>
      <c r="AC799" s="1"/>
      <c r="AD799" s="1"/>
      <c r="AE799" s="1"/>
      <c r="AF799" s="1"/>
    </row>
    <row r="800" spans="1:32" ht="44.25" customHeight="1" x14ac:dyDescent="0.2">
      <c r="A800" s="86" t="s">
        <v>8005</v>
      </c>
      <c r="B800" s="2">
        <v>743577000</v>
      </c>
      <c r="C800" s="2" t="s">
        <v>4604</v>
      </c>
      <c r="D800" s="2" t="s">
        <v>4731</v>
      </c>
      <c r="E800" s="6" t="s">
        <v>4732</v>
      </c>
      <c r="F800" s="6" t="s">
        <v>4615</v>
      </c>
      <c r="G800" s="6" t="s">
        <v>4733</v>
      </c>
      <c r="H800" s="2" t="s">
        <v>4734</v>
      </c>
      <c r="I800" s="2" t="s">
        <v>4735</v>
      </c>
      <c r="J800" s="2" t="s">
        <v>4736</v>
      </c>
      <c r="K800" s="2" t="s">
        <v>4737</v>
      </c>
      <c r="L800" s="4" t="s">
        <v>47</v>
      </c>
      <c r="M800" s="7" t="s">
        <v>4472</v>
      </c>
      <c r="N800" s="7"/>
      <c r="O800" s="8"/>
      <c r="P800" s="7"/>
      <c r="Q800" s="8" t="s">
        <v>1047</v>
      </c>
      <c r="R800" s="8" t="s">
        <v>4738</v>
      </c>
      <c r="S800" s="9">
        <v>37970</v>
      </c>
      <c r="T800" s="7">
        <v>7017</v>
      </c>
      <c r="U800" s="3"/>
      <c r="V800" s="4"/>
      <c r="W800" s="3"/>
      <c r="X800" s="3"/>
      <c r="Y800" s="3"/>
      <c r="Z800" s="2"/>
      <c r="AA800" s="1"/>
      <c r="AB800" s="1"/>
      <c r="AC800" s="1"/>
      <c r="AD800" s="1"/>
      <c r="AE800" s="1"/>
      <c r="AF800" s="1"/>
    </row>
    <row r="801" spans="1:32" ht="44.25" customHeight="1" x14ac:dyDescent="0.2">
      <c r="A801" s="86" t="s">
        <v>8006</v>
      </c>
      <c r="B801" s="2">
        <v>657110906</v>
      </c>
      <c r="C801" s="2" t="s">
        <v>49</v>
      </c>
      <c r="D801" s="2" t="s">
        <v>4739</v>
      </c>
      <c r="E801" s="6" t="s">
        <v>4740</v>
      </c>
      <c r="F801" s="6" t="s">
        <v>4273</v>
      </c>
      <c r="G801" s="6" t="s">
        <v>4741</v>
      </c>
      <c r="H801" s="2" t="s">
        <v>176</v>
      </c>
      <c r="I801" s="2" t="s">
        <v>4742</v>
      </c>
      <c r="J801" s="2" t="s">
        <v>4743</v>
      </c>
      <c r="K801" s="2" t="s">
        <v>4746</v>
      </c>
      <c r="L801" s="4" t="s">
        <v>47</v>
      </c>
      <c r="M801" s="7" t="s">
        <v>998</v>
      </c>
      <c r="N801" s="7" t="s">
        <v>4745</v>
      </c>
      <c r="O801" s="8" t="s">
        <v>4744</v>
      </c>
      <c r="P801" s="7"/>
      <c r="Q801" s="8">
        <v>93991</v>
      </c>
      <c r="R801" s="8" t="s">
        <v>4747</v>
      </c>
      <c r="S801" s="9">
        <v>39384</v>
      </c>
      <c r="T801" s="7">
        <v>7380</v>
      </c>
      <c r="U801" s="3"/>
      <c r="V801" s="4"/>
      <c r="W801" s="3"/>
      <c r="X801" s="3"/>
      <c r="Y801" s="3"/>
      <c r="Z801" s="2"/>
      <c r="AA801" s="1"/>
      <c r="AB801" s="1"/>
      <c r="AC801" s="1"/>
      <c r="AD801" s="1"/>
      <c r="AE801" s="1"/>
      <c r="AF801" s="1"/>
    </row>
    <row r="802" spans="1:32" ht="44.25" customHeight="1" x14ac:dyDescent="0.2">
      <c r="A802" s="86" t="s">
        <v>8007</v>
      </c>
      <c r="B802" s="2">
        <v>654617201</v>
      </c>
      <c r="C802" s="2" t="s">
        <v>49</v>
      </c>
      <c r="D802" s="2" t="s">
        <v>4748</v>
      </c>
      <c r="E802" s="6" t="s">
        <v>4749</v>
      </c>
      <c r="F802" s="6" t="s">
        <v>4750</v>
      </c>
      <c r="G802" s="6" t="s">
        <v>4751</v>
      </c>
      <c r="H802" s="2" t="s">
        <v>605</v>
      </c>
      <c r="I802" s="2" t="s">
        <v>4752</v>
      </c>
      <c r="J802" s="2" t="s">
        <v>4753</v>
      </c>
      <c r="K802" s="2" t="s">
        <v>4755</v>
      </c>
      <c r="L802" s="4" t="s">
        <v>5314</v>
      </c>
      <c r="M802" s="7" t="s">
        <v>5359</v>
      </c>
      <c r="N802" s="7" t="s">
        <v>4754</v>
      </c>
      <c r="O802" s="8"/>
      <c r="P802" s="7"/>
      <c r="Q802" s="8">
        <v>93991</v>
      </c>
      <c r="R802" s="8" t="s">
        <v>4756</v>
      </c>
      <c r="S802" s="9">
        <v>39626</v>
      </c>
      <c r="T802" s="7">
        <v>7398</v>
      </c>
      <c r="U802" s="3"/>
      <c r="V802" s="4"/>
      <c r="W802" s="3"/>
      <c r="X802" s="3"/>
      <c r="Y802" s="3"/>
      <c r="Z802" s="2"/>
      <c r="AA802" s="1"/>
      <c r="AB802" s="1"/>
      <c r="AC802" s="1"/>
      <c r="AD802" s="1"/>
      <c r="AE802" s="1"/>
      <c r="AF802" s="1"/>
    </row>
    <row r="803" spans="1:32" ht="44.25" customHeight="1" x14ac:dyDescent="0.2">
      <c r="A803" s="86" t="s">
        <v>8008</v>
      </c>
      <c r="B803" s="2">
        <v>650607945</v>
      </c>
      <c r="C803" s="2" t="s">
        <v>356</v>
      </c>
      <c r="D803" s="2" t="s">
        <v>4757</v>
      </c>
      <c r="E803" s="6" t="s">
        <v>4758</v>
      </c>
      <c r="F803" s="6" t="s">
        <v>4078</v>
      </c>
      <c r="G803" s="6" t="s">
        <v>4759</v>
      </c>
      <c r="H803" s="2" t="s">
        <v>1281</v>
      </c>
      <c r="I803" s="2" t="s">
        <v>4760</v>
      </c>
      <c r="J803" s="2" t="s">
        <v>4761</v>
      </c>
      <c r="K803" s="2" t="s">
        <v>4763</v>
      </c>
      <c r="L803" s="4" t="s">
        <v>47</v>
      </c>
      <c r="M803" s="7" t="s">
        <v>3012</v>
      </c>
      <c r="N803" s="7" t="s">
        <v>4764</v>
      </c>
      <c r="O803" s="8" t="s">
        <v>4762</v>
      </c>
      <c r="P803" s="7"/>
      <c r="Q803" s="8" t="s">
        <v>368</v>
      </c>
      <c r="R803" s="8" t="s">
        <v>4765</v>
      </c>
      <c r="S803" s="9">
        <v>42053</v>
      </c>
      <c r="T803" s="7">
        <v>7539</v>
      </c>
      <c r="U803" s="3"/>
      <c r="V803" s="4"/>
      <c r="W803" s="3"/>
      <c r="X803" s="3"/>
      <c r="Y803" s="3"/>
      <c r="Z803" s="2"/>
      <c r="AA803" s="1"/>
      <c r="AB803" s="1"/>
      <c r="AC803" s="1"/>
      <c r="AD803" s="1"/>
      <c r="AE803" s="1"/>
      <c r="AF803" s="1"/>
    </row>
    <row r="804" spans="1:32" ht="44.25" customHeight="1" x14ac:dyDescent="0.2">
      <c r="A804" s="86" t="s">
        <v>8009</v>
      </c>
      <c r="B804" s="2">
        <v>651168902</v>
      </c>
      <c r="C804" s="2" t="s">
        <v>49</v>
      </c>
      <c r="D804" s="2" t="s">
        <v>4766</v>
      </c>
      <c r="E804" s="6" t="s">
        <v>4767</v>
      </c>
      <c r="F804" s="6" t="s">
        <v>4768</v>
      </c>
      <c r="G804" s="6" t="s">
        <v>4769</v>
      </c>
      <c r="H804" s="2" t="s">
        <v>4770</v>
      </c>
      <c r="I804" s="2" t="s">
        <v>4771</v>
      </c>
      <c r="J804" s="2" t="s">
        <v>4772</v>
      </c>
      <c r="K804" s="2" t="s">
        <v>4774</v>
      </c>
      <c r="L804" s="4" t="s">
        <v>539</v>
      </c>
      <c r="M804" s="7" t="s">
        <v>1794</v>
      </c>
      <c r="N804" s="7" t="s">
        <v>4775</v>
      </c>
      <c r="O804" s="8" t="s">
        <v>4773</v>
      </c>
      <c r="P804" s="7"/>
      <c r="Q804" s="8" t="s">
        <v>368</v>
      </c>
      <c r="R804" s="8" t="s">
        <v>4776</v>
      </c>
      <c r="S804" s="9">
        <v>39882</v>
      </c>
      <c r="T804" s="7">
        <v>7409</v>
      </c>
      <c r="U804" s="3"/>
      <c r="V804" s="4"/>
      <c r="W804" s="3"/>
      <c r="X804" s="3"/>
      <c r="Y804" s="3"/>
      <c r="Z804" s="2"/>
      <c r="AA804" s="1"/>
      <c r="AB804" s="1"/>
      <c r="AC804" s="1"/>
      <c r="AD804" s="1"/>
      <c r="AE804" s="1"/>
      <c r="AF804" s="1"/>
    </row>
    <row r="805" spans="1:32" ht="44.25" customHeight="1" x14ac:dyDescent="0.2">
      <c r="A805" s="86" t="s">
        <v>8010</v>
      </c>
      <c r="B805" s="2">
        <v>650086104</v>
      </c>
      <c r="C805" s="2" t="s">
        <v>72</v>
      </c>
      <c r="D805" s="2" t="s">
        <v>4777</v>
      </c>
      <c r="E805" s="6" t="s">
        <v>8011</v>
      </c>
      <c r="F805" s="6" t="s">
        <v>4093</v>
      </c>
      <c r="G805" s="6" t="s">
        <v>8012</v>
      </c>
      <c r="H805" s="2" t="s">
        <v>4778</v>
      </c>
      <c r="I805" s="2" t="s">
        <v>8013</v>
      </c>
      <c r="J805" s="2" t="s">
        <v>4779</v>
      </c>
      <c r="K805" s="2" t="s">
        <v>6128</v>
      </c>
      <c r="L805" s="4" t="s">
        <v>5313</v>
      </c>
      <c r="M805" s="7" t="s">
        <v>2152</v>
      </c>
      <c r="N805" s="7" t="s">
        <v>6130</v>
      </c>
      <c r="O805" s="23" t="s">
        <v>6129</v>
      </c>
      <c r="P805" s="7"/>
      <c r="Q805" s="8" t="s">
        <v>451</v>
      </c>
      <c r="R805" s="8" t="s">
        <v>8014</v>
      </c>
      <c r="S805" s="9">
        <v>39171</v>
      </c>
      <c r="T805" s="7">
        <v>7350</v>
      </c>
      <c r="U805" s="20"/>
      <c r="V805" s="21"/>
      <c r="W805" s="20"/>
      <c r="X805" s="20"/>
      <c r="Y805" s="20"/>
      <c r="Z805" s="12"/>
      <c r="AA805" s="1"/>
      <c r="AB805" s="1"/>
      <c r="AC805" s="1"/>
      <c r="AD805" s="1"/>
      <c r="AE805" s="1"/>
      <c r="AF805" s="1"/>
    </row>
    <row r="806" spans="1:32" ht="44.25" customHeight="1" x14ac:dyDescent="0.2">
      <c r="A806" s="86" t="s">
        <v>8015</v>
      </c>
      <c r="B806" s="2">
        <v>650876008</v>
      </c>
      <c r="C806" s="2" t="s">
        <v>49</v>
      </c>
      <c r="D806" s="2" t="s">
        <v>4780</v>
      </c>
      <c r="E806" s="6" t="s">
        <v>4781</v>
      </c>
      <c r="F806" s="6" t="s">
        <v>4327</v>
      </c>
      <c r="G806" s="6" t="s">
        <v>4782</v>
      </c>
      <c r="H806" s="2" t="s">
        <v>4783</v>
      </c>
      <c r="I806" s="2" t="s">
        <v>4784</v>
      </c>
      <c r="J806" s="2" t="s">
        <v>4785</v>
      </c>
      <c r="K806" s="2" t="s">
        <v>4787</v>
      </c>
      <c r="L806" s="4" t="s">
        <v>5312</v>
      </c>
      <c r="M806" s="7" t="s">
        <v>58</v>
      </c>
      <c r="N806" s="7" t="s">
        <v>4788</v>
      </c>
      <c r="O806" s="23" t="s">
        <v>4786</v>
      </c>
      <c r="P806" s="7"/>
      <c r="Q806" s="8" t="s">
        <v>836</v>
      </c>
      <c r="R806" s="8" t="s">
        <v>4789</v>
      </c>
      <c r="S806" s="9">
        <v>41338</v>
      </c>
      <c r="T806" s="7">
        <v>7472</v>
      </c>
      <c r="U806" s="3"/>
      <c r="V806" s="4"/>
      <c r="W806" s="3"/>
      <c r="X806" s="3"/>
      <c r="Y806" s="3"/>
      <c r="Z806" s="2"/>
      <c r="AA806" s="1"/>
      <c r="AB806" s="1"/>
      <c r="AC806" s="1"/>
      <c r="AD806" s="1"/>
      <c r="AE806" s="1"/>
      <c r="AF806" s="1"/>
    </row>
    <row r="807" spans="1:32" ht="44.25" customHeight="1" x14ac:dyDescent="0.2">
      <c r="A807" s="86" t="s">
        <v>8016</v>
      </c>
      <c r="B807" s="2">
        <v>650206193</v>
      </c>
      <c r="C807" s="2" t="s">
        <v>72</v>
      </c>
      <c r="D807" s="2" t="s">
        <v>4790</v>
      </c>
      <c r="E807" s="6" t="s">
        <v>4791</v>
      </c>
      <c r="F807" s="6" t="s">
        <v>4792</v>
      </c>
      <c r="G807" s="6" t="s">
        <v>4793</v>
      </c>
      <c r="H807" s="2" t="s">
        <v>4794</v>
      </c>
      <c r="I807" s="2" t="s">
        <v>4795</v>
      </c>
      <c r="J807" s="2" t="s">
        <v>4796</v>
      </c>
      <c r="K807" s="2" t="s">
        <v>4797</v>
      </c>
      <c r="L807" s="4" t="s">
        <v>47</v>
      </c>
      <c r="M807" s="2" t="s">
        <v>4798</v>
      </c>
      <c r="N807" s="7" t="s">
        <v>4799</v>
      </c>
      <c r="O807" s="23" t="s">
        <v>4800</v>
      </c>
      <c r="P807" s="7"/>
      <c r="Q807" s="8" t="s">
        <v>553</v>
      </c>
      <c r="R807" s="8" t="s">
        <v>4801</v>
      </c>
      <c r="S807" s="9">
        <v>43062</v>
      </c>
      <c r="T807" s="7">
        <v>7641</v>
      </c>
      <c r="U807" s="3"/>
      <c r="V807" s="4"/>
      <c r="W807" s="3"/>
      <c r="X807" s="3"/>
      <c r="Y807" s="3"/>
      <c r="Z807" s="2"/>
      <c r="AA807" s="1"/>
      <c r="AB807" s="1"/>
      <c r="AC807" s="1"/>
      <c r="AD807" s="1"/>
      <c r="AE807" s="1"/>
      <c r="AF807" s="1"/>
    </row>
    <row r="808" spans="1:32" ht="44.25" customHeight="1" x14ac:dyDescent="0.2">
      <c r="A808" s="86" t="s">
        <v>8017</v>
      </c>
      <c r="B808" s="2">
        <v>650129113</v>
      </c>
      <c r="C808" s="2" t="s">
        <v>506</v>
      </c>
      <c r="D808" s="2" t="s">
        <v>4802</v>
      </c>
      <c r="E808" s="6" t="s">
        <v>4803</v>
      </c>
      <c r="F808" s="6" t="s">
        <v>4093</v>
      </c>
      <c r="G808" s="6" t="s">
        <v>4804</v>
      </c>
      <c r="H808" s="2" t="s">
        <v>176</v>
      </c>
      <c r="I808" s="2" t="s">
        <v>4805</v>
      </c>
      <c r="J808" s="2" t="s">
        <v>4806</v>
      </c>
      <c r="K808" s="2" t="s">
        <v>4808</v>
      </c>
      <c r="L808" s="4" t="s">
        <v>539</v>
      </c>
      <c r="M808" s="7" t="s">
        <v>187</v>
      </c>
      <c r="N808" s="7" t="s">
        <v>4809</v>
      </c>
      <c r="O808" s="8" t="s">
        <v>4807</v>
      </c>
      <c r="P808" s="7"/>
      <c r="Q808" s="8" t="s">
        <v>368</v>
      </c>
      <c r="R808" s="8" t="s">
        <v>4810</v>
      </c>
      <c r="S808" s="9">
        <v>40112</v>
      </c>
      <c r="T808" s="7">
        <v>7419</v>
      </c>
      <c r="U808" s="3"/>
      <c r="V808" s="4"/>
      <c r="W808" s="3"/>
      <c r="X808" s="3"/>
      <c r="Y808" s="3"/>
      <c r="Z808" s="2"/>
      <c r="AA808" s="1"/>
      <c r="AB808" s="1"/>
      <c r="AC808" s="1"/>
      <c r="AD808" s="1"/>
      <c r="AE808" s="1"/>
      <c r="AF808" s="1"/>
    </row>
    <row r="809" spans="1:32" ht="44.25" customHeight="1" x14ac:dyDescent="0.2">
      <c r="A809" s="86" t="s">
        <v>8018</v>
      </c>
      <c r="B809" s="2">
        <v>732447008</v>
      </c>
      <c r="C809" s="2" t="s">
        <v>72</v>
      </c>
      <c r="D809" s="2" t="s">
        <v>4811</v>
      </c>
      <c r="E809" s="6" t="s">
        <v>4812</v>
      </c>
      <c r="F809" s="6" t="s">
        <v>4093</v>
      </c>
      <c r="G809" s="6" t="s">
        <v>4813</v>
      </c>
      <c r="H809" s="2" t="s">
        <v>3612</v>
      </c>
      <c r="I809" s="2" t="s">
        <v>4814</v>
      </c>
      <c r="J809" s="2" t="s">
        <v>4815</v>
      </c>
      <c r="K809" s="2" t="s">
        <v>4817</v>
      </c>
      <c r="L809" s="4" t="s">
        <v>5314</v>
      </c>
      <c r="M809" s="7" t="s">
        <v>855</v>
      </c>
      <c r="N809" s="7" t="s">
        <v>4818</v>
      </c>
      <c r="O809" s="23" t="s">
        <v>4816</v>
      </c>
      <c r="P809" s="7"/>
      <c r="Q809" s="8" t="s">
        <v>368</v>
      </c>
      <c r="R809" s="8" t="s">
        <v>4819</v>
      </c>
      <c r="S809" s="9">
        <v>37970</v>
      </c>
      <c r="T809" s="7">
        <v>6967</v>
      </c>
      <c r="U809" s="3"/>
      <c r="V809" s="4"/>
      <c r="W809" s="3"/>
      <c r="X809" s="3"/>
      <c r="Y809" s="3"/>
      <c r="Z809" s="2"/>
      <c r="AA809" s="1"/>
      <c r="AB809" s="1"/>
      <c r="AC809" s="1"/>
      <c r="AD809" s="1"/>
      <c r="AE809" s="1"/>
      <c r="AF809" s="1"/>
    </row>
    <row r="810" spans="1:32" ht="44.25" customHeight="1" x14ac:dyDescent="0.2">
      <c r="A810" s="86" t="s">
        <v>4820</v>
      </c>
      <c r="B810" s="2">
        <v>651519810</v>
      </c>
      <c r="C810" s="2" t="s">
        <v>356</v>
      </c>
      <c r="D810" s="2" t="s">
        <v>4821</v>
      </c>
      <c r="E810" s="6" t="s">
        <v>8019</v>
      </c>
      <c r="F810" s="6" t="s">
        <v>5271</v>
      </c>
      <c r="G810" s="6" t="s">
        <v>8020</v>
      </c>
      <c r="H810" s="2" t="s">
        <v>4822</v>
      </c>
      <c r="I810" s="2" t="s">
        <v>4823</v>
      </c>
      <c r="J810" s="2" t="s">
        <v>8021</v>
      </c>
      <c r="K810" s="2" t="s">
        <v>4824</v>
      </c>
      <c r="L810" s="4" t="s">
        <v>309</v>
      </c>
      <c r="M810" s="7" t="s">
        <v>4825</v>
      </c>
      <c r="N810" s="7"/>
      <c r="O810" s="8"/>
      <c r="P810" s="7"/>
      <c r="Q810" s="8" t="s">
        <v>601</v>
      </c>
      <c r="R810" s="8" t="s">
        <v>8022</v>
      </c>
      <c r="S810" s="9">
        <v>43165</v>
      </c>
      <c r="T810" s="7">
        <v>7644</v>
      </c>
      <c r="U810" s="20"/>
      <c r="V810" s="21"/>
      <c r="W810" s="20"/>
      <c r="X810" s="20"/>
      <c r="Y810" s="20"/>
      <c r="Z810" s="12"/>
      <c r="AA810" s="1"/>
      <c r="AB810" s="1"/>
      <c r="AC810" s="1"/>
      <c r="AD810" s="1"/>
      <c r="AE810" s="1"/>
      <c r="AF810" s="1" t="s">
        <v>8513</v>
      </c>
    </row>
    <row r="811" spans="1:32" ht="44.25" customHeight="1" x14ac:dyDescent="0.2">
      <c r="A811" s="86" t="s">
        <v>8023</v>
      </c>
      <c r="B811" s="2">
        <v>728857005</v>
      </c>
      <c r="C811" s="2" t="s">
        <v>49</v>
      </c>
      <c r="D811" s="2" t="s">
        <v>4826</v>
      </c>
      <c r="E811" s="6" t="s">
        <v>8024</v>
      </c>
      <c r="F811" s="6" t="s">
        <v>4717</v>
      </c>
      <c r="G811" s="6" t="s">
        <v>8025</v>
      </c>
      <c r="H811" s="2" t="s">
        <v>4827</v>
      </c>
      <c r="I811" s="2" t="s">
        <v>8026</v>
      </c>
      <c r="J811" s="2" t="s">
        <v>4828</v>
      </c>
      <c r="K811" s="2" t="s">
        <v>6177</v>
      </c>
      <c r="L811" s="4" t="s">
        <v>539</v>
      </c>
      <c r="M811" s="7" t="s">
        <v>3178</v>
      </c>
      <c r="N811" s="7" t="s">
        <v>6178</v>
      </c>
      <c r="O811" s="8" t="s">
        <v>5685</v>
      </c>
      <c r="P811" s="7"/>
      <c r="Q811" s="8" t="s">
        <v>45</v>
      </c>
      <c r="R811" s="8" t="s">
        <v>8027</v>
      </c>
      <c r="S811" s="9">
        <v>37970</v>
      </c>
      <c r="T811" s="7">
        <v>6950</v>
      </c>
      <c r="U811" s="20"/>
      <c r="V811" s="21"/>
      <c r="W811" s="20"/>
      <c r="X811" s="20"/>
      <c r="Y811" s="20"/>
      <c r="Z811" s="12"/>
      <c r="AA811" s="1"/>
      <c r="AB811" s="1"/>
      <c r="AC811" s="1"/>
      <c r="AD811" s="1"/>
      <c r="AE811" s="1"/>
      <c r="AF811" s="1"/>
    </row>
    <row r="812" spans="1:32" ht="44.25" customHeight="1" x14ac:dyDescent="0.2">
      <c r="A812" s="86" t="s">
        <v>8028</v>
      </c>
      <c r="B812" s="2">
        <v>650364007</v>
      </c>
      <c r="C812" s="2" t="s">
        <v>72</v>
      </c>
      <c r="D812" s="2" t="s">
        <v>4829</v>
      </c>
      <c r="E812" s="6" t="s">
        <v>8029</v>
      </c>
      <c r="F812" s="6" t="s">
        <v>4093</v>
      </c>
      <c r="G812" s="6" t="s">
        <v>8030</v>
      </c>
      <c r="H812" s="2" t="s">
        <v>4830</v>
      </c>
      <c r="I812" s="2" t="s">
        <v>6124</v>
      </c>
      <c r="J812" s="2" t="s">
        <v>8031</v>
      </c>
      <c r="K812" s="2" t="s">
        <v>6095</v>
      </c>
      <c r="L812" s="4" t="s">
        <v>539</v>
      </c>
      <c r="M812" s="7" t="s">
        <v>4832</v>
      </c>
      <c r="N812" s="7" t="s">
        <v>8437</v>
      </c>
      <c r="O812" s="23" t="s">
        <v>4831</v>
      </c>
      <c r="P812" s="7"/>
      <c r="Q812" s="8" t="s">
        <v>368</v>
      </c>
      <c r="R812" s="8" t="s">
        <v>8032</v>
      </c>
      <c r="S812" s="9">
        <v>37970</v>
      </c>
      <c r="T812" s="7">
        <v>7027</v>
      </c>
      <c r="U812" s="3"/>
      <c r="V812" s="4"/>
      <c r="W812" s="3"/>
      <c r="X812" s="3"/>
      <c r="Y812" s="3"/>
      <c r="Z812" s="2"/>
      <c r="AA812" s="1"/>
      <c r="AB812" s="1"/>
      <c r="AC812" s="1"/>
      <c r="AD812" s="1"/>
      <c r="AE812" s="1"/>
      <c r="AF812" s="1"/>
    </row>
    <row r="813" spans="1:32" ht="44.25" customHeight="1" x14ac:dyDescent="0.2">
      <c r="A813" s="86" t="s">
        <v>8033</v>
      </c>
      <c r="B813" s="2">
        <v>650345029</v>
      </c>
      <c r="C813" s="2" t="s">
        <v>72</v>
      </c>
      <c r="D813" s="2" t="s">
        <v>4833</v>
      </c>
      <c r="E813" s="6" t="s">
        <v>4834</v>
      </c>
      <c r="F813" s="6" t="s">
        <v>4835</v>
      </c>
      <c r="G813" s="6" t="s">
        <v>4836</v>
      </c>
      <c r="H813" s="2" t="s">
        <v>828</v>
      </c>
      <c r="I813" s="2" t="s">
        <v>4837</v>
      </c>
      <c r="J813" s="2" t="s">
        <v>4838</v>
      </c>
      <c r="K813" s="2" t="s">
        <v>4839</v>
      </c>
      <c r="L813" s="4" t="s">
        <v>47</v>
      </c>
      <c r="M813" s="7" t="s">
        <v>4840</v>
      </c>
      <c r="N813" s="7"/>
      <c r="O813" s="8"/>
      <c r="P813" s="7"/>
      <c r="Q813" s="8" t="s">
        <v>553</v>
      </c>
      <c r="R813" s="8" t="s">
        <v>4841</v>
      </c>
      <c r="S813" s="9">
        <v>42720</v>
      </c>
      <c r="T813" s="7">
        <v>7622</v>
      </c>
      <c r="U813" s="3"/>
      <c r="V813" s="4"/>
      <c r="W813" s="3"/>
      <c r="X813" s="3"/>
      <c r="Y813" s="3"/>
      <c r="Z813" s="2"/>
      <c r="AA813" s="1"/>
      <c r="AB813" s="1"/>
      <c r="AC813" s="1"/>
      <c r="AD813" s="1"/>
      <c r="AE813" s="1"/>
      <c r="AF813" s="1"/>
    </row>
    <row r="814" spans="1:32" ht="44.25" customHeight="1" x14ac:dyDescent="0.2">
      <c r="A814" s="86" t="s">
        <v>8034</v>
      </c>
      <c r="B814" s="2">
        <v>650917529</v>
      </c>
      <c r="C814" s="2" t="s">
        <v>72</v>
      </c>
      <c r="D814" s="2" t="s">
        <v>4842</v>
      </c>
      <c r="E814" s="6" t="s">
        <v>4843</v>
      </c>
      <c r="F814" s="6" t="s">
        <v>4844</v>
      </c>
      <c r="G814" s="6" t="s">
        <v>4845</v>
      </c>
      <c r="H814" s="2" t="s">
        <v>4088</v>
      </c>
      <c r="I814" s="2" t="s">
        <v>4846</v>
      </c>
      <c r="J814" s="2" t="s">
        <v>4847</v>
      </c>
      <c r="K814" s="2" t="s">
        <v>4849</v>
      </c>
      <c r="L814" s="4" t="s">
        <v>309</v>
      </c>
      <c r="M814" s="7" t="s">
        <v>955</v>
      </c>
      <c r="N814" s="7" t="s">
        <v>4850</v>
      </c>
      <c r="O814" s="23" t="s">
        <v>4848</v>
      </c>
      <c r="P814" s="7"/>
      <c r="Q814" s="8" t="s">
        <v>368</v>
      </c>
      <c r="R814" s="8" t="s">
        <v>4651</v>
      </c>
      <c r="S814" s="9">
        <v>42158</v>
      </c>
      <c r="T814" s="7">
        <v>7569</v>
      </c>
      <c r="U814" s="3"/>
      <c r="V814" s="4"/>
      <c r="W814" s="3"/>
      <c r="X814" s="3"/>
      <c r="Y814" s="3"/>
      <c r="Z814" s="2"/>
      <c r="AA814" s="1"/>
      <c r="AB814" s="1"/>
      <c r="AC814" s="1"/>
      <c r="AD814" s="1"/>
      <c r="AE814" s="1"/>
      <c r="AF814" s="1"/>
    </row>
    <row r="815" spans="1:32" ht="44.25" customHeight="1" x14ac:dyDescent="0.2">
      <c r="A815" s="86" t="s">
        <v>8035</v>
      </c>
      <c r="B815" s="2">
        <v>650259718</v>
      </c>
      <c r="C815" s="2" t="s">
        <v>72</v>
      </c>
      <c r="D815" s="2" t="s">
        <v>4851</v>
      </c>
      <c r="E815" s="6" t="s">
        <v>4852</v>
      </c>
      <c r="F815" s="6" t="s">
        <v>4853</v>
      </c>
      <c r="G815" s="6" t="s">
        <v>4854</v>
      </c>
      <c r="H815" s="2" t="s">
        <v>4855</v>
      </c>
      <c r="I815" s="2" t="s">
        <v>4856</v>
      </c>
      <c r="J815" s="2" t="s">
        <v>4857</v>
      </c>
      <c r="K815" s="2" t="s">
        <v>4859</v>
      </c>
      <c r="L815" s="4" t="s">
        <v>47</v>
      </c>
      <c r="M815" s="7" t="s">
        <v>1848</v>
      </c>
      <c r="N815" s="7" t="s">
        <v>4860</v>
      </c>
      <c r="O815" s="8" t="s">
        <v>4858</v>
      </c>
      <c r="P815" s="7"/>
      <c r="Q815" s="8">
        <v>93401</v>
      </c>
      <c r="R815" s="8" t="s">
        <v>4861</v>
      </c>
      <c r="S815" s="9">
        <v>40829</v>
      </c>
      <c r="T815" s="7">
        <v>7456</v>
      </c>
      <c r="U815" s="3"/>
      <c r="V815" s="4"/>
      <c r="W815" s="3"/>
      <c r="X815" s="3"/>
      <c r="Y815" s="3"/>
      <c r="Z815" s="2"/>
      <c r="AA815" s="1"/>
      <c r="AB815" s="1"/>
      <c r="AC815" s="1"/>
      <c r="AD815" s="1"/>
      <c r="AE815" s="1"/>
      <c r="AF815" s="1"/>
    </row>
    <row r="816" spans="1:32" ht="44.25" customHeight="1" x14ac:dyDescent="0.2">
      <c r="A816" s="86" t="s">
        <v>5797</v>
      </c>
      <c r="B816" s="2">
        <v>732489002</v>
      </c>
      <c r="C816" s="2"/>
      <c r="D816" s="2" t="s">
        <v>8036</v>
      </c>
      <c r="E816" s="6" t="s">
        <v>8037</v>
      </c>
      <c r="F816" s="6" t="s">
        <v>5798</v>
      </c>
      <c r="G816" s="6" t="s">
        <v>8038</v>
      </c>
      <c r="H816" s="2" t="s">
        <v>4088</v>
      </c>
      <c r="I816" s="17" t="s">
        <v>8039</v>
      </c>
      <c r="J816" s="2" t="s">
        <v>5803</v>
      </c>
      <c r="K816" s="2" t="s">
        <v>5799</v>
      </c>
      <c r="L816" s="4" t="s">
        <v>5316</v>
      </c>
      <c r="M816" s="7" t="s">
        <v>873</v>
      </c>
      <c r="N816" s="7" t="s">
        <v>8040</v>
      </c>
      <c r="O816" s="23" t="s">
        <v>8041</v>
      </c>
      <c r="P816" s="7"/>
      <c r="Q816" s="8">
        <v>93401</v>
      </c>
      <c r="R816" s="8" t="s">
        <v>7310</v>
      </c>
      <c r="S816" s="9">
        <v>43812</v>
      </c>
      <c r="T816" s="7">
        <v>7694</v>
      </c>
      <c r="U816" s="3"/>
      <c r="V816" s="4"/>
      <c r="W816" s="3"/>
      <c r="X816" s="3"/>
      <c r="Y816" s="3"/>
      <c r="Z816" s="2"/>
      <c r="AA816" s="1"/>
      <c r="AB816" s="1"/>
      <c r="AC816" s="1"/>
      <c r="AD816" s="1"/>
      <c r="AE816" s="1"/>
      <c r="AF816" s="1"/>
    </row>
    <row r="817" spans="1:32" ht="44.25" customHeight="1" x14ac:dyDescent="0.2">
      <c r="A817" s="86" t="s">
        <v>8042</v>
      </c>
      <c r="B817" s="2">
        <v>753474005</v>
      </c>
      <c r="C817" s="2" t="s">
        <v>72</v>
      </c>
      <c r="D817" s="2" t="s">
        <v>4867</v>
      </c>
      <c r="E817" s="6" t="s">
        <v>8043</v>
      </c>
      <c r="F817" s="6" t="s">
        <v>4868</v>
      </c>
      <c r="G817" s="6" t="s">
        <v>8044</v>
      </c>
      <c r="H817" s="2" t="s">
        <v>4869</v>
      </c>
      <c r="I817" s="2" t="s">
        <v>8045</v>
      </c>
      <c r="J817" s="2" t="s">
        <v>4870</v>
      </c>
      <c r="K817" s="2" t="s">
        <v>8046</v>
      </c>
      <c r="L817" s="4" t="s">
        <v>47</v>
      </c>
      <c r="M817" s="7" t="s">
        <v>624</v>
      </c>
      <c r="N817" s="7" t="s">
        <v>8047</v>
      </c>
      <c r="O817" s="23" t="s">
        <v>8048</v>
      </c>
      <c r="P817" s="7"/>
      <c r="Q817" s="8" t="s">
        <v>1047</v>
      </c>
      <c r="R817" s="8" t="s">
        <v>8049</v>
      </c>
      <c r="S817" s="9">
        <v>37970</v>
      </c>
      <c r="T817" s="7">
        <v>7037</v>
      </c>
      <c r="U817" s="20"/>
      <c r="V817" s="21"/>
      <c r="W817" s="20"/>
      <c r="X817" s="20"/>
      <c r="Y817" s="20"/>
      <c r="Z817" s="12"/>
      <c r="AA817" s="1"/>
      <c r="AB817" s="1"/>
      <c r="AC817" s="1"/>
      <c r="AD817" s="1"/>
      <c r="AE817" s="1"/>
      <c r="AF817" s="1"/>
    </row>
    <row r="818" spans="1:32" ht="44.25" customHeight="1" x14ac:dyDescent="0.2">
      <c r="A818" s="86" t="s">
        <v>8050</v>
      </c>
      <c r="B818" s="2">
        <v>651746019</v>
      </c>
      <c r="C818" s="2" t="s">
        <v>72</v>
      </c>
      <c r="D818" s="2" t="s">
        <v>4871</v>
      </c>
      <c r="E818" s="6" t="s">
        <v>4872</v>
      </c>
      <c r="F818" s="6" t="s">
        <v>5272</v>
      </c>
      <c r="G818" s="6" t="s">
        <v>4873</v>
      </c>
      <c r="H818" s="2" t="s">
        <v>735</v>
      </c>
      <c r="I818" s="2" t="s">
        <v>4874</v>
      </c>
      <c r="J818" s="2" t="s">
        <v>4875</v>
      </c>
      <c r="K818" s="2" t="s">
        <v>4876</v>
      </c>
      <c r="L818" s="4" t="s">
        <v>47</v>
      </c>
      <c r="M818" s="7" t="s">
        <v>1971</v>
      </c>
      <c r="N818" s="7" t="s">
        <v>4877</v>
      </c>
      <c r="O818" s="23" t="s">
        <v>4878</v>
      </c>
      <c r="P818" s="7"/>
      <c r="Q818" s="8" t="s">
        <v>601</v>
      </c>
      <c r="R818" s="8" t="s">
        <v>4879</v>
      </c>
      <c r="S818" s="9">
        <v>43461</v>
      </c>
      <c r="T818" s="7">
        <v>7666</v>
      </c>
      <c r="U818" s="3"/>
      <c r="V818" s="4"/>
      <c r="W818" s="3"/>
      <c r="X818" s="3"/>
      <c r="Y818" s="3"/>
      <c r="Z818" s="2"/>
      <c r="AA818" s="1"/>
      <c r="AB818" s="1"/>
      <c r="AC818" s="1"/>
      <c r="AD818" s="1"/>
      <c r="AE818" s="1"/>
      <c r="AF818" s="1"/>
    </row>
    <row r="819" spans="1:32" ht="44.25" customHeight="1" x14ac:dyDescent="0.2">
      <c r="A819" s="86" t="s">
        <v>8051</v>
      </c>
      <c r="B819" s="2">
        <v>651667038</v>
      </c>
      <c r="C819" s="2" t="s">
        <v>356</v>
      </c>
      <c r="D819" s="2" t="s">
        <v>4880</v>
      </c>
      <c r="E819" s="6" t="s">
        <v>4881</v>
      </c>
      <c r="F819" s="6" t="s">
        <v>4882</v>
      </c>
      <c r="G819" s="6" t="s">
        <v>4883</v>
      </c>
      <c r="H819" s="2" t="s">
        <v>4884</v>
      </c>
      <c r="I819" s="2" t="s">
        <v>4885</v>
      </c>
      <c r="J819" s="2" t="s">
        <v>4886</v>
      </c>
      <c r="K819" s="2" t="s">
        <v>4887</v>
      </c>
      <c r="L819" s="4" t="s">
        <v>5311</v>
      </c>
      <c r="M819" s="7" t="s">
        <v>4888</v>
      </c>
      <c r="N819" s="7">
        <f>996457485 - 997756020</f>
        <v>-1298535</v>
      </c>
      <c r="O819" s="23" t="s">
        <v>4889</v>
      </c>
      <c r="P819" s="7"/>
      <c r="Q819" s="8" t="s">
        <v>127</v>
      </c>
      <c r="R819" s="8" t="s">
        <v>560</v>
      </c>
      <c r="S819" s="9">
        <v>43455</v>
      </c>
      <c r="T819" s="7">
        <v>7665</v>
      </c>
      <c r="U819" s="3"/>
      <c r="V819" s="4"/>
      <c r="W819" s="3"/>
      <c r="X819" s="3"/>
      <c r="Y819" s="3"/>
      <c r="Z819" s="2"/>
      <c r="AA819" s="1"/>
      <c r="AB819" s="1"/>
      <c r="AC819" s="1"/>
      <c r="AD819" s="1"/>
      <c r="AE819" s="1"/>
      <c r="AF819" s="1"/>
    </row>
    <row r="820" spans="1:32" ht="44.25" customHeight="1" x14ac:dyDescent="0.2">
      <c r="A820" s="86" t="s">
        <v>6233</v>
      </c>
      <c r="B820" s="2">
        <v>650864417</v>
      </c>
      <c r="C820" s="2"/>
      <c r="D820" s="2" t="s">
        <v>6726</v>
      </c>
      <c r="E820" s="6" t="s">
        <v>6235</v>
      </c>
      <c r="F820" s="6" t="s">
        <v>6234</v>
      </c>
      <c r="G820" s="6" t="s">
        <v>6239</v>
      </c>
      <c r="H820" s="2" t="s">
        <v>1281</v>
      </c>
      <c r="I820" s="2" t="s">
        <v>6241</v>
      </c>
      <c r="J820" s="2" t="s">
        <v>6240</v>
      </c>
      <c r="K820" s="2" t="s">
        <v>6237</v>
      </c>
      <c r="L820" s="4" t="s">
        <v>47</v>
      </c>
      <c r="M820" s="7" t="s">
        <v>733</v>
      </c>
      <c r="N820" s="7" t="s">
        <v>6236</v>
      </c>
      <c r="O820" s="23" t="s">
        <v>6238</v>
      </c>
      <c r="P820" s="7"/>
      <c r="Q820" s="8">
        <v>93401</v>
      </c>
      <c r="R820" s="8" t="s">
        <v>5865</v>
      </c>
      <c r="S820" s="9">
        <v>44134</v>
      </c>
      <c r="T820" s="7">
        <v>7719</v>
      </c>
      <c r="U820" s="3"/>
      <c r="V820" s="4"/>
      <c r="W820" s="3"/>
      <c r="X820" s="3"/>
      <c r="Y820" s="3"/>
      <c r="Z820" s="2"/>
      <c r="AA820" s="1"/>
      <c r="AB820" s="1"/>
      <c r="AC820" s="1"/>
      <c r="AD820" s="1"/>
      <c r="AE820" s="1"/>
      <c r="AF820" s="1"/>
    </row>
    <row r="821" spans="1:32" ht="44.25" customHeight="1" x14ac:dyDescent="0.2">
      <c r="A821" s="86" t="s">
        <v>8052</v>
      </c>
      <c r="B821" s="2">
        <v>658798200</v>
      </c>
      <c r="C821" s="2" t="s">
        <v>72</v>
      </c>
      <c r="D821" s="2" t="s">
        <v>4890</v>
      </c>
      <c r="E821" s="6" t="s">
        <v>6230</v>
      </c>
      <c r="F821" s="6" t="s">
        <v>4891</v>
      </c>
      <c r="G821" s="6" t="s">
        <v>4892</v>
      </c>
      <c r="H821" s="2" t="s">
        <v>4894</v>
      </c>
      <c r="I821" s="2" t="s">
        <v>4895</v>
      </c>
      <c r="J821" s="2" t="s">
        <v>6306</v>
      </c>
      <c r="K821" s="2" t="s">
        <v>6231</v>
      </c>
      <c r="L821" s="4" t="s">
        <v>47</v>
      </c>
      <c r="M821" s="7" t="s">
        <v>4896</v>
      </c>
      <c r="N821" s="7" t="s">
        <v>6232</v>
      </c>
      <c r="O821" s="8" t="s">
        <v>4893</v>
      </c>
      <c r="P821" s="7"/>
      <c r="Q821" s="8" t="s">
        <v>127</v>
      </c>
      <c r="R821" s="8" t="s">
        <v>6242</v>
      </c>
      <c r="S821" s="9">
        <v>40849</v>
      </c>
      <c r="T821" s="7">
        <v>7457</v>
      </c>
      <c r="U821" s="3"/>
      <c r="V821" s="4"/>
      <c r="W821" s="3"/>
      <c r="X821" s="3"/>
      <c r="Y821" s="3"/>
      <c r="Z821" s="2"/>
      <c r="AA821" s="1"/>
      <c r="AB821" s="1"/>
      <c r="AC821" s="1"/>
      <c r="AD821" s="1"/>
      <c r="AE821" s="1"/>
      <c r="AF821" s="1"/>
    </row>
    <row r="822" spans="1:32" ht="44.25" customHeight="1" x14ac:dyDescent="0.2">
      <c r="A822" s="86" t="s">
        <v>8053</v>
      </c>
      <c r="B822" s="2">
        <v>650369572</v>
      </c>
      <c r="C822" s="2" t="s">
        <v>49</v>
      </c>
      <c r="D822" s="2" t="s">
        <v>4897</v>
      </c>
      <c r="E822" s="6" t="s">
        <v>4898</v>
      </c>
      <c r="F822" s="6" t="s">
        <v>4251</v>
      </c>
      <c r="G822" s="6" t="s">
        <v>4900</v>
      </c>
      <c r="H822" s="2" t="s">
        <v>4899</v>
      </c>
      <c r="I822" s="2" t="s">
        <v>4901</v>
      </c>
      <c r="J822" s="2" t="s">
        <v>4902</v>
      </c>
      <c r="K822" s="2" t="s">
        <v>4904</v>
      </c>
      <c r="L822" s="4" t="s">
        <v>47</v>
      </c>
      <c r="M822" s="7" t="s">
        <v>3374</v>
      </c>
      <c r="N822" s="7" t="s">
        <v>4905</v>
      </c>
      <c r="O822" s="8" t="s">
        <v>4903</v>
      </c>
      <c r="P822" s="7"/>
      <c r="Q822" s="8" t="s">
        <v>553</v>
      </c>
      <c r="R822" s="8" t="s">
        <v>6397</v>
      </c>
      <c r="S822" s="9">
        <v>40728</v>
      </c>
      <c r="T822" s="7">
        <v>7444</v>
      </c>
      <c r="U822" s="3"/>
      <c r="V822" s="4"/>
      <c r="W822" s="3"/>
      <c r="X822" s="3"/>
      <c r="Y822" s="3"/>
      <c r="Z822" s="2"/>
      <c r="AA822" s="1"/>
      <c r="AB822" s="1"/>
      <c r="AC822" s="1"/>
      <c r="AD822" s="1"/>
      <c r="AE822" s="1"/>
      <c r="AF822" s="1"/>
    </row>
    <row r="823" spans="1:32" ht="44.25" customHeight="1" x14ac:dyDescent="0.2">
      <c r="A823" s="86" t="s">
        <v>8054</v>
      </c>
      <c r="B823" s="2">
        <v>656579102</v>
      </c>
      <c r="C823" s="2" t="s">
        <v>72</v>
      </c>
      <c r="D823" s="2" t="s">
        <v>4906</v>
      </c>
      <c r="E823" s="6" t="s">
        <v>4907</v>
      </c>
      <c r="F823" s="6" t="s">
        <v>4908</v>
      </c>
      <c r="G823" s="6" t="s">
        <v>4909</v>
      </c>
      <c r="H823" s="2" t="s">
        <v>4088</v>
      </c>
      <c r="I823" s="2" t="s">
        <v>4910</v>
      </c>
      <c r="J823" s="2" t="s">
        <v>4911</v>
      </c>
      <c r="K823" s="2" t="s">
        <v>5345</v>
      </c>
      <c r="L823" s="4" t="s">
        <v>5313</v>
      </c>
      <c r="M823" s="7" t="s">
        <v>2122</v>
      </c>
      <c r="N823" s="7" t="s">
        <v>4913</v>
      </c>
      <c r="O823" s="8" t="s">
        <v>4912</v>
      </c>
      <c r="P823" s="7"/>
      <c r="Q823" s="8" t="s">
        <v>553</v>
      </c>
      <c r="R823" s="8" t="s">
        <v>4651</v>
      </c>
      <c r="S823" s="9">
        <v>42424</v>
      </c>
      <c r="T823" s="7">
        <v>7602</v>
      </c>
      <c r="U823" s="3"/>
      <c r="V823" s="4"/>
      <c r="W823" s="3"/>
      <c r="X823" s="3"/>
      <c r="Y823" s="3"/>
      <c r="Z823" s="2"/>
      <c r="AA823" s="1"/>
      <c r="AB823" s="1"/>
      <c r="AC823" s="1"/>
      <c r="AD823" s="1"/>
      <c r="AE823" s="1"/>
      <c r="AF823" s="1"/>
    </row>
    <row r="824" spans="1:32" ht="44.25" customHeight="1" x14ac:dyDescent="0.2">
      <c r="A824" s="86" t="s">
        <v>8055</v>
      </c>
      <c r="B824" s="2">
        <v>759932501</v>
      </c>
      <c r="C824" s="2" t="s">
        <v>72</v>
      </c>
      <c r="D824" s="2" t="s">
        <v>4914</v>
      </c>
      <c r="E824" s="6" t="s">
        <v>4915</v>
      </c>
      <c r="F824" s="6" t="s">
        <v>4093</v>
      </c>
      <c r="G824" s="6" t="s">
        <v>4916</v>
      </c>
      <c r="H824" s="2" t="s">
        <v>3612</v>
      </c>
      <c r="I824" s="2" t="s">
        <v>4917</v>
      </c>
      <c r="J824" s="2" t="s">
        <v>4918</v>
      </c>
      <c r="K824" s="2" t="s">
        <v>4919</v>
      </c>
      <c r="L824" s="4" t="s">
        <v>309</v>
      </c>
      <c r="M824" s="7" t="s">
        <v>2356</v>
      </c>
      <c r="N824" s="7"/>
      <c r="O824" s="8"/>
      <c r="P824" s="7"/>
      <c r="Q824" s="8" t="s">
        <v>368</v>
      </c>
      <c r="R824" s="8" t="s">
        <v>4920</v>
      </c>
      <c r="S824" s="9">
        <v>37970</v>
      </c>
      <c r="T824" s="7">
        <v>7068</v>
      </c>
      <c r="U824" s="3"/>
      <c r="V824" s="4"/>
      <c r="W824" s="3"/>
      <c r="X824" s="3"/>
      <c r="Y824" s="3"/>
      <c r="Z824" s="2"/>
      <c r="AA824" s="1"/>
      <c r="AB824" s="1"/>
      <c r="AC824" s="1"/>
      <c r="AD824" s="1"/>
      <c r="AE824" s="1"/>
      <c r="AF824" s="1"/>
    </row>
    <row r="825" spans="1:32" ht="44.25" customHeight="1" x14ac:dyDescent="0.2">
      <c r="A825" s="86" t="s">
        <v>8056</v>
      </c>
      <c r="B825" s="2">
        <v>744943000</v>
      </c>
      <c r="C825" s="2" t="s">
        <v>72</v>
      </c>
      <c r="D825" s="2" t="s">
        <v>4921</v>
      </c>
      <c r="E825" s="6" t="s">
        <v>8057</v>
      </c>
      <c r="F825" s="6" t="s">
        <v>4093</v>
      </c>
      <c r="G825" s="6" t="s">
        <v>8058</v>
      </c>
      <c r="H825" s="2" t="s">
        <v>5531</v>
      </c>
      <c r="I825" s="2" t="s">
        <v>5530</v>
      </c>
      <c r="J825" s="2" t="s">
        <v>4922</v>
      </c>
      <c r="K825" s="2" t="s">
        <v>5870</v>
      </c>
      <c r="L825" s="4" t="s">
        <v>47</v>
      </c>
      <c r="M825" s="7" t="s">
        <v>624</v>
      </c>
      <c r="N825" s="7"/>
      <c r="O825" s="8" t="s">
        <v>4923</v>
      </c>
      <c r="P825" s="7"/>
      <c r="Q825" s="8" t="s">
        <v>368</v>
      </c>
      <c r="R825" s="8" t="s">
        <v>8059</v>
      </c>
      <c r="S825" s="9">
        <v>37970</v>
      </c>
      <c r="T825" s="7">
        <v>7163</v>
      </c>
      <c r="U825" s="20"/>
      <c r="V825" s="21"/>
      <c r="W825" s="20"/>
      <c r="X825" s="20"/>
      <c r="Y825" s="20"/>
      <c r="Z825" s="12"/>
      <c r="AA825" s="1"/>
      <c r="AB825" s="1"/>
      <c r="AC825" s="1"/>
      <c r="AD825" s="1"/>
      <c r="AE825" s="1"/>
      <c r="AF825" s="1"/>
    </row>
    <row r="826" spans="1:32" ht="44.25" customHeight="1" x14ac:dyDescent="0.2">
      <c r="A826" s="86" t="s">
        <v>8060</v>
      </c>
      <c r="B826" s="2">
        <v>733945001</v>
      </c>
      <c r="C826" s="2" t="s">
        <v>72</v>
      </c>
      <c r="D826" s="2" t="s">
        <v>4924</v>
      </c>
      <c r="E826" s="6" t="s">
        <v>4925</v>
      </c>
      <c r="F826" s="6" t="s">
        <v>4093</v>
      </c>
      <c r="G826" s="6" t="s">
        <v>4926</v>
      </c>
      <c r="H826" s="2" t="s">
        <v>4927</v>
      </c>
      <c r="I826" s="2" t="s">
        <v>4928</v>
      </c>
      <c r="J826" s="2" t="s">
        <v>4929</v>
      </c>
      <c r="K826" s="2" t="s">
        <v>4930</v>
      </c>
      <c r="L826" s="4" t="s">
        <v>539</v>
      </c>
      <c r="M826" s="7" t="s">
        <v>4931</v>
      </c>
      <c r="N826" s="7"/>
      <c r="O826" s="8"/>
      <c r="P826" s="7"/>
      <c r="Q826" s="8">
        <v>93401</v>
      </c>
      <c r="R826" s="8" t="s">
        <v>4932</v>
      </c>
      <c r="S826" s="9">
        <v>37971</v>
      </c>
      <c r="T826" s="7">
        <v>6951</v>
      </c>
      <c r="U826" s="3"/>
      <c r="V826" s="4"/>
      <c r="W826" s="3"/>
      <c r="X826" s="3"/>
      <c r="Y826" s="3"/>
      <c r="Z826" s="2"/>
      <c r="AA826" s="1"/>
      <c r="AB826" s="1"/>
      <c r="AC826" s="1"/>
      <c r="AD826" s="1"/>
      <c r="AE826" s="1"/>
      <c r="AF826" s="1"/>
    </row>
    <row r="827" spans="1:32" ht="44.25" customHeight="1" x14ac:dyDescent="0.2">
      <c r="A827" s="86" t="s">
        <v>8061</v>
      </c>
      <c r="B827" s="2">
        <v>658279203</v>
      </c>
      <c r="C827" s="2" t="s">
        <v>4604</v>
      </c>
      <c r="D827" s="2" t="s">
        <v>4933</v>
      </c>
      <c r="E827" s="68" t="s">
        <v>8062</v>
      </c>
      <c r="F827" s="6" t="s">
        <v>4615</v>
      </c>
      <c r="G827" s="6" t="s">
        <v>8063</v>
      </c>
      <c r="H827" s="2" t="s">
        <v>4934</v>
      </c>
      <c r="I827" s="2" t="s">
        <v>6024</v>
      </c>
      <c r="J827" s="2" t="s">
        <v>6761</v>
      </c>
      <c r="K827" s="2" t="s">
        <v>5841</v>
      </c>
      <c r="L827" s="4" t="s">
        <v>47</v>
      </c>
      <c r="M827" s="7" t="s">
        <v>1041</v>
      </c>
      <c r="N827" s="7">
        <v>228217836</v>
      </c>
      <c r="O827" s="23" t="s">
        <v>8064</v>
      </c>
      <c r="P827" s="7"/>
      <c r="Q827" s="8" t="s">
        <v>1047</v>
      </c>
      <c r="R827" s="8" t="s">
        <v>6762</v>
      </c>
      <c r="S827" s="9">
        <v>39392</v>
      </c>
      <c r="T827" s="7">
        <v>7381</v>
      </c>
      <c r="U827" s="3"/>
      <c r="V827" s="4"/>
      <c r="W827" s="3"/>
      <c r="X827" s="3"/>
      <c r="Y827" s="3"/>
      <c r="Z827" s="2"/>
      <c r="AA827" s="1"/>
      <c r="AB827" s="1"/>
      <c r="AC827" s="1"/>
      <c r="AD827" s="1"/>
      <c r="AE827" s="1"/>
      <c r="AF827" s="1" t="s">
        <v>8514</v>
      </c>
    </row>
    <row r="828" spans="1:32" ht="44.25" customHeight="1" x14ac:dyDescent="0.2">
      <c r="A828" s="86" t="s">
        <v>8065</v>
      </c>
      <c r="B828" s="2">
        <v>652251900</v>
      </c>
      <c r="C828" s="2" t="s">
        <v>49</v>
      </c>
      <c r="D828" s="2" t="s">
        <v>4935</v>
      </c>
      <c r="E828" s="6" t="s">
        <v>4936</v>
      </c>
      <c r="F828" s="6" t="s">
        <v>4327</v>
      </c>
      <c r="G828" s="6" t="s">
        <v>4937</v>
      </c>
      <c r="H828" s="2" t="s">
        <v>4938</v>
      </c>
      <c r="I828" s="2" t="s">
        <v>127</v>
      </c>
      <c r="J828" s="2" t="s">
        <v>4939</v>
      </c>
      <c r="K828" s="2" t="s">
        <v>4940</v>
      </c>
      <c r="L828" s="4" t="s">
        <v>539</v>
      </c>
      <c r="M828" s="7" t="s">
        <v>395</v>
      </c>
      <c r="N828" s="7"/>
      <c r="O828" s="8"/>
      <c r="P828" s="7"/>
      <c r="Q828" s="8" t="s">
        <v>3538</v>
      </c>
      <c r="R828" s="8" t="s">
        <v>4941</v>
      </c>
      <c r="S828" s="9">
        <v>41600</v>
      </c>
      <c r="T828" s="7">
        <v>7493</v>
      </c>
      <c r="U828" s="3"/>
      <c r="V828" s="4"/>
      <c r="W828" s="3"/>
      <c r="X828" s="3"/>
      <c r="Y828" s="3"/>
      <c r="Z828" s="2"/>
      <c r="AA828" s="1"/>
      <c r="AB828" s="1"/>
      <c r="AC828" s="1"/>
      <c r="AD828" s="1"/>
      <c r="AE828" s="1"/>
      <c r="AF828" s="1"/>
    </row>
    <row r="829" spans="1:32" ht="44.25" customHeight="1" x14ac:dyDescent="0.2">
      <c r="A829" s="86" t="s">
        <v>5275</v>
      </c>
      <c r="B829" s="2" t="s">
        <v>8537</v>
      </c>
      <c r="C829" s="2" t="s">
        <v>540</v>
      </c>
      <c r="D829" s="2" t="s">
        <v>5276</v>
      </c>
      <c r="E829" s="6" t="s">
        <v>5641</v>
      </c>
      <c r="F829" s="6" t="s">
        <v>5277</v>
      </c>
      <c r="G829" s="6" t="s">
        <v>5278</v>
      </c>
      <c r="H829" s="2" t="s">
        <v>1281</v>
      </c>
      <c r="I829" s="17">
        <v>43418</v>
      </c>
      <c r="J829" s="2" t="s">
        <v>5279</v>
      </c>
      <c r="K829" s="2" t="s">
        <v>5281</v>
      </c>
      <c r="L829" s="4" t="s">
        <v>47</v>
      </c>
      <c r="M829" s="7" t="s">
        <v>5283</v>
      </c>
      <c r="N829" s="7" t="s">
        <v>5282</v>
      </c>
      <c r="O829" s="8" t="s">
        <v>5280</v>
      </c>
      <c r="P829" s="7"/>
      <c r="Q829" s="8" t="s">
        <v>1047</v>
      </c>
      <c r="R829" s="8" t="s">
        <v>5284</v>
      </c>
      <c r="S829" s="9">
        <v>43564</v>
      </c>
      <c r="T829" s="7">
        <v>7673</v>
      </c>
      <c r="U829" s="3"/>
      <c r="V829" s="4"/>
      <c r="W829" s="3"/>
      <c r="X829" s="3"/>
      <c r="Y829" s="3"/>
      <c r="Z829" s="2"/>
      <c r="AA829" s="1"/>
      <c r="AB829" s="1"/>
      <c r="AC829" s="1"/>
      <c r="AD829" s="1"/>
      <c r="AE829" s="1"/>
      <c r="AF829" s="1"/>
    </row>
    <row r="830" spans="1:32" ht="44.25" customHeight="1" x14ac:dyDescent="0.2">
      <c r="A830" s="86" t="s">
        <v>8066</v>
      </c>
      <c r="B830" s="2">
        <v>651896223</v>
      </c>
      <c r="C830" s="2"/>
      <c r="D830" s="2" t="s">
        <v>6727</v>
      </c>
      <c r="E830" s="6" t="s">
        <v>6005</v>
      </c>
      <c r="F830" s="6" t="s">
        <v>5773</v>
      </c>
      <c r="G830" s="6" t="s">
        <v>6008</v>
      </c>
      <c r="H830" s="2" t="s">
        <v>5591</v>
      </c>
      <c r="I830" s="17" t="s">
        <v>6009</v>
      </c>
      <c r="J830" s="2" t="s">
        <v>5796</v>
      </c>
      <c r="K830" s="2" t="s">
        <v>5774</v>
      </c>
      <c r="L830" s="4" t="s">
        <v>47</v>
      </c>
      <c r="M830" s="7" t="s">
        <v>3149</v>
      </c>
      <c r="N830" s="7" t="s">
        <v>6006</v>
      </c>
      <c r="O830" s="8" t="s">
        <v>6007</v>
      </c>
      <c r="P830" s="7"/>
      <c r="Q830" s="8">
        <v>93401</v>
      </c>
      <c r="R830" s="8" t="s">
        <v>6010</v>
      </c>
      <c r="S830" s="9">
        <v>43789</v>
      </c>
      <c r="T830" s="7">
        <v>7690</v>
      </c>
      <c r="U830" s="3"/>
      <c r="V830" s="4"/>
      <c r="W830" s="3"/>
      <c r="X830" s="3"/>
      <c r="Y830" s="3"/>
      <c r="Z830" s="2"/>
      <c r="AA830" s="1"/>
      <c r="AB830" s="1"/>
      <c r="AC830" s="1"/>
      <c r="AD830" s="1"/>
      <c r="AE830" s="1"/>
      <c r="AF830" s="1"/>
    </row>
    <row r="831" spans="1:32" ht="44.25" customHeight="1" x14ac:dyDescent="0.2">
      <c r="A831" s="86" t="s">
        <v>8067</v>
      </c>
      <c r="B831" s="2">
        <v>651062020</v>
      </c>
      <c r="C831" s="2" t="s">
        <v>837</v>
      </c>
      <c r="D831" s="2" t="s">
        <v>4942</v>
      </c>
      <c r="E831" s="6" t="s">
        <v>8068</v>
      </c>
      <c r="F831" s="6" t="s">
        <v>4943</v>
      </c>
      <c r="G831" s="6" t="s">
        <v>8069</v>
      </c>
      <c r="H831" s="2" t="s">
        <v>4162</v>
      </c>
      <c r="I831" s="2" t="s">
        <v>8070</v>
      </c>
      <c r="J831" s="2" t="s">
        <v>4944</v>
      </c>
      <c r="K831" s="2" t="s">
        <v>4946</v>
      </c>
      <c r="L831" s="4" t="s">
        <v>539</v>
      </c>
      <c r="M831" s="7" t="s">
        <v>4948</v>
      </c>
      <c r="N831" s="7" t="s">
        <v>4947</v>
      </c>
      <c r="O831" s="8" t="s">
        <v>4945</v>
      </c>
      <c r="P831" s="7"/>
      <c r="Q831" s="8" t="s">
        <v>83</v>
      </c>
      <c r="R831" s="8" t="s">
        <v>8071</v>
      </c>
      <c r="S831" s="9">
        <v>43182</v>
      </c>
      <c r="T831" s="7">
        <v>7646</v>
      </c>
      <c r="U831" s="20"/>
      <c r="V831" s="21"/>
      <c r="W831" s="20"/>
      <c r="X831" s="20"/>
      <c r="Y831" s="20"/>
      <c r="Z831" s="12"/>
      <c r="AA831" s="1"/>
      <c r="AB831" s="1"/>
      <c r="AC831" s="1"/>
      <c r="AD831" s="1"/>
      <c r="AE831" s="1"/>
      <c r="AF831" s="1"/>
    </row>
    <row r="832" spans="1:32" ht="44.25" customHeight="1" x14ac:dyDescent="0.2">
      <c r="A832" s="4" t="s">
        <v>6728</v>
      </c>
      <c r="B832" s="2">
        <v>651579945</v>
      </c>
      <c r="C832" s="2"/>
      <c r="D832" s="2" t="s">
        <v>6729</v>
      </c>
      <c r="E832" s="6" t="s">
        <v>6730</v>
      </c>
      <c r="F832" s="6" t="s">
        <v>6731</v>
      </c>
      <c r="G832" s="6" t="s">
        <v>6732</v>
      </c>
      <c r="H832" s="2" t="s">
        <v>5591</v>
      </c>
      <c r="I832" s="2" t="s">
        <v>6733</v>
      </c>
      <c r="J832" s="2" t="s">
        <v>6734</v>
      </c>
      <c r="K832" s="2" t="s">
        <v>6735</v>
      </c>
      <c r="L832" s="4" t="s">
        <v>5316</v>
      </c>
      <c r="M832" s="7" t="s">
        <v>873</v>
      </c>
      <c r="N832" s="7" t="s">
        <v>6736</v>
      </c>
      <c r="O832" s="23" t="s">
        <v>6737</v>
      </c>
      <c r="P832" s="7"/>
      <c r="Q832" s="8">
        <v>93401</v>
      </c>
      <c r="R832" s="8" t="s">
        <v>6470</v>
      </c>
      <c r="S832" s="9">
        <v>44298</v>
      </c>
      <c r="T832" s="7">
        <v>7730</v>
      </c>
      <c r="U832" s="3"/>
      <c r="V832" s="4"/>
      <c r="W832" s="3"/>
      <c r="X832" s="3"/>
      <c r="Y832" s="3"/>
      <c r="Z832" s="2"/>
      <c r="AA832" s="1"/>
      <c r="AB832" s="1"/>
      <c r="AC832" s="1"/>
      <c r="AD832" s="1"/>
      <c r="AE832" s="1"/>
      <c r="AF832" s="1"/>
    </row>
    <row r="833" spans="1:32" ht="44.25" customHeight="1" x14ac:dyDescent="0.2">
      <c r="A833" s="86" t="s">
        <v>8072</v>
      </c>
      <c r="B833" s="2">
        <v>656700807</v>
      </c>
      <c r="C833" s="2"/>
      <c r="D833" s="2" t="s">
        <v>6738</v>
      </c>
      <c r="E833" s="6" t="s">
        <v>6063</v>
      </c>
      <c r="F833" s="6" t="s">
        <v>5740</v>
      </c>
      <c r="G833" s="6" t="s">
        <v>5741</v>
      </c>
      <c r="H833" s="2" t="s">
        <v>5504</v>
      </c>
      <c r="I833" s="2" t="s">
        <v>5742</v>
      </c>
      <c r="J833" s="2" t="s">
        <v>5743</v>
      </c>
      <c r="K833" s="2" t="s">
        <v>5744</v>
      </c>
      <c r="L833" s="4" t="s">
        <v>47</v>
      </c>
      <c r="M833" s="7" t="s">
        <v>624</v>
      </c>
      <c r="N833" s="7">
        <v>56966462572</v>
      </c>
      <c r="O833" s="23" t="s">
        <v>5745</v>
      </c>
      <c r="P833" s="7"/>
      <c r="Q833" s="8">
        <v>93401</v>
      </c>
      <c r="R833" s="8" t="s">
        <v>6068</v>
      </c>
      <c r="S833" s="9">
        <v>43707</v>
      </c>
      <c r="T833" s="7">
        <v>7687</v>
      </c>
      <c r="U833" s="3"/>
      <c r="V833" s="4"/>
      <c r="W833" s="3"/>
      <c r="X833" s="3"/>
      <c r="Y833" s="3"/>
      <c r="Z833" s="2"/>
      <c r="AA833" s="1"/>
      <c r="AB833" s="1"/>
      <c r="AC833" s="1"/>
      <c r="AD833" s="1"/>
      <c r="AE833" s="1"/>
      <c r="AF833" s="1"/>
    </row>
    <row r="834" spans="1:32" ht="44.25" customHeight="1" x14ac:dyDescent="0.2">
      <c r="A834" s="86" t="s">
        <v>8073</v>
      </c>
      <c r="B834" s="2">
        <v>700555003</v>
      </c>
      <c r="C834" s="2" t="s">
        <v>3377</v>
      </c>
      <c r="D834" s="2" t="s">
        <v>140</v>
      </c>
      <c r="E834" s="6" t="s">
        <v>1470</v>
      </c>
      <c r="F834" s="6" t="s">
        <v>4949</v>
      </c>
      <c r="G834" s="6" t="s">
        <v>28</v>
      </c>
      <c r="H834" s="2"/>
      <c r="I834" s="2"/>
      <c r="J834" s="2" t="s">
        <v>4950</v>
      </c>
      <c r="K834" s="2" t="s">
        <v>4951</v>
      </c>
      <c r="L834" s="4" t="s">
        <v>5312</v>
      </c>
      <c r="M834" s="7" t="s">
        <v>166</v>
      </c>
      <c r="N834" s="7" t="s">
        <v>4952</v>
      </c>
      <c r="O834" s="8"/>
      <c r="P834" s="7"/>
      <c r="Q834" s="8" t="s">
        <v>230</v>
      </c>
      <c r="R834" s="8" t="s">
        <v>4558</v>
      </c>
      <c r="S834" s="9">
        <v>37970</v>
      </c>
      <c r="T834" s="7">
        <v>6913</v>
      </c>
      <c r="U834" s="3"/>
      <c r="V834" s="4"/>
      <c r="W834" s="3"/>
      <c r="X834" s="3"/>
      <c r="Y834" s="3"/>
      <c r="Z834" s="2"/>
      <c r="AA834" s="1"/>
      <c r="AB834" s="1"/>
      <c r="AC834" s="1"/>
      <c r="AD834" s="1"/>
      <c r="AE834" s="1"/>
      <c r="AF834" s="1"/>
    </row>
    <row r="835" spans="1:32" ht="44.25" customHeight="1" x14ac:dyDescent="0.2">
      <c r="A835" s="86" t="s">
        <v>4953</v>
      </c>
      <c r="B835" s="2">
        <v>708967009</v>
      </c>
      <c r="C835" s="2" t="s">
        <v>4954</v>
      </c>
      <c r="D835" s="2" t="s">
        <v>6739</v>
      </c>
      <c r="E835" s="6" t="s">
        <v>4955</v>
      </c>
      <c r="F835" s="6" t="s">
        <v>4956</v>
      </c>
      <c r="G835" s="6" t="s">
        <v>28</v>
      </c>
      <c r="H835" s="2"/>
      <c r="I835" s="2"/>
      <c r="J835" s="2" t="s">
        <v>8074</v>
      </c>
      <c r="K835" s="2" t="s">
        <v>4957</v>
      </c>
      <c r="L835" s="4" t="s">
        <v>5314</v>
      </c>
      <c r="M835" s="7" t="s">
        <v>2823</v>
      </c>
      <c r="N835" s="7" t="s">
        <v>4958</v>
      </c>
      <c r="O835" s="23" t="s">
        <v>6069</v>
      </c>
      <c r="P835" s="7"/>
      <c r="Q835" s="8" t="s">
        <v>4959</v>
      </c>
      <c r="R835" s="8" t="s">
        <v>6330</v>
      </c>
      <c r="S835" s="9">
        <v>37970</v>
      </c>
      <c r="T835" s="7">
        <v>5650</v>
      </c>
      <c r="U835" s="20"/>
      <c r="V835" s="21"/>
      <c r="W835" s="20"/>
      <c r="X835" s="20"/>
      <c r="Y835" s="20"/>
      <c r="Z835" s="12"/>
      <c r="AA835" s="1"/>
      <c r="AB835" s="1"/>
      <c r="AC835" s="1"/>
      <c r="AD835" s="1"/>
      <c r="AE835" s="1"/>
      <c r="AF835" s="1"/>
    </row>
    <row r="836" spans="1:32" ht="44.25" customHeight="1" x14ac:dyDescent="0.2">
      <c r="A836" s="86" t="s">
        <v>4960</v>
      </c>
      <c r="B836" s="2">
        <v>815133005</v>
      </c>
      <c r="C836" s="2" t="s">
        <v>139</v>
      </c>
      <c r="D836" s="2" t="s">
        <v>6740</v>
      </c>
      <c r="E836" s="6" t="s">
        <v>26</v>
      </c>
      <c r="F836" s="6" t="s">
        <v>141</v>
      </c>
      <c r="G836" s="6" t="s">
        <v>28</v>
      </c>
      <c r="H836" s="2"/>
      <c r="I836" s="2"/>
      <c r="J836" s="2" t="s">
        <v>4961</v>
      </c>
      <c r="K836" s="2" t="s">
        <v>4962</v>
      </c>
      <c r="L836" s="4" t="s">
        <v>5316</v>
      </c>
      <c r="M836" s="7" t="s">
        <v>1468</v>
      </c>
      <c r="N836" s="7"/>
      <c r="O836" s="8"/>
      <c r="P836" s="7"/>
      <c r="Q836" s="8" t="s">
        <v>257</v>
      </c>
      <c r="R836" s="8" t="s">
        <v>4963</v>
      </c>
      <c r="S836" s="9">
        <v>37970</v>
      </c>
      <c r="T836" s="7">
        <v>7048</v>
      </c>
      <c r="U836" s="3"/>
      <c r="V836" s="4"/>
      <c r="W836" s="3"/>
      <c r="X836" s="3"/>
      <c r="Y836" s="3"/>
      <c r="Z836" s="2"/>
      <c r="AA836" s="1"/>
      <c r="AB836" s="1"/>
      <c r="AC836" s="1"/>
      <c r="AD836" s="1"/>
      <c r="AE836" s="1"/>
      <c r="AF836" s="1"/>
    </row>
    <row r="837" spans="1:32" ht="44.25" customHeight="1" x14ac:dyDescent="0.2">
      <c r="A837" s="86" t="s">
        <v>4964</v>
      </c>
      <c r="B837" s="2">
        <v>703130003</v>
      </c>
      <c r="C837" s="2" t="s">
        <v>127</v>
      </c>
      <c r="D837" s="2" t="s">
        <v>8438</v>
      </c>
      <c r="E837" s="6" t="s">
        <v>4955</v>
      </c>
      <c r="F837" s="6" t="s">
        <v>4956</v>
      </c>
      <c r="G837" s="6" t="s">
        <v>28</v>
      </c>
      <c r="H837" s="2"/>
      <c r="I837" s="2"/>
      <c r="J837" s="2" t="s">
        <v>6541</v>
      </c>
      <c r="K837" s="2" t="s">
        <v>4965</v>
      </c>
      <c r="L837" s="4" t="s">
        <v>539</v>
      </c>
      <c r="M837" s="7" t="s">
        <v>5360</v>
      </c>
      <c r="N837" s="7" t="s">
        <v>4966</v>
      </c>
      <c r="O837" s="23" t="s">
        <v>5930</v>
      </c>
      <c r="P837" s="7" t="s">
        <v>6542</v>
      </c>
      <c r="Q837" s="8" t="s">
        <v>4959</v>
      </c>
      <c r="R837" s="8" t="s">
        <v>8075</v>
      </c>
      <c r="S837" s="9">
        <v>37970</v>
      </c>
      <c r="T837" s="7">
        <v>6430</v>
      </c>
      <c r="U837" s="20"/>
      <c r="V837" s="21"/>
      <c r="W837" s="20"/>
      <c r="X837" s="20"/>
      <c r="Y837" s="20"/>
      <c r="Z837" s="12"/>
      <c r="AA837" s="1"/>
      <c r="AB837" s="1"/>
      <c r="AC837" s="1"/>
      <c r="AD837" s="1"/>
      <c r="AE837" s="1"/>
      <c r="AF837" s="1"/>
    </row>
    <row r="838" spans="1:32" ht="44.25" customHeight="1" x14ac:dyDescent="0.2">
      <c r="A838" s="86" t="s">
        <v>8076</v>
      </c>
      <c r="B838" s="2">
        <v>718028000</v>
      </c>
      <c r="C838" s="2" t="s">
        <v>127</v>
      </c>
      <c r="D838" s="2" t="s">
        <v>6741</v>
      </c>
      <c r="E838" s="6" t="s">
        <v>4955</v>
      </c>
      <c r="F838" s="6" t="s">
        <v>4956</v>
      </c>
      <c r="G838" s="6" t="s">
        <v>28</v>
      </c>
      <c r="H838" s="2"/>
      <c r="I838" s="2"/>
      <c r="J838" s="2" t="s">
        <v>4967</v>
      </c>
      <c r="K838" s="42" t="s">
        <v>4969</v>
      </c>
      <c r="L838" s="4" t="s">
        <v>47</v>
      </c>
      <c r="M838" s="7" t="s">
        <v>3012</v>
      </c>
      <c r="N838" s="7"/>
      <c r="O838" s="8" t="s">
        <v>4968</v>
      </c>
      <c r="P838" s="7"/>
      <c r="Q838" s="8" t="s">
        <v>4959</v>
      </c>
      <c r="R838" s="8" t="s">
        <v>4970</v>
      </c>
      <c r="S838" s="9">
        <v>37970</v>
      </c>
      <c r="T838" s="7">
        <v>7024</v>
      </c>
      <c r="U838" s="3"/>
      <c r="V838" s="4"/>
      <c r="W838" s="3"/>
      <c r="X838" s="3"/>
      <c r="Y838" s="3"/>
      <c r="Z838" s="2"/>
      <c r="AA838" s="1"/>
      <c r="AB838" s="1"/>
      <c r="AC838" s="1"/>
      <c r="AD838" s="1"/>
      <c r="AE838" s="1"/>
      <c r="AF838" s="1"/>
    </row>
    <row r="839" spans="1:32" ht="44.25" customHeight="1" x14ac:dyDescent="0.2">
      <c r="A839" s="86" t="s">
        <v>4971</v>
      </c>
      <c r="B839" s="2">
        <v>703553001</v>
      </c>
      <c r="C839" s="2" t="s">
        <v>127</v>
      </c>
      <c r="D839" s="2" t="s">
        <v>6742</v>
      </c>
      <c r="E839" s="6" t="s">
        <v>6193</v>
      </c>
      <c r="F839" s="6" t="s">
        <v>4972</v>
      </c>
      <c r="G839" s="2" t="s">
        <v>28</v>
      </c>
      <c r="H839" s="2" t="s">
        <v>6028</v>
      </c>
      <c r="I839" s="2" t="s">
        <v>6028</v>
      </c>
      <c r="J839" s="2" t="s">
        <v>6163</v>
      </c>
      <c r="K839" s="2" t="s">
        <v>5680</v>
      </c>
      <c r="L839" s="4" t="s">
        <v>5317</v>
      </c>
      <c r="M839" s="7" t="s">
        <v>960</v>
      </c>
      <c r="N839" s="7" t="s">
        <v>4973</v>
      </c>
      <c r="O839" s="23" t="s">
        <v>6164</v>
      </c>
      <c r="P839" s="7" t="s">
        <v>5681</v>
      </c>
      <c r="Q839" s="8" t="s">
        <v>4959</v>
      </c>
      <c r="R839" s="8" t="s">
        <v>6194</v>
      </c>
      <c r="S839" s="9">
        <v>37970</v>
      </c>
      <c r="T839" s="7">
        <v>6690</v>
      </c>
      <c r="U839" s="3"/>
      <c r="V839" s="4"/>
      <c r="W839" s="3"/>
      <c r="X839" s="3"/>
      <c r="Y839" s="3"/>
      <c r="Z839" s="2"/>
      <c r="AA839" s="1"/>
      <c r="AB839" s="1"/>
      <c r="AC839" s="1"/>
      <c r="AD839" s="1"/>
      <c r="AE839" s="1"/>
      <c r="AF839" s="1"/>
    </row>
    <row r="840" spans="1:32" ht="44.25" customHeight="1" x14ac:dyDescent="0.2">
      <c r="A840" s="86" t="s">
        <v>8077</v>
      </c>
      <c r="B840" s="2">
        <v>817325009</v>
      </c>
      <c r="C840" s="2" t="s">
        <v>139</v>
      </c>
      <c r="D840" s="2" t="s">
        <v>6743</v>
      </c>
      <c r="E840" s="6" t="s">
        <v>26</v>
      </c>
      <c r="F840" s="6" t="s">
        <v>141</v>
      </c>
      <c r="G840" s="6" t="s">
        <v>28</v>
      </c>
      <c r="H840" s="2"/>
      <c r="I840" s="2"/>
      <c r="J840" s="2" t="s">
        <v>5536</v>
      </c>
      <c r="K840" s="2" t="s">
        <v>5534</v>
      </c>
      <c r="L840" s="4" t="s">
        <v>48</v>
      </c>
      <c r="M840" s="7" t="s">
        <v>1463</v>
      </c>
      <c r="N840" s="7" t="s">
        <v>5533</v>
      </c>
      <c r="O840" s="8" t="s">
        <v>5535</v>
      </c>
      <c r="P840" s="7"/>
      <c r="Q840" s="8">
        <v>93910</v>
      </c>
      <c r="R840" s="2" t="s">
        <v>5532</v>
      </c>
      <c r="S840" s="9">
        <v>37970</v>
      </c>
      <c r="T840" s="7">
        <v>6350</v>
      </c>
      <c r="U840" s="3"/>
      <c r="V840" s="4"/>
      <c r="W840" s="3"/>
      <c r="X840" s="3"/>
      <c r="Y840" s="3"/>
      <c r="Z840" s="2"/>
      <c r="AA840" s="1"/>
      <c r="AB840" s="1"/>
      <c r="AC840" s="1"/>
      <c r="AD840" s="1"/>
      <c r="AE840" s="1"/>
      <c r="AF840" s="1"/>
    </row>
    <row r="841" spans="1:32" ht="44.25" customHeight="1" x14ac:dyDescent="0.2">
      <c r="A841" s="86" t="s">
        <v>8078</v>
      </c>
      <c r="B841" s="2">
        <v>700270009</v>
      </c>
      <c r="C841" s="2" t="s">
        <v>4974</v>
      </c>
      <c r="D841" s="2" t="s">
        <v>6744</v>
      </c>
      <c r="E841" s="6" t="s">
        <v>6264</v>
      </c>
      <c r="F841" s="6" t="s">
        <v>3541</v>
      </c>
      <c r="G841" s="6" t="s">
        <v>28</v>
      </c>
      <c r="H841" s="2"/>
      <c r="I841" s="2"/>
      <c r="J841" s="2" t="s">
        <v>5662</v>
      </c>
      <c r="K841" s="2" t="s">
        <v>4975</v>
      </c>
      <c r="L841" s="4" t="s">
        <v>47</v>
      </c>
      <c r="M841" s="7" t="s">
        <v>29</v>
      </c>
      <c r="N841" s="7" t="s">
        <v>4976</v>
      </c>
      <c r="O841" s="8"/>
      <c r="P841" s="7"/>
      <c r="Q841" s="8" t="s">
        <v>4977</v>
      </c>
      <c r="R841" s="8" t="s">
        <v>8079</v>
      </c>
      <c r="S841" s="9">
        <v>37970</v>
      </c>
      <c r="T841" s="7">
        <v>5850</v>
      </c>
      <c r="U841" s="3"/>
      <c r="V841" s="4"/>
      <c r="W841" s="3"/>
      <c r="X841" s="3"/>
      <c r="Y841" s="3"/>
      <c r="Z841" s="2"/>
      <c r="AA841" s="1"/>
      <c r="AB841" s="1"/>
      <c r="AC841" s="1"/>
      <c r="AD841" s="1"/>
      <c r="AE841" s="1"/>
      <c r="AF841" s="1"/>
    </row>
    <row r="842" spans="1:32" ht="44.25" customHeight="1" x14ac:dyDescent="0.2">
      <c r="A842" s="86" t="s">
        <v>8080</v>
      </c>
      <c r="B842" s="2">
        <v>700414000</v>
      </c>
      <c r="C842" s="2" t="s">
        <v>272</v>
      </c>
      <c r="D842" s="2" t="s">
        <v>140</v>
      </c>
      <c r="E842" s="6" t="s">
        <v>1470</v>
      </c>
      <c r="F842" s="6" t="s">
        <v>4978</v>
      </c>
      <c r="G842" s="6" t="s">
        <v>28</v>
      </c>
      <c r="H842" s="2"/>
      <c r="I842" s="2"/>
      <c r="J842" s="2" t="s">
        <v>4979</v>
      </c>
      <c r="K842" s="2" t="s">
        <v>4980</v>
      </c>
      <c r="L842" s="4" t="s">
        <v>47</v>
      </c>
      <c r="M842" s="7" t="s">
        <v>4585</v>
      </c>
      <c r="N842" s="7" t="s">
        <v>4981</v>
      </c>
      <c r="O842" s="8" t="s">
        <v>4982</v>
      </c>
      <c r="P842" s="7"/>
      <c r="Q842" s="8" t="s">
        <v>230</v>
      </c>
      <c r="R842" s="8" t="s">
        <v>4983</v>
      </c>
      <c r="S842" s="9">
        <v>37970</v>
      </c>
      <c r="T842" s="7">
        <v>6904</v>
      </c>
      <c r="U842" s="3"/>
      <c r="V842" s="4"/>
      <c r="W842" s="3"/>
      <c r="X842" s="3"/>
      <c r="Y842" s="3"/>
      <c r="Z842" s="2"/>
      <c r="AA842" s="1"/>
      <c r="AB842" s="1"/>
      <c r="AC842" s="1"/>
      <c r="AD842" s="1"/>
      <c r="AE842" s="1"/>
      <c r="AF842" s="1"/>
    </row>
    <row r="843" spans="1:32" ht="44.25" customHeight="1" x14ac:dyDescent="0.2">
      <c r="A843" s="86" t="s">
        <v>8081</v>
      </c>
      <c r="B843" s="2">
        <v>605060005</v>
      </c>
      <c r="C843" s="2" t="s">
        <v>127</v>
      </c>
      <c r="D843" s="2" t="s">
        <v>6745</v>
      </c>
      <c r="E843" s="6" t="s">
        <v>4955</v>
      </c>
      <c r="F843" s="6" t="s">
        <v>4984</v>
      </c>
      <c r="G843" s="6" t="s">
        <v>28</v>
      </c>
      <c r="H843" s="2"/>
      <c r="I843" s="2"/>
      <c r="J843" s="2" t="s">
        <v>8082</v>
      </c>
      <c r="K843" s="2" t="s">
        <v>4985</v>
      </c>
      <c r="L843" s="4" t="s">
        <v>47</v>
      </c>
      <c r="M843" s="7" t="s">
        <v>624</v>
      </c>
      <c r="N843" s="7" t="s">
        <v>5426</v>
      </c>
      <c r="O843" s="8" t="s">
        <v>5427</v>
      </c>
      <c r="P843" s="7"/>
      <c r="Q843" s="8" t="s">
        <v>4986</v>
      </c>
      <c r="R843" s="8" t="s">
        <v>518</v>
      </c>
      <c r="S843" s="9">
        <v>37970</v>
      </c>
      <c r="T843" s="7">
        <v>6974</v>
      </c>
      <c r="U843" s="20"/>
      <c r="V843" s="21"/>
      <c r="W843" s="20"/>
      <c r="X843" s="20"/>
      <c r="Y843" s="20"/>
      <c r="Z843" s="12"/>
      <c r="AA843" s="1"/>
      <c r="AB843" s="1"/>
      <c r="AC843" s="1"/>
      <c r="AD843" s="1"/>
      <c r="AE843" s="1"/>
      <c r="AF843" s="1"/>
    </row>
    <row r="844" spans="1:32" ht="44.25" customHeight="1" x14ac:dyDescent="0.2">
      <c r="A844" s="86" t="s">
        <v>8083</v>
      </c>
      <c r="B844" s="2">
        <v>816989000</v>
      </c>
      <c r="C844" s="2" t="s">
        <v>4987</v>
      </c>
      <c r="D844" s="2" t="s">
        <v>4988</v>
      </c>
      <c r="E844" s="6" t="s">
        <v>5771</v>
      </c>
      <c r="F844" s="6" t="s">
        <v>4989</v>
      </c>
      <c r="G844" s="6" t="s">
        <v>28</v>
      </c>
      <c r="H844" s="2"/>
      <c r="I844" s="2"/>
      <c r="J844" s="2" t="s">
        <v>4990</v>
      </c>
      <c r="K844" s="2" t="s">
        <v>4991</v>
      </c>
      <c r="L844" s="4" t="s">
        <v>47</v>
      </c>
      <c r="M844" s="7" t="s">
        <v>624</v>
      </c>
      <c r="N844" s="7"/>
      <c r="O844" s="8"/>
      <c r="P844" s="7"/>
      <c r="Q844" s="8">
        <v>93105</v>
      </c>
      <c r="R844" s="8" t="s">
        <v>4992</v>
      </c>
      <c r="S844" s="9">
        <v>37970</v>
      </c>
      <c r="T844" s="7">
        <v>7107</v>
      </c>
      <c r="U844" s="3"/>
      <c r="V844" s="4"/>
      <c r="W844" s="3"/>
      <c r="X844" s="3"/>
      <c r="Y844" s="3"/>
      <c r="Z844" s="2"/>
      <c r="AA844" s="1"/>
      <c r="AB844" s="1"/>
      <c r="AC844" s="1"/>
      <c r="AD844" s="1"/>
      <c r="AE844" s="1"/>
      <c r="AF844" s="1"/>
    </row>
    <row r="845" spans="1:32" ht="44.25" customHeight="1" x14ac:dyDescent="0.2">
      <c r="A845" s="86" t="s">
        <v>4993</v>
      </c>
      <c r="B845" s="2">
        <v>821589088</v>
      </c>
      <c r="C845" s="2" t="s">
        <v>139</v>
      </c>
      <c r="D845" s="2" t="s">
        <v>4994</v>
      </c>
      <c r="E845" s="6" t="s">
        <v>26</v>
      </c>
      <c r="F845" s="6" t="s">
        <v>141</v>
      </c>
      <c r="G845" s="6" t="s">
        <v>28</v>
      </c>
      <c r="H845" s="2"/>
      <c r="I845" s="2"/>
      <c r="J845" s="2" t="s">
        <v>4995</v>
      </c>
      <c r="K845" s="2" t="s">
        <v>4996</v>
      </c>
      <c r="L845" s="4" t="s">
        <v>48</v>
      </c>
      <c r="M845" s="7" t="s">
        <v>4659</v>
      </c>
      <c r="N845" s="7"/>
      <c r="O845" s="8"/>
      <c r="P845" s="7"/>
      <c r="Q845" s="8" t="s">
        <v>4997</v>
      </c>
      <c r="R845" s="43" t="s">
        <v>5302</v>
      </c>
      <c r="S845" s="9">
        <v>37970</v>
      </c>
      <c r="T845" s="7">
        <v>6877</v>
      </c>
      <c r="U845" s="3"/>
      <c r="V845" s="4"/>
      <c r="W845" s="3"/>
      <c r="X845" s="3"/>
      <c r="Y845" s="3"/>
      <c r="Z845" s="2"/>
      <c r="AA845" s="1"/>
      <c r="AB845" s="1"/>
      <c r="AC845" s="1"/>
      <c r="AD845" s="1"/>
      <c r="AE845" s="1"/>
      <c r="AF845" s="1"/>
    </row>
    <row r="846" spans="1:32" ht="44.25" customHeight="1" x14ac:dyDescent="0.2">
      <c r="A846" s="86" t="s">
        <v>4998</v>
      </c>
      <c r="B846" s="2">
        <v>651078105</v>
      </c>
      <c r="C846" s="2" t="s">
        <v>139</v>
      </c>
      <c r="D846" s="2" t="s">
        <v>6746</v>
      </c>
      <c r="E846" s="6" t="s">
        <v>26</v>
      </c>
      <c r="F846" s="6" t="s">
        <v>141</v>
      </c>
      <c r="G846" s="6" t="s">
        <v>28</v>
      </c>
      <c r="H846" s="2"/>
      <c r="I846" s="2"/>
      <c r="J846" s="2" t="s">
        <v>4999</v>
      </c>
      <c r="K846" s="2" t="s">
        <v>5000</v>
      </c>
      <c r="L846" s="4" t="s">
        <v>5316</v>
      </c>
      <c r="M846" s="7" t="s">
        <v>5001</v>
      </c>
      <c r="N846" s="7"/>
      <c r="O846" s="8"/>
      <c r="P846" s="7"/>
      <c r="Q846" s="8">
        <v>93910</v>
      </c>
      <c r="R846" s="8" t="s">
        <v>5002</v>
      </c>
      <c r="S846" s="9">
        <v>37970</v>
      </c>
      <c r="T846" s="7">
        <v>6863</v>
      </c>
      <c r="U846" s="3"/>
      <c r="V846" s="4"/>
      <c r="W846" s="3"/>
      <c r="X846" s="3"/>
      <c r="Y846" s="3"/>
      <c r="Z846" s="2"/>
      <c r="AA846" s="1"/>
      <c r="AB846" s="1"/>
      <c r="AC846" s="1"/>
      <c r="AD846" s="1"/>
      <c r="AE846" s="1"/>
      <c r="AF846" s="1"/>
    </row>
    <row r="847" spans="1:32" ht="44.25" customHeight="1" x14ac:dyDescent="0.2">
      <c r="A847" s="86" t="s">
        <v>8084</v>
      </c>
      <c r="B847" s="2">
        <v>800665612</v>
      </c>
      <c r="C847" s="2" t="s">
        <v>3377</v>
      </c>
      <c r="D847" s="2" t="s">
        <v>5003</v>
      </c>
      <c r="E847" s="6" t="s">
        <v>5004</v>
      </c>
      <c r="F847" s="6" t="s">
        <v>5004</v>
      </c>
      <c r="G847" s="6" t="s">
        <v>28</v>
      </c>
      <c r="H847" s="2"/>
      <c r="I847" s="2"/>
      <c r="J847" s="2" t="s">
        <v>6289</v>
      </c>
      <c r="K847" s="2" t="s">
        <v>5005</v>
      </c>
      <c r="L847" s="4" t="s">
        <v>309</v>
      </c>
      <c r="M847" s="7" t="s">
        <v>1503</v>
      </c>
      <c r="N847" s="7" t="s">
        <v>5006</v>
      </c>
      <c r="O847" s="8"/>
      <c r="P847" s="7"/>
      <c r="Q847" s="8" t="s">
        <v>230</v>
      </c>
      <c r="R847" s="8" t="s">
        <v>8085</v>
      </c>
      <c r="S847" s="9">
        <v>37970</v>
      </c>
      <c r="T847" s="7">
        <v>3846</v>
      </c>
      <c r="U847" s="20"/>
      <c r="V847" s="21"/>
      <c r="W847" s="20"/>
      <c r="X847" s="20"/>
      <c r="Y847" s="20"/>
      <c r="Z847" s="12"/>
      <c r="AA847" s="1"/>
      <c r="AB847" s="1"/>
      <c r="AC847" s="1"/>
      <c r="AD847" s="1"/>
      <c r="AE847" s="1"/>
      <c r="AF847" s="1"/>
    </row>
    <row r="848" spans="1:32" ht="44.25" customHeight="1" x14ac:dyDescent="0.2">
      <c r="A848" s="86" t="s">
        <v>8086</v>
      </c>
      <c r="B848" s="2">
        <v>702209048</v>
      </c>
      <c r="C848" s="2" t="s">
        <v>139</v>
      </c>
      <c r="D848" s="2" t="s">
        <v>5007</v>
      </c>
      <c r="E848" s="6" t="s">
        <v>26</v>
      </c>
      <c r="F848" s="6" t="s">
        <v>5008</v>
      </c>
      <c r="G848" s="6" t="s">
        <v>28</v>
      </c>
      <c r="H848" s="2"/>
      <c r="I848" s="2"/>
      <c r="J848" s="2" t="s">
        <v>5009</v>
      </c>
      <c r="K848" s="2" t="s">
        <v>5346</v>
      </c>
      <c r="L848" s="4" t="s">
        <v>5313</v>
      </c>
      <c r="M848" s="7" t="s">
        <v>1181</v>
      </c>
      <c r="N848" s="7"/>
      <c r="O848" s="8"/>
      <c r="P848" s="7"/>
      <c r="Q848" s="8" t="s">
        <v>257</v>
      </c>
      <c r="R848" s="8" t="s">
        <v>5010</v>
      </c>
      <c r="S848" s="9">
        <v>37970</v>
      </c>
      <c r="T848" s="7">
        <v>6520</v>
      </c>
      <c r="U848" s="3"/>
      <c r="V848" s="4"/>
      <c r="W848" s="3"/>
      <c r="X848" s="3"/>
      <c r="Y848" s="3"/>
      <c r="Z848" s="2"/>
      <c r="AA848" s="1"/>
      <c r="AB848" s="1"/>
      <c r="AC848" s="1"/>
      <c r="AD848" s="1"/>
      <c r="AE848" s="1"/>
      <c r="AF848" s="1"/>
    </row>
    <row r="849" spans="1:32" ht="44.25" customHeight="1" x14ac:dyDescent="0.2">
      <c r="A849" s="86" t="s">
        <v>8087</v>
      </c>
      <c r="B849" s="2">
        <v>732639004</v>
      </c>
      <c r="C849" s="2" t="s">
        <v>139</v>
      </c>
      <c r="D849" s="2" t="s">
        <v>5011</v>
      </c>
      <c r="E849" s="6" t="s">
        <v>1470</v>
      </c>
      <c r="F849" s="6" t="s">
        <v>5008</v>
      </c>
      <c r="G849" s="6" t="s">
        <v>28</v>
      </c>
      <c r="H849" s="2"/>
      <c r="I849" s="2"/>
      <c r="J849" s="2" t="s">
        <v>5012</v>
      </c>
      <c r="K849" s="2" t="s">
        <v>5013</v>
      </c>
      <c r="L849" s="4" t="s">
        <v>48</v>
      </c>
      <c r="M849" s="7" t="s">
        <v>5014</v>
      </c>
      <c r="N849" s="7"/>
      <c r="O849" s="8"/>
      <c r="P849" s="7"/>
      <c r="Q849" s="8" t="s">
        <v>230</v>
      </c>
      <c r="R849" s="8" t="s">
        <v>5015</v>
      </c>
      <c r="S849" s="9">
        <v>37970</v>
      </c>
      <c r="T849" s="7">
        <v>6942</v>
      </c>
      <c r="U849" s="3"/>
      <c r="V849" s="4"/>
      <c r="W849" s="3"/>
      <c r="X849" s="3"/>
      <c r="Y849" s="3"/>
      <c r="Z849" s="2"/>
      <c r="AA849" s="1"/>
      <c r="AB849" s="1"/>
      <c r="AC849" s="1"/>
      <c r="AD849" s="1"/>
      <c r="AE849" s="1"/>
      <c r="AF849" s="1"/>
    </row>
    <row r="850" spans="1:32" ht="44.25" customHeight="1" x14ac:dyDescent="0.2">
      <c r="A850" s="86" t="s">
        <v>5016</v>
      </c>
      <c r="B850" s="2">
        <v>733785004</v>
      </c>
      <c r="C850" s="2" t="s">
        <v>139</v>
      </c>
      <c r="D850" s="2" t="s">
        <v>5017</v>
      </c>
      <c r="E850" s="6" t="s">
        <v>26</v>
      </c>
      <c r="F850" s="6" t="s">
        <v>5008</v>
      </c>
      <c r="G850" s="6" t="s">
        <v>28</v>
      </c>
      <c r="H850" s="2"/>
      <c r="I850" s="2"/>
      <c r="J850" s="2" t="s">
        <v>5018</v>
      </c>
      <c r="K850" s="2" t="s">
        <v>5019</v>
      </c>
      <c r="L850" s="4" t="s">
        <v>5311</v>
      </c>
      <c r="M850" s="7" t="s">
        <v>1493</v>
      </c>
      <c r="N850" s="7"/>
      <c r="O850" s="8"/>
      <c r="P850" s="7"/>
      <c r="Q850" s="8">
        <v>93910</v>
      </c>
      <c r="R850" s="8" t="s">
        <v>5020</v>
      </c>
      <c r="S850" s="9">
        <v>40016</v>
      </c>
      <c r="T850" s="7">
        <v>7413</v>
      </c>
      <c r="U850" s="3"/>
      <c r="V850" s="4"/>
      <c r="W850" s="3"/>
      <c r="X850" s="3"/>
      <c r="Y850" s="3"/>
      <c r="Z850" s="2"/>
      <c r="AA850" s="1"/>
      <c r="AB850" s="1"/>
      <c r="AC850" s="1"/>
      <c r="AD850" s="1"/>
      <c r="AE850" s="1"/>
      <c r="AF850" s="1"/>
    </row>
    <row r="851" spans="1:32" ht="44.25" customHeight="1" x14ac:dyDescent="0.2">
      <c r="A851" s="86" t="s">
        <v>8088</v>
      </c>
      <c r="B851" s="2">
        <v>653716907</v>
      </c>
      <c r="C851" s="2" t="s">
        <v>5021</v>
      </c>
      <c r="D851" s="2" t="s">
        <v>140</v>
      </c>
      <c r="E851" s="6" t="s">
        <v>1470</v>
      </c>
      <c r="F851" s="6" t="s">
        <v>4978</v>
      </c>
      <c r="G851" s="6" t="s">
        <v>28</v>
      </c>
      <c r="H851" s="2"/>
      <c r="I851" s="2"/>
      <c r="J851" s="2" t="s">
        <v>5022</v>
      </c>
      <c r="K851" s="2" t="s">
        <v>5023</v>
      </c>
      <c r="L851" s="4" t="s">
        <v>539</v>
      </c>
      <c r="M851" s="7" t="s">
        <v>3127</v>
      </c>
      <c r="N851" s="7" t="s">
        <v>6274</v>
      </c>
      <c r="O851" s="23" t="s">
        <v>6275</v>
      </c>
      <c r="P851" s="7"/>
      <c r="Q851" s="8" t="s">
        <v>230</v>
      </c>
      <c r="R851" s="8" t="s">
        <v>6299</v>
      </c>
      <c r="S851" s="9">
        <v>37970</v>
      </c>
      <c r="T851" s="7">
        <v>6945</v>
      </c>
      <c r="U851" s="3"/>
      <c r="V851" s="4"/>
      <c r="W851" s="3"/>
      <c r="X851" s="3"/>
      <c r="Y851" s="3"/>
      <c r="Z851" s="2"/>
      <c r="AA851" s="1"/>
      <c r="AB851" s="1"/>
      <c r="AC851" s="1"/>
      <c r="AD851" s="1"/>
      <c r="AE851" s="1"/>
      <c r="AF851" s="1"/>
    </row>
    <row r="852" spans="1:32" ht="44.25" customHeight="1" x14ac:dyDescent="0.2">
      <c r="A852" s="86" t="s">
        <v>8089</v>
      </c>
      <c r="B852" s="2">
        <v>747474001</v>
      </c>
      <c r="C852" s="2" t="s">
        <v>139</v>
      </c>
      <c r="D852" s="2" t="s">
        <v>5024</v>
      </c>
      <c r="E852" s="6" t="s">
        <v>1470</v>
      </c>
      <c r="F852" s="6" t="s">
        <v>5008</v>
      </c>
      <c r="G852" s="6" t="s">
        <v>28</v>
      </c>
      <c r="H852" s="2"/>
      <c r="I852" s="2"/>
      <c r="J852" s="2" t="s">
        <v>5025</v>
      </c>
      <c r="K852" s="2" t="s">
        <v>5026</v>
      </c>
      <c r="L852" s="4" t="s">
        <v>5311</v>
      </c>
      <c r="M852" s="7" t="s">
        <v>5027</v>
      </c>
      <c r="N852" s="7"/>
      <c r="O852" s="8"/>
      <c r="P852" s="7"/>
      <c r="Q852" s="8" t="s">
        <v>230</v>
      </c>
      <c r="R852" s="8" t="s">
        <v>5028</v>
      </c>
      <c r="S852" s="9">
        <v>38768</v>
      </c>
      <c r="T852" s="7">
        <v>7304</v>
      </c>
      <c r="U852" s="3"/>
      <c r="V852" s="4"/>
      <c r="W852" s="3"/>
      <c r="X852" s="3"/>
      <c r="Y852" s="3"/>
      <c r="Z852" s="2"/>
      <c r="AA852" s="1"/>
      <c r="AB852" s="1"/>
      <c r="AC852" s="1"/>
      <c r="AD852" s="1"/>
      <c r="AE852" s="1"/>
      <c r="AF852" s="1"/>
    </row>
    <row r="853" spans="1:32" ht="44.25" customHeight="1" x14ac:dyDescent="0.2">
      <c r="A853" s="86" t="s">
        <v>8090</v>
      </c>
      <c r="B853" s="2">
        <v>725861001</v>
      </c>
      <c r="C853" s="2" t="s">
        <v>139</v>
      </c>
      <c r="D853" s="2" t="s">
        <v>140</v>
      </c>
      <c r="E853" s="6" t="s">
        <v>1470</v>
      </c>
      <c r="F853" s="6" t="s">
        <v>5029</v>
      </c>
      <c r="G853" s="6" t="s">
        <v>28</v>
      </c>
      <c r="H853" s="2"/>
      <c r="I853" s="2"/>
      <c r="J853" s="2" t="s">
        <v>5030</v>
      </c>
      <c r="K853" s="2" t="s">
        <v>5032</v>
      </c>
      <c r="L853" s="4" t="s">
        <v>539</v>
      </c>
      <c r="M853" s="7" t="s">
        <v>3127</v>
      </c>
      <c r="N853" s="7"/>
      <c r="O853" s="23" t="s">
        <v>5031</v>
      </c>
      <c r="P853" s="7"/>
      <c r="Q853" s="8">
        <v>93910</v>
      </c>
      <c r="R853" s="8" t="s">
        <v>5033</v>
      </c>
      <c r="S853" s="9">
        <v>37970</v>
      </c>
      <c r="T853" s="7">
        <v>6946</v>
      </c>
      <c r="U853" s="3"/>
      <c r="V853" s="4"/>
      <c r="W853" s="3"/>
      <c r="X853" s="3"/>
      <c r="Y853" s="3"/>
      <c r="Z853" s="2"/>
      <c r="AA853" s="1"/>
      <c r="AB853" s="1"/>
      <c r="AC853" s="1"/>
      <c r="AD853" s="1"/>
      <c r="AE853" s="1"/>
      <c r="AF853" s="1"/>
    </row>
    <row r="854" spans="1:32" ht="44.25" customHeight="1" x14ac:dyDescent="0.2">
      <c r="A854" s="86" t="s">
        <v>8091</v>
      </c>
      <c r="B854" s="2" t="s">
        <v>6398</v>
      </c>
      <c r="C854" s="2" t="s">
        <v>139</v>
      </c>
      <c r="D854" s="2" t="s">
        <v>5034</v>
      </c>
      <c r="E854" s="6" t="s">
        <v>26</v>
      </c>
      <c r="F854" s="6" t="s">
        <v>5008</v>
      </c>
      <c r="G854" s="6" t="s">
        <v>28</v>
      </c>
      <c r="H854" s="2"/>
      <c r="I854" s="2"/>
      <c r="J854" s="2" t="s">
        <v>5035</v>
      </c>
      <c r="K854" s="2" t="s">
        <v>5036</v>
      </c>
      <c r="L854" s="4" t="s">
        <v>5311</v>
      </c>
      <c r="M854" s="7" t="s">
        <v>5037</v>
      </c>
      <c r="N854" s="7"/>
      <c r="O854" s="8"/>
      <c r="P854" s="7"/>
      <c r="Q854" s="8" t="s">
        <v>257</v>
      </c>
      <c r="R854" s="8" t="s">
        <v>5038</v>
      </c>
      <c r="S854" s="9">
        <v>37667</v>
      </c>
      <c r="T854" s="7">
        <v>6790</v>
      </c>
      <c r="U854" s="3"/>
      <c r="V854" s="4"/>
      <c r="W854" s="3"/>
      <c r="X854" s="3"/>
      <c r="Y854" s="3"/>
      <c r="Z854" s="2"/>
      <c r="AA854" s="1"/>
      <c r="AB854" s="1"/>
      <c r="AC854" s="1"/>
      <c r="AD854" s="1"/>
      <c r="AE854" s="1"/>
      <c r="AF854" s="1"/>
    </row>
    <row r="855" spans="1:32" ht="44.25" customHeight="1" x14ac:dyDescent="0.2">
      <c r="A855" s="86" t="s">
        <v>5039</v>
      </c>
      <c r="B855" s="2">
        <v>732361006</v>
      </c>
      <c r="C855" s="2" t="s">
        <v>139</v>
      </c>
      <c r="D855" s="2" t="s">
        <v>5040</v>
      </c>
      <c r="E855" s="6" t="s">
        <v>26</v>
      </c>
      <c r="F855" s="6" t="s">
        <v>5008</v>
      </c>
      <c r="G855" s="6" t="s">
        <v>28</v>
      </c>
      <c r="H855" s="2"/>
      <c r="I855" s="2"/>
      <c r="J855" s="2" t="s">
        <v>5041</v>
      </c>
      <c r="K855" s="2" t="s">
        <v>5042</v>
      </c>
      <c r="L855" s="4" t="s">
        <v>48</v>
      </c>
      <c r="M855" s="7" t="s">
        <v>2783</v>
      </c>
      <c r="N855" s="7"/>
      <c r="O855" s="8"/>
      <c r="P855" s="7"/>
      <c r="Q855" s="8">
        <v>93910</v>
      </c>
      <c r="R855" s="8" t="s">
        <v>5043</v>
      </c>
      <c r="S855" s="9">
        <v>37970</v>
      </c>
      <c r="T855" s="7">
        <v>6941</v>
      </c>
      <c r="U855" s="3"/>
      <c r="V855" s="4"/>
      <c r="W855" s="3"/>
      <c r="X855" s="3"/>
      <c r="Y855" s="3"/>
      <c r="Z855" s="2"/>
      <c r="AA855" s="1"/>
      <c r="AB855" s="1"/>
      <c r="AC855" s="1"/>
      <c r="AD855" s="1"/>
      <c r="AE855" s="1"/>
      <c r="AF855" s="1"/>
    </row>
    <row r="856" spans="1:32" ht="44.25" customHeight="1" x14ac:dyDescent="0.2">
      <c r="A856" s="86" t="s">
        <v>5044</v>
      </c>
      <c r="B856" s="2">
        <v>707155000</v>
      </c>
      <c r="C856" s="2" t="s">
        <v>139</v>
      </c>
      <c r="D856" s="2" t="s">
        <v>5045</v>
      </c>
      <c r="E856" s="6" t="s">
        <v>5046</v>
      </c>
      <c r="F856" s="6" t="s">
        <v>5008</v>
      </c>
      <c r="G856" s="6" t="s">
        <v>28</v>
      </c>
      <c r="H856" s="2"/>
      <c r="I856" s="2"/>
      <c r="J856" s="2" t="s">
        <v>5047</v>
      </c>
      <c r="K856" s="2" t="s">
        <v>5048</v>
      </c>
      <c r="L856" s="4" t="s">
        <v>5311</v>
      </c>
      <c r="M856" s="7" t="s">
        <v>1493</v>
      </c>
      <c r="N856" s="7"/>
      <c r="O856" s="8"/>
      <c r="P856" s="7"/>
      <c r="Q856" s="8">
        <v>93910</v>
      </c>
      <c r="R856" s="8" t="s">
        <v>5049</v>
      </c>
      <c r="S856" s="9">
        <v>37970</v>
      </c>
      <c r="T856" s="7">
        <v>6901</v>
      </c>
      <c r="U856" s="3"/>
      <c r="V856" s="4"/>
      <c r="W856" s="3"/>
      <c r="X856" s="3"/>
      <c r="Y856" s="3"/>
      <c r="Z856" s="2"/>
      <c r="AA856" s="1"/>
      <c r="AB856" s="1"/>
      <c r="AC856" s="1"/>
      <c r="AD856" s="1"/>
      <c r="AE856" s="1"/>
      <c r="AF856" s="1"/>
    </row>
    <row r="857" spans="1:32" ht="44.25" customHeight="1" x14ac:dyDescent="0.2">
      <c r="A857" s="86" t="s">
        <v>5050</v>
      </c>
      <c r="B857" s="2">
        <v>729274003</v>
      </c>
      <c r="C857" s="2" t="s">
        <v>139</v>
      </c>
      <c r="D857" s="2" t="s">
        <v>5051</v>
      </c>
      <c r="E857" s="6" t="s">
        <v>26</v>
      </c>
      <c r="F857" s="6" t="s">
        <v>5008</v>
      </c>
      <c r="G857" s="6" t="s">
        <v>28</v>
      </c>
      <c r="H857" s="2"/>
      <c r="I857" s="2"/>
      <c r="J857" s="2" t="s">
        <v>5052</v>
      </c>
      <c r="K857" s="2" t="s">
        <v>5053</v>
      </c>
      <c r="L857" s="4" t="s">
        <v>48</v>
      </c>
      <c r="M857" s="7" t="s">
        <v>2495</v>
      </c>
      <c r="N857" s="7" t="s">
        <v>5054</v>
      </c>
      <c r="O857" s="8"/>
      <c r="P857" s="7"/>
      <c r="Q857" s="8" t="s">
        <v>327</v>
      </c>
      <c r="R857" s="8" t="s">
        <v>5301</v>
      </c>
      <c r="S857" s="9">
        <v>37970</v>
      </c>
      <c r="T857" s="7">
        <v>6800</v>
      </c>
      <c r="U857" s="3"/>
      <c r="V857" s="4"/>
      <c r="W857" s="3"/>
      <c r="X857" s="3"/>
      <c r="Y857" s="3"/>
      <c r="Z857" s="2"/>
      <c r="AA857" s="1"/>
      <c r="AB857" s="1"/>
      <c r="AC857" s="1"/>
      <c r="AD857" s="1"/>
      <c r="AE857" s="1"/>
      <c r="AF857" s="1"/>
    </row>
    <row r="858" spans="1:32" ht="44.25" customHeight="1" x14ac:dyDescent="0.2">
      <c r="A858" s="86" t="s">
        <v>8092</v>
      </c>
      <c r="B858" s="2">
        <v>731959005</v>
      </c>
      <c r="C858" s="2" t="s">
        <v>139</v>
      </c>
      <c r="D858" s="2" t="s">
        <v>140</v>
      </c>
      <c r="E858" s="6" t="s">
        <v>26</v>
      </c>
      <c r="F858" s="6" t="s">
        <v>5008</v>
      </c>
      <c r="G858" s="6" t="s">
        <v>28</v>
      </c>
      <c r="H858" s="2"/>
      <c r="I858" s="2"/>
      <c r="J858" s="2" t="s">
        <v>5055</v>
      </c>
      <c r="K858" s="2" t="s">
        <v>5056</v>
      </c>
      <c r="L858" s="4" t="s">
        <v>48</v>
      </c>
      <c r="M858" s="7" t="s">
        <v>3219</v>
      </c>
      <c r="N858" s="7" t="s">
        <v>5057</v>
      </c>
      <c r="O858" s="8"/>
      <c r="P858" s="7"/>
      <c r="Q858" s="8" t="s">
        <v>257</v>
      </c>
      <c r="R858" s="8" t="s">
        <v>5300</v>
      </c>
      <c r="S858" s="9">
        <v>37970</v>
      </c>
      <c r="T858" s="7">
        <v>6940</v>
      </c>
      <c r="U858" s="3"/>
      <c r="V858" s="4"/>
      <c r="W858" s="3"/>
      <c r="X858" s="3"/>
      <c r="Y858" s="3"/>
      <c r="Z858" s="2"/>
      <c r="AA858" s="1"/>
      <c r="AB858" s="1"/>
      <c r="AC858" s="1"/>
      <c r="AD858" s="1"/>
      <c r="AE858" s="1"/>
      <c r="AF858" s="1"/>
    </row>
    <row r="859" spans="1:32" ht="44.25" customHeight="1" x14ac:dyDescent="0.2">
      <c r="A859" s="86" t="s">
        <v>8093</v>
      </c>
      <c r="B859" s="2">
        <v>800665264</v>
      </c>
      <c r="C859" s="2" t="s">
        <v>139</v>
      </c>
      <c r="D859" s="2" t="s">
        <v>5058</v>
      </c>
      <c r="E859" s="6" t="s">
        <v>26</v>
      </c>
      <c r="F859" s="6" t="s">
        <v>5008</v>
      </c>
      <c r="G859" s="6" t="s">
        <v>28</v>
      </c>
      <c r="H859" s="2"/>
      <c r="I859" s="2"/>
      <c r="J859" s="2" t="s">
        <v>5059</v>
      </c>
      <c r="K859" s="2" t="s">
        <v>5060</v>
      </c>
      <c r="L859" s="4" t="s">
        <v>309</v>
      </c>
      <c r="M859" s="7" t="s">
        <v>2712</v>
      </c>
      <c r="N859" s="7"/>
      <c r="O859" s="8"/>
      <c r="P859" s="7"/>
      <c r="Q859" s="8" t="s">
        <v>5061</v>
      </c>
      <c r="R859" s="8" t="s">
        <v>5062</v>
      </c>
      <c r="S859" s="9">
        <v>37970</v>
      </c>
      <c r="T859" s="7">
        <v>6550</v>
      </c>
      <c r="U859" s="3"/>
      <c r="V859" s="4"/>
      <c r="W859" s="3"/>
      <c r="X859" s="3"/>
      <c r="Y859" s="3"/>
      <c r="Z859" s="2"/>
      <c r="AA859" s="1"/>
      <c r="AB859" s="1"/>
      <c r="AC859" s="1"/>
      <c r="AD859" s="1"/>
      <c r="AE859" s="1"/>
      <c r="AF859" s="1"/>
    </row>
    <row r="860" spans="1:32" ht="44.25" customHeight="1" x14ac:dyDescent="0.2">
      <c r="A860" s="86" t="s">
        <v>8094</v>
      </c>
      <c r="B860" s="2">
        <v>700555097</v>
      </c>
      <c r="C860" s="2" t="s">
        <v>139</v>
      </c>
      <c r="D860" s="2" t="s">
        <v>5063</v>
      </c>
      <c r="E860" s="6" t="s">
        <v>26</v>
      </c>
      <c r="F860" s="6" t="s">
        <v>5008</v>
      </c>
      <c r="G860" s="6" t="s">
        <v>28</v>
      </c>
      <c r="H860" s="2"/>
      <c r="I860" s="2"/>
      <c r="J860" s="2" t="s">
        <v>5064</v>
      </c>
      <c r="K860" s="2" t="s">
        <v>5065</v>
      </c>
      <c r="L860" s="4" t="s">
        <v>5312</v>
      </c>
      <c r="M860" s="7" t="s">
        <v>58</v>
      </c>
      <c r="N860" s="7" t="s">
        <v>5066</v>
      </c>
      <c r="O860" s="8"/>
      <c r="P860" s="7"/>
      <c r="Q860" s="8">
        <v>93910</v>
      </c>
      <c r="R860" s="8" t="s">
        <v>5067</v>
      </c>
      <c r="S860" s="9">
        <v>37970</v>
      </c>
      <c r="T860" s="7">
        <v>7023</v>
      </c>
      <c r="U860" s="3"/>
      <c r="V860" s="4"/>
      <c r="W860" s="3"/>
      <c r="X860" s="3"/>
      <c r="Y860" s="3"/>
      <c r="Z860" s="2"/>
      <c r="AA860" s="1"/>
      <c r="AB860" s="1"/>
      <c r="AC860" s="1"/>
      <c r="AD860" s="1"/>
      <c r="AE860" s="1"/>
      <c r="AF860" s="1"/>
    </row>
    <row r="861" spans="1:32" ht="44.25" customHeight="1" x14ac:dyDescent="0.2">
      <c r="A861" s="86" t="s">
        <v>5068</v>
      </c>
      <c r="B861" s="2" t="s">
        <v>6399</v>
      </c>
      <c r="C861" s="2" t="s">
        <v>139</v>
      </c>
      <c r="D861" s="2" t="s">
        <v>5069</v>
      </c>
      <c r="E861" s="6" t="s">
        <v>8095</v>
      </c>
      <c r="F861" s="6" t="s">
        <v>5008</v>
      </c>
      <c r="G861" s="6" t="s">
        <v>28</v>
      </c>
      <c r="H861" s="2"/>
      <c r="I861" s="2"/>
      <c r="J861" s="2" t="s">
        <v>5931</v>
      </c>
      <c r="K861" s="2" t="s">
        <v>8096</v>
      </c>
      <c r="L861" s="4" t="s">
        <v>309</v>
      </c>
      <c r="M861" s="7" t="s">
        <v>5070</v>
      </c>
      <c r="N861" s="7" t="s">
        <v>8439</v>
      </c>
      <c r="O861" s="23" t="s">
        <v>8440</v>
      </c>
      <c r="P861" s="7"/>
      <c r="Q861" s="8" t="s">
        <v>257</v>
      </c>
      <c r="R861" s="8" t="s">
        <v>8097</v>
      </c>
      <c r="S861" s="9">
        <v>37970</v>
      </c>
      <c r="T861" s="7">
        <v>6650</v>
      </c>
      <c r="U861" s="3"/>
      <c r="V861" s="4"/>
      <c r="W861" s="3"/>
      <c r="X861" s="3"/>
      <c r="Y861" s="3"/>
      <c r="Z861" s="2"/>
      <c r="AA861" s="1"/>
      <c r="AB861" s="1"/>
      <c r="AC861" s="1"/>
      <c r="AD861" s="1"/>
      <c r="AE861" s="1"/>
      <c r="AF861" s="1"/>
    </row>
    <row r="862" spans="1:32" ht="44.25" customHeight="1" x14ac:dyDescent="0.2">
      <c r="A862" s="86" t="s">
        <v>8098</v>
      </c>
      <c r="B862" s="2" t="s">
        <v>6400</v>
      </c>
      <c r="C862" s="2" t="s">
        <v>139</v>
      </c>
      <c r="D862" s="2" t="s">
        <v>5071</v>
      </c>
      <c r="E862" s="6" t="s">
        <v>5072</v>
      </c>
      <c r="F862" s="6" t="s">
        <v>5008</v>
      </c>
      <c r="G862" s="6" t="s">
        <v>28</v>
      </c>
      <c r="H862" s="2"/>
      <c r="I862" s="2"/>
      <c r="J862" s="2" t="s">
        <v>5073</v>
      </c>
      <c r="K862" s="2" t="s">
        <v>5074</v>
      </c>
      <c r="L862" s="4" t="s">
        <v>539</v>
      </c>
      <c r="M862" s="7" t="s">
        <v>5076</v>
      </c>
      <c r="N862" s="7" t="s">
        <v>5075</v>
      </c>
      <c r="O862" s="8"/>
      <c r="P862" s="7"/>
      <c r="Q862" s="8" t="s">
        <v>257</v>
      </c>
      <c r="R862" s="8" t="s">
        <v>5077</v>
      </c>
      <c r="S862" s="9">
        <v>37970</v>
      </c>
      <c r="T862" s="7">
        <v>6879</v>
      </c>
      <c r="U862" s="3"/>
      <c r="V862" s="4"/>
      <c r="W862" s="3"/>
      <c r="X862" s="3"/>
      <c r="Y862" s="3"/>
      <c r="Z862" s="2"/>
      <c r="AA862" s="1"/>
      <c r="AB862" s="1"/>
      <c r="AC862" s="1"/>
      <c r="AD862" s="1"/>
      <c r="AE862" s="1"/>
      <c r="AF862" s="1"/>
    </row>
    <row r="863" spans="1:32" ht="44.25" customHeight="1" x14ac:dyDescent="0.2">
      <c r="A863" s="86" t="s">
        <v>3376</v>
      </c>
      <c r="B863" s="2">
        <v>702085047</v>
      </c>
      <c r="C863" s="2" t="s">
        <v>3377</v>
      </c>
      <c r="D863" s="2" t="s">
        <v>140</v>
      </c>
      <c r="E863" s="6" t="s">
        <v>1470</v>
      </c>
      <c r="F863" s="6" t="s">
        <v>3378</v>
      </c>
      <c r="G863" s="6" t="s">
        <v>28</v>
      </c>
      <c r="H863" s="2"/>
      <c r="I863" s="2"/>
      <c r="J863" s="2" t="s">
        <v>6025</v>
      </c>
      <c r="K863" s="2" t="s">
        <v>5528</v>
      </c>
      <c r="L863" s="4" t="s">
        <v>5311</v>
      </c>
      <c r="M863" s="7" t="s">
        <v>3635</v>
      </c>
      <c r="N863" s="7" t="s">
        <v>5527</v>
      </c>
      <c r="O863" s="23" t="s">
        <v>5529</v>
      </c>
      <c r="P863" s="7"/>
      <c r="Q863" s="8" t="s">
        <v>230</v>
      </c>
      <c r="R863" s="8" t="s">
        <v>6108</v>
      </c>
      <c r="S863" s="9">
        <v>37970</v>
      </c>
      <c r="T863" s="7">
        <v>3848</v>
      </c>
      <c r="U863" s="3"/>
      <c r="V863" s="4"/>
      <c r="W863" s="3"/>
      <c r="X863" s="3"/>
      <c r="Y863" s="3"/>
      <c r="Z863" s="2"/>
      <c r="AA863" s="1"/>
      <c r="AB863" s="1"/>
      <c r="AC863" s="1"/>
      <c r="AD863" s="1"/>
      <c r="AE863" s="1"/>
      <c r="AF863" s="1"/>
    </row>
    <row r="864" spans="1:32" ht="44.25" customHeight="1" x14ac:dyDescent="0.2">
      <c r="A864" s="86" t="s">
        <v>5078</v>
      </c>
      <c r="B864" s="2">
        <v>704380208</v>
      </c>
      <c r="C864" s="2" t="s">
        <v>139</v>
      </c>
      <c r="D864" s="2" t="s">
        <v>5079</v>
      </c>
      <c r="E864" s="6" t="s">
        <v>26</v>
      </c>
      <c r="F864" s="6" t="s">
        <v>5008</v>
      </c>
      <c r="G864" s="6" t="s">
        <v>28</v>
      </c>
      <c r="H864" s="2"/>
      <c r="I864" s="2"/>
      <c r="J864" s="2" t="s">
        <v>5080</v>
      </c>
      <c r="K864" s="2" t="s">
        <v>5081</v>
      </c>
      <c r="L864" s="4" t="s">
        <v>309</v>
      </c>
      <c r="M864" s="7" t="s">
        <v>5082</v>
      </c>
      <c r="N864" s="7"/>
      <c r="O864" s="8"/>
      <c r="P864" s="7"/>
      <c r="Q864" s="8" t="s">
        <v>257</v>
      </c>
      <c r="R864" s="8" t="s">
        <v>5083</v>
      </c>
      <c r="S864" s="9">
        <v>37970</v>
      </c>
      <c r="T864" s="7">
        <v>6923</v>
      </c>
      <c r="U864" s="3"/>
      <c r="V864" s="4"/>
      <c r="W864" s="3"/>
      <c r="X864" s="3"/>
      <c r="Y864" s="3"/>
      <c r="Z864" s="2"/>
      <c r="AA864" s="1"/>
      <c r="AB864" s="1"/>
      <c r="AC864" s="1"/>
      <c r="AD864" s="1"/>
      <c r="AE864" s="1"/>
      <c r="AF864" s="1"/>
    </row>
    <row r="865" spans="1:32" ht="44.25" customHeight="1" x14ac:dyDescent="0.2">
      <c r="A865" s="86" t="s">
        <v>5084</v>
      </c>
      <c r="B865" s="2">
        <v>702872707</v>
      </c>
      <c r="C865" s="2" t="s">
        <v>139</v>
      </c>
      <c r="D865" s="2" t="s">
        <v>4994</v>
      </c>
      <c r="E865" s="6" t="s">
        <v>26</v>
      </c>
      <c r="F865" s="6" t="s">
        <v>141</v>
      </c>
      <c r="G865" s="6" t="s">
        <v>28</v>
      </c>
      <c r="H865" s="2"/>
      <c r="I865" s="2"/>
      <c r="J865" s="2" t="s">
        <v>5085</v>
      </c>
      <c r="K865" s="2" t="s">
        <v>5086</v>
      </c>
      <c r="L865" s="4" t="s">
        <v>47</v>
      </c>
      <c r="M865" s="7" t="s">
        <v>5088</v>
      </c>
      <c r="N865" s="7" t="s">
        <v>5087</v>
      </c>
      <c r="O865" s="8"/>
      <c r="P865" s="7"/>
      <c r="Q865" s="8" t="s">
        <v>327</v>
      </c>
      <c r="R865" s="8" t="s">
        <v>5089</v>
      </c>
      <c r="S865" s="9">
        <v>37970</v>
      </c>
      <c r="T865" s="7">
        <v>7008</v>
      </c>
      <c r="U865" s="3"/>
      <c r="V865" s="4"/>
      <c r="W865" s="3"/>
      <c r="X865" s="3"/>
      <c r="Y865" s="3"/>
      <c r="Z865" s="2"/>
      <c r="AA865" s="1"/>
      <c r="AB865" s="1"/>
      <c r="AC865" s="1"/>
      <c r="AD865" s="1"/>
      <c r="AE865" s="1"/>
      <c r="AF865" s="1"/>
    </row>
    <row r="866" spans="1:32" ht="44.25" customHeight="1" x14ac:dyDescent="0.2">
      <c r="A866" s="86" t="s">
        <v>8099</v>
      </c>
      <c r="B866" s="2">
        <v>815133048</v>
      </c>
      <c r="C866" s="2" t="s">
        <v>139</v>
      </c>
      <c r="D866" s="2" t="s">
        <v>140</v>
      </c>
      <c r="E866" s="6" t="s">
        <v>26</v>
      </c>
      <c r="F866" s="6" t="s">
        <v>5008</v>
      </c>
      <c r="G866" s="6" t="s">
        <v>28</v>
      </c>
      <c r="H866" s="2"/>
      <c r="I866" s="2"/>
      <c r="J866" s="2" t="s">
        <v>5090</v>
      </c>
      <c r="K866" s="2" t="s">
        <v>5091</v>
      </c>
      <c r="L866" s="4" t="s">
        <v>5316</v>
      </c>
      <c r="M866" s="7" t="s">
        <v>3361</v>
      </c>
      <c r="N866" s="7" t="s">
        <v>5092</v>
      </c>
      <c r="O866" s="8"/>
      <c r="P866" s="7"/>
      <c r="Q866" s="8">
        <v>93910</v>
      </c>
      <c r="R866" s="8" t="s">
        <v>5043</v>
      </c>
      <c r="S866" s="9">
        <v>38159</v>
      </c>
      <c r="T866" s="7">
        <v>6840</v>
      </c>
      <c r="U866" s="3"/>
      <c r="V866" s="4"/>
      <c r="W866" s="3"/>
      <c r="X866" s="3"/>
      <c r="Y866" s="3"/>
      <c r="Z866" s="2"/>
      <c r="AA866" s="1"/>
      <c r="AB866" s="1"/>
      <c r="AC866" s="1"/>
      <c r="AD866" s="1"/>
      <c r="AE866" s="1"/>
      <c r="AF866" s="1"/>
    </row>
    <row r="867" spans="1:32" ht="44.25" customHeight="1" x14ac:dyDescent="0.2">
      <c r="A867" s="86" t="s">
        <v>8100</v>
      </c>
      <c r="B867" s="2">
        <v>823695004</v>
      </c>
      <c r="C867" s="2" t="s">
        <v>224</v>
      </c>
      <c r="D867" s="2" t="s">
        <v>5093</v>
      </c>
      <c r="E867" s="6" t="s">
        <v>5094</v>
      </c>
      <c r="F867" s="6" t="s">
        <v>226</v>
      </c>
      <c r="G867" s="6" t="s">
        <v>28</v>
      </c>
      <c r="H867" s="2"/>
      <c r="I867" s="2"/>
      <c r="J867" s="2" t="s">
        <v>5095</v>
      </c>
      <c r="K867" s="2" t="s">
        <v>5096</v>
      </c>
      <c r="L867" s="4" t="s">
        <v>539</v>
      </c>
      <c r="M867" s="7" t="s">
        <v>395</v>
      </c>
      <c r="N867" s="7" t="s">
        <v>5097</v>
      </c>
      <c r="O867" s="8"/>
      <c r="P867" s="7"/>
      <c r="Q867" s="8">
        <v>93910</v>
      </c>
      <c r="R867" s="8" t="s">
        <v>8101</v>
      </c>
      <c r="S867" s="9">
        <v>37970</v>
      </c>
      <c r="T867" s="7">
        <v>5900</v>
      </c>
      <c r="U867" s="20"/>
      <c r="V867" s="21"/>
      <c r="W867" s="20"/>
      <c r="X867" s="20"/>
      <c r="Y867" s="20"/>
      <c r="Z867" s="12"/>
      <c r="AA867" s="1"/>
      <c r="AB867" s="1"/>
      <c r="AC867" s="1"/>
      <c r="AD867" s="1"/>
      <c r="AE867" s="1"/>
      <c r="AF867" s="1"/>
    </row>
    <row r="868" spans="1:32" ht="44.25" customHeight="1" x14ac:dyDescent="0.2">
      <c r="A868" s="86" t="s">
        <v>5098</v>
      </c>
      <c r="B868" s="2">
        <v>616068008</v>
      </c>
      <c r="C868" s="2" t="s">
        <v>2368</v>
      </c>
      <c r="D868" s="2" t="s">
        <v>5099</v>
      </c>
      <c r="E868" s="6" t="s">
        <v>26</v>
      </c>
      <c r="F868" s="6" t="s">
        <v>5100</v>
      </c>
      <c r="G868" s="6" t="s">
        <v>28</v>
      </c>
      <c r="H868" s="2"/>
      <c r="I868" s="2"/>
      <c r="J868" s="2" t="s">
        <v>5428</v>
      </c>
      <c r="K868" s="2" t="s">
        <v>5101</v>
      </c>
      <c r="L868" s="4" t="s">
        <v>5315</v>
      </c>
      <c r="M868" s="7" t="s">
        <v>5102</v>
      </c>
      <c r="N868" s="4" t="s">
        <v>5429</v>
      </c>
      <c r="O868" s="8"/>
      <c r="P868" s="7"/>
      <c r="Q868" s="8">
        <v>91001</v>
      </c>
      <c r="R868" s="8" t="s">
        <v>518</v>
      </c>
      <c r="S868" s="9">
        <v>39245</v>
      </c>
      <c r="T868" s="7">
        <v>7359</v>
      </c>
      <c r="U868" s="3"/>
      <c r="V868" s="4"/>
      <c r="W868" s="3"/>
      <c r="X868" s="3"/>
      <c r="Y868" s="3"/>
      <c r="Z868" s="2"/>
      <c r="AA868" s="1"/>
      <c r="AB868" s="1"/>
      <c r="AC868" s="1"/>
      <c r="AD868" s="1"/>
      <c r="AE868" s="1"/>
      <c r="AF868" s="1"/>
    </row>
    <row r="869" spans="1:32" ht="44.25" customHeight="1" x14ac:dyDescent="0.2">
      <c r="A869" s="86" t="s">
        <v>5103</v>
      </c>
      <c r="B869" s="2" t="s">
        <v>6401</v>
      </c>
      <c r="C869" s="2" t="s">
        <v>2368</v>
      </c>
      <c r="D869" s="2" t="s">
        <v>5099</v>
      </c>
      <c r="E869" s="6" t="s">
        <v>26</v>
      </c>
      <c r="F869" s="6" t="s">
        <v>5100</v>
      </c>
      <c r="G869" s="6" t="s">
        <v>28</v>
      </c>
      <c r="H869" s="2"/>
      <c r="I869" s="2"/>
      <c r="J869" s="2" t="s">
        <v>5731</v>
      </c>
      <c r="K869" s="2" t="s">
        <v>5104</v>
      </c>
      <c r="L869" s="4" t="s">
        <v>5351</v>
      </c>
      <c r="M869" s="7" t="s">
        <v>759</v>
      </c>
      <c r="N869" s="7" t="s">
        <v>5105</v>
      </c>
      <c r="O869" s="8"/>
      <c r="P869" s="7"/>
      <c r="Q869" s="8">
        <v>91001</v>
      </c>
      <c r="R869" s="8" t="s">
        <v>518</v>
      </c>
      <c r="S869" s="9">
        <v>38266</v>
      </c>
      <c r="T869" s="7">
        <v>7145</v>
      </c>
      <c r="U869" s="3"/>
      <c r="V869" s="4"/>
      <c r="W869" s="3"/>
      <c r="X869" s="3"/>
      <c r="Y869" s="3"/>
      <c r="Z869" s="2"/>
      <c r="AA869" s="1"/>
      <c r="AB869" s="1"/>
      <c r="AC869" s="1"/>
      <c r="AD869" s="1"/>
      <c r="AE869" s="1"/>
      <c r="AF869" s="1"/>
    </row>
    <row r="870" spans="1:32" ht="44.25" customHeight="1" x14ac:dyDescent="0.2">
      <c r="A870" s="86" t="s">
        <v>5106</v>
      </c>
      <c r="B870" s="2">
        <v>616080008</v>
      </c>
      <c r="C870" s="2" t="s">
        <v>2368</v>
      </c>
      <c r="D870" s="2" t="s">
        <v>5099</v>
      </c>
      <c r="E870" s="6" t="s">
        <v>26</v>
      </c>
      <c r="F870" s="6" t="s">
        <v>5100</v>
      </c>
      <c r="G870" s="6" t="s">
        <v>28</v>
      </c>
      <c r="H870" s="2"/>
      <c r="I870" s="2" t="s">
        <v>2989</v>
      </c>
      <c r="J870" s="2" t="s">
        <v>8201</v>
      </c>
      <c r="K870" s="2" t="s">
        <v>5647</v>
      </c>
      <c r="L870" s="4" t="s">
        <v>47</v>
      </c>
      <c r="M870" s="7" t="s">
        <v>5361</v>
      </c>
      <c r="N870" s="7" t="s">
        <v>8202</v>
      </c>
      <c r="O870" s="23" t="s">
        <v>5648</v>
      </c>
      <c r="P870" s="7"/>
      <c r="Q870" s="8">
        <v>91001</v>
      </c>
      <c r="R870" s="8" t="s">
        <v>2470</v>
      </c>
      <c r="S870" s="9">
        <v>38595</v>
      </c>
      <c r="T870" s="7">
        <v>7188</v>
      </c>
      <c r="U870" s="20"/>
      <c r="V870" s="21"/>
      <c r="W870" s="20"/>
      <c r="X870" s="20"/>
      <c r="Y870" s="20"/>
      <c r="Z870" s="12"/>
      <c r="AA870" s="1"/>
      <c r="AB870" s="1"/>
      <c r="AC870" s="1"/>
      <c r="AD870" s="1"/>
      <c r="AE870" s="1"/>
      <c r="AF870" s="1"/>
    </row>
    <row r="871" spans="1:32" ht="44.25" customHeight="1" x14ac:dyDescent="0.2">
      <c r="A871" s="86" t="s">
        <v>8102</v>
      </c>
      <c r="B871" s="2">
        <v>700124509</v>
      </c>
      <c r="C871" s="2" t="s">
        <v>72</v>
      </c>
      <c r="D871" s="2" t="s">
        <v>5107</v>
      </c>
      <c r="E871" s="6" t="s">
        <v>8103</v>
      </c>
      <c r="F871" s="6" t="s">
        <v>5108</v>
      </c>
      <c r="G871" s="6" t="s">
        <v>6096</v>
      </c>
      <c r="H871" s="2" t="s">
        <v>5109</v>
      </c>
      <c r="I871" s="2" t="s">
        <v>8104</v>
      </c>
      <c r="J871" s="2" t="s">
        <v>5110</v>
      </c>
      <c r="K871" s="2" t="s">
        <v>5111</v>
      </c>
      <c r="L871" s="4" t="s">
        <v>47</v>
      </c>
      <c r="M871" s="7" t="s">
        <v>5113</v>
      </c>
      <c r="N871" s="7" t="s">
        <v>5112</v>
      </c>
      <c r="O871" s="8" t="s">
        <v>8105</v>
      </c>
      <c r="P871" s="7"/>
      <c r="Q871" s="8">
        <v>93401</v>
      </c>
      <c r="R871" s="8" t="s">
        <v>8106</v>
      </c>
      <c r="S871" s="9">
        <v>37970</v>
      </c>
      <c r="T871" s="7">
        <v>6100</v>
      </c>
      <c r="U871" s="3"/>
      <c r="V871" s="4"/>
      <c r="W871" s="3"/>
      <c r="X871" s="3"/>
      <c r="Y871" s="3"/>
      <c r="Z871" s="2" t="s">
        <v>6747</v>
      </c>
      <c r="AA871" s="1"/>
      <c r="AB871" s="1"/>
      <c r="AC871" s="1"/>
      <c r="AD871" s="1"/>
      <c r="AE871" s="1"/>
      <c r="AF871" s="1" t="s">
        <v>8515</v>
      </c>
    </row>
    <row r="872" spans="1:32" ht="44.25" customHeight="1" x14ac:dyDescent="0.2">
      <c r="A872" s="86" t="s">
        <v>8107</v>
      </c>
      <c r="B872" s="2">
        <v>702758009</v>
      </c>
      <c r="C872" s="2" t="s">
        <v>72</v>
      </c>
      <c r="D872" s="2" t="s">
        <v>5114</v>
      </c>
      <c r="E872" s="6" t="s">
        <v>8415</v>
      </c>
      <c r="F872" s="6" t="s">
        <v>5115</v>
      </c>
      <c r="G872" s="6" t="s">
        <v>8416</v>
      </c>
      <c r="H872" s="2" t="s">
        <v>8417</v>
      </c>
      <c r="I872" s="2" t="s">
        <v>6320</v>
      </c>
      <c r="J872" s="2" t="s">
        <v>6321</v>
      </c>
      <c r="K872" s="2" t="s">
        <v>5116</v>
      </c>
      <c r="L872" s="4" t="s">
        <v>5317</v>
      </c>
      <c r="M872" s="7" t="s">
        <v>5118</v>
      </c>
      <c r="N872" s="7" t="s">
        <v>5117</v>
      </c>
      <c r="O872" s="44" t="s">
        <v>6326</v>
      </c>
      <c r="P872" s="7"/>
      <c r="Q872" s="8">
        <v>93401</v>
      </c>
      <c r="R872" s="8" t="s">
        <v>8418</v>
      </c>
      <c r="S872" s="9">
        <v>37970</v>
      </c>
      <c r="T872" s="7">
        <v>6150</v>
      </c>
      <c r="U872" s="3"/>
      <c r="V872" s="4"/>
      <c r="W872" s="3"/>
      <c r="X872" s="3"/>
      <c r="Y872" s="3"/>
      <c r="Z872" s="2"/>
      <c r="AA872" s="1"/>
      <c r="AB872" s="1"/>
      <c r="AC872" s="1"/>
      <c r="AD872" s="1"/>
      <c r="AE872" s="1"/>
      <c r="AF872" s="1" t="s">
        <v>8516</v>
      </c>
    </row>
    <row r="873" spans="1:32" ht="44.25" customHeight="1" x14ac:dyDescent="0.2">
      <c r="A873" s="86" t="s">
        <v>5119</v>
      </c>
      <c r="B873" s="2">
        <v>722703006</v>
      </c>
      <c r="C873" s="2" t="s">
        <v>72</v>
      </c>
      <c r="D873" s="2" t="s">
        <v>5120</v>
      </c>
      <c r="E873" s="68" t="s">
        <v>8108</v>
      </c>
      <c r="F873" s="6" t="s">
        <v>5121</v>
      </c>
      <c r="G873" s="6" t="s">
        <v>5660</v>
      </c>
      <c r="H873" s="2" t="s">
        <v>4726</v>
      </c>
      <c r="I873" s="2" t="s">
        <v>5661</v>
      </c>
      <c r="J873" s="2" t="s">
        <v>5122</v>
      </c>
      <c r="K873" s="2" t="s">
        <v>5123</v>
      </c>
      <c r="L873" s="4" t="s">
        <v>539</v>
      </c>
      <c r="M873" s="7" t="s">
        <v>1160</v>
      </c>
      <c r="N873" s="7" t="s">
        <v>8109</v>
      </c>
      <c r="O873" s="23" t="s">
        <v>5124</v>
      </c>
      <c r="P873" s="7"/>
      <c r="Q873" s="8" t="s">
        <v>5125</v>
      </c>
      <c r="R873" s="8" t="s">
        <v>8110</v>
      </c>
      <c r="S873" s="9">
        <v>37970</v>
      </c>
      <c r="T873" s="7">
        <v>6969</v>
      </c>
      <c r="U873" s="3"/>
      <c r="V873" s="4"/>
      <c r="W873" s="3"/>
      <c r="X873" s="3"/>
      <c r="Y873" s="3"/>
      <c r="Z873" s="2"/>
      <c r="AA873" s="1"/>
      <c r="AB873" s="1"/>
      <c r="AC873" s="1"/>
      <c r="AD873" s="1"/>
      <c r="AE873" s="1"/>
      <c r="AF873" s="1"/>
    </row>
    <row r="874" spans="1:32" ht="44.25" customHeight="1" x14ac:dyDescent="0.2">
      <c r="A874" s="86" t="s">
        <v>8111</v>
      </c>
      <c r="B874" s="2">
        <v>818975007</v>
      </c>
      <c r="C874" s="2" t="s">
        <v>5126</v>
      </c>
      <c r="D874" s="2" t="s">
        <v>5127</v>
      </c>
      <c r="E874" s="6" t="s">
        <v>5128</v>
      </c>
      <c r="F874" s="6" t="s">
        <v>5129</v>
      </c>
      <c r="G874" s="6" t="s">
        <v>5686</v>
      </c>
      <c r="H874" s="2" t="s">
        <v>5130</v>
      </c>
      <c r="I874" s="2" t="s">
        <v>5688</v>
      </c>
      <c r="J874" s="2" t="s">
        <v>5131</v>
      </c>
      <c r="K874" s="2" t="s">
        <v>5132</v>
      </c>
      <c r="L874" s="4" t="s">
        <v>47</v>
      </c>
      <c r="M874" s="7" t="s">
        <v>624</v>
      </c>
      <c r="N874" s="7" t="s">
        <v>5133</v>
      </c>
      <c r="O874" s="8"/>
      <c r="P874" s="7"/>
      <c r="Q874" s="8">
        <v>93401</v>
      </c>
      <c r="R874" s="8" t="s">
        <v>5687</v>
      </c>
      <c r="S874" s="9">
        <v>37970</v>
      </c>
      <c r="T874" s="7">
        <v>7108</v>
      </c>
      <c r="U874" s="3"/>
      <c r="V874" s="4"/>
      <c r="W874" s="3"/>
      <c r="X874" s="3"/>
      <c r="Y874" s="3"/>
      <c r="Z874" s="2"/>
      <c r="AA874" s="1"/>
      <c r="AB874" s="1"/>
      <c r="AC874" s="1"/>
      <c r="AD874" s="1"/>
      <c r="AE874" s="1"/>
      <c r="AF874" s="1"/>
    </row>
    <row r="875" spans="1:32" ht="44.25" customHeight="1" x14ac:dyDescent="0.2">
      <c r="A875" s="86" t="s">
        <v>8112</v>
      </c>
      <c r="B875" s="2">
        <v>821303001</v>
      </c>
      <c r="C875" s="2" t="s">
        <v>72</v>
      </c>
      <c r="D875" s="2" t="s">
        <v>5134</v>
      </c>
      <c r="E875" s="6" t="s">
        <v>5135</v>
      </c>
      <c r="F875" s="6" t="s">
        <v>5136</v>
      </c>
      <c r="G875" s="6" t="s">
        <v>5138</v>
      </c>
      <c r="H875" s="2" t="s">
        <v>5139</v>
      </c>
      <c r="I875" s="2" t="s">
        <v>5140</v>
      </c>
      <c r="J875" s="2" t="s">
        <v>5141</v>
      </c>
      <c r="K875" s="2" t="s">
        <v>5142</v>
      </c>
      <c r="L875" s="4" t="s">
        <v>47</v>
      </c>
      <c r="M875" s="7" t="s">
        <v>733</v>
      </c>
      <c r="N875" s="7" t="s">
        <v>5143</v>
      </c>
      <c r="O875" s="8"/>
      <c r="P875" s="7"/>
      <c r="Q875" s="8">
        <v>93401</v>
      </c>
      <c r="R875" s="8" t="s">
        <v>5137</v>
      </c>
      <c r="S875" s="9">
        <v>37970</v>
      </c>
      <c r="T875" s="7">
        <v>6250</v>
      </c>
      <c r="U875" s="3"/>
      <c r="V875" s="4"/>
      <c r="W875" s="3"/>
      <c r="X875" s="3"/>
      <c r="Y875" s="3"/>
      <c r="Z875" s="2"/>
      <c r="AA875" s="1"/>
      <c r="AB875" s="1"/>
      <c r="AC875" s="1"/>
      <c r="AD875" s="1"/>
      <c r="AE875" s="1"/>
      <c r="AF875" s="1"/>
    </row>
    <row r="876" spans="1:32" ht="44.25" customHeight="1" x14ac:dyDescent="0.2">
      <c r="A876" s="86" t="s">
        <v>8113</v>
      </c>
      <c r="B876" s="2">
        <v>700183807</v>
      </c>
      <c r="C876" s="2" t="s">
        <v>72</v>
      </c>
      <c r="D876" s="2" t="s">
        <v>5144</v>
      </c>
      <c r="E876" s="6" t="s">
        <v>5145</v>
      </c>
      <c r="F876" s="6" t="s">
        <v>5146</v>
      </c>
      <c r="G876" s="6" t="s">
        <v>5147</v>
      </c>
      <c r="H876" s="2" t="s">
        <v>1674</v>
      </c>
      <c r="I876" s="2" t="s">
        <v>5148</v>
      </c>
      <c r="J876" s="2" t="s">
        <v>5149</v>
      </c>
      <c r="K876" s="2" t="s">
        <v>5150</v>
      </c>
      <c r="L876" s="4" t="s">
        <v>5318</v>
      </c>
      <c r="M876" s="7" t="s">
        <v>955</v>
      </c>
      <c r="N876" s="7" t="s">
        <v>5151</v>
      </c>
      <c r="O876" s="8"/>
      <c r="P876" s="7"/>
      <c r="Q876" s="8">
        <v>93401</v>
      </c>
      <c r="R876" s="8" t="s">
        <v>5152</v>
      </c>
      <c r="S876" s="9">
        <v>37970</v>
      </c>
      <c r="T876" s="7">
        <v>6300</v>
      </c>
      <c r="U876" s="3"/>
      <c r="V876" s="4"/>
      <c r="W876" s="3"/>
      <c r="X876" s="3"/>
      <c r="Y876" s="3"/>
      <c r="Z876" s="2"/>
      <c r="AA876" s="1"/>
      <c r="AB876" s="1"/>
      <c r="AC876" s="1"/>
      <c r="AD876" s="1"/>
      <c r="AE876" s="1"/>
      <c r="AF876" s="1"/>
    </row>
    <row r="877" spans="1:32" ht="44.25" customHeight="1" x14ac:dyDescent="0.2">
      <c r="A877" s="86" t="s">
        <v>8114</v>
      </c>
      <c r="B877" s="2">
        <v>620004200</v>
      </c>
      <c r="C877" s="2"/>
      <c r="D877" s="2" t="s">
        <v>8115</v>
      </c>
      <c r="E877" s="6" t="s">
        <v>1470</v>
      </c>
      <c r="F877" s="6" t="s">
        <v>8116</v>
      </c>
      <c r="G877" s="6" t="s">
        <v>28</v>
      </c>
      <c r="H877" s="2" t="s">
        <v>6028</v>
      </c>
      <c r="I877" s="2" t="s">
        <v>6028</v>
      </c>
      <c r="J877" s="2" t="s">
        <v>8117</v>
      </c>
      <c r="K877" s="2" t="s">
        <v>8118</v>
      </c>
      <c r="L877" s="4" t="s">
        <v>47</v>
      </c>
      <c r="M877" s="7" t="s">
        <v>624</v>
      </c>
      <c r="N877" s="7">
        <v>56226751400</v>
      </c>
      <c r="O877" s="8"/>
      <c r="P877" s="7"/>
      <c r="Q877" s="8">
        <v>91001</v>
      </c>
      <c r="R877" s="8" t="s">
        <v>530</v>
      </c>
      <c r="S877" s="9">
        <v>44354</v>
      </c>
      <c r="T877" s="7">
        <v>7732</v>
      </c>
      <c r="U877" s="55"/>
      <c r="V877" s="56"/>
      <c r="W877" s="55"/>
      <c r="X877" s="55"/>
      <c r="Y877" s="55"/>
      <c r="Z877" s="57"/>
      <c r="AA877" s="1"/>
      <c r="AB877" s="1"/>
      <c r="AC877" s="1"/>
      <c r="AD877" s="1"/>
      <c r="AE877" s="1"/>
      <c r="AF877" s="1"/>
    </row>
    <row r="878" spans="1:32" ht="44.25" customHeight="1" x14ac:dyDescent="0.2">
      <c r="A878" s="86" t="s">
        <v>5153</v>
      </c>
      <c r="B878" s="2">
        <v>714704001</v>
      </c>
      <c r="C878" s="2" t="s">
        <v>5154</v>
      </c>
      <c r="D878" s="2" t="s">
        <v>5155</v>
      </c>
      <c r="E878" s="6" t="s">
        <v>6070</v>
      </c>
      <c r="F878" s="6" t="s">
        <v>5156</v>
      </c>
      <c r="G878" s="6" t="s">
        <v>6071</v>
      </c>
      <c r="H878" s="2" t="s">
        <v>3872</v>
      </c>
      <c r="I878" s="2" t="s">
        <v>6073</v>
      </c>
      <c r="J878" s="2" t="s">
        <v>6072</v>
      </c>
      <c r="K878" s="2" t="s">
        <v>5157</v>
      </c>
      <c r="L878" s="4" t="s">
        <v>47</v>
      </c>
      <c r="M878" s="7" t="s">
        <v>733</v>
      </c>
      <c r="N878" s="7"/>
      <c r="O878" s="8"/>
      <c r="P878" s="7"/>
      <c r="Q878" s="8">
        <v>93105</v>
      </c>
      <c r="R878" s="8" t="s">
        <v>6085</v>
      </c>
      <c r="S878" s="9">
        <v>38957</v>
      </c>
      <c r="T878" s="7">
        <v>7334</v>
      </c>
      <c r="U878" s="3"/>
      <c r="V878" s="4"/>
      <c r="W878" s="3"/>
      <c r="X878" s="3"/>
      <c r="Y878" s="3"/>
      <c r="Z878" s="2"/>
      <c r="AA878" s="1"/>
      <c r="AB878" s="1"/>
      <c r="AC878" s="1"/>
      <c r="AD878" s="1"/>
      <c r="AE878" s="1"/>
      <c r="AF878" s="1"/>
    </row>
    <row r="879" spans="1:32" ht="44.25" customHeight="1" thickBot="1" x14ac:dyDescent="0.25">
      <c r="A879" s="86" t="s">
        <v>5158</v>
      </c>
      <c r="B879" s="2" t="s">
        <v>6402</v>
      </c>
      <c r="C879" s="2" t="s">
        <v>72</v>
      </c>
      <c r="D879" s="2" t="s">
        <v>5159</v>
      </c>
      <c r="E879" s="6" t="s">
        <v>5160</v>
      </c>
      <c r="F879" s="6" t="s">
        <v>5161</v>
      </c>
      <c r="G879" s="6" t="s">
        <v>5162</v>
      </c>
      <c r="H879" s="2" t="s">
        <v>5163</v>
      </c>
      <c r="I879" s="2" t="s">
        <v>5164</v>
      </c>
      <c r="J879" s="2" t="s">
        <v>5165</v>
      </c>
      <c r="K879" s="2" t="s">
        <v>5166</v>
      </c>
      <c r="L879" s="4" t="s">
        <v>47</v>
      </c>
      <c r="M879" s="7" t="s">
        <v>624</v>
      </c>
      <c r="N879" s="7" t="s">
        <v>5167</v>
      </c>
      <c r="O879" s="8"/>
      <c r="P879" s="7"/>
      <c r="Q879" s="8">
        <v>93401</v>
      </c>
      <c r="R879" s="8" t="s">
        <v>5168</v>
      </c>
      <c r="S879" s="9">
        <v>38659</v>
      </c>
      <c r="T879" s="7">
        <v>7214</v>
      </c>
      <c r="U879" s="3"/>
      <c r="V879" s="4"/>
      <c r="W879" s="3"/>
      <c r="X879" s="3"/>
      <c r="Y879" s="3"/>
      <c r="Z879" s="2"/>
      <c r="AA879" s="1"/>
      <c r="AB879" s="1"/>
      <c r="AC879" s="1"/>
      <c r="AD879" s="1"/>
      <c r="AE879" s="1"/>
      <c r="AF879" s="1"/>
    </row>
    <row r="880" spans="1:32" ht="44.25" customHeight="1" thickBot="1" x14ac:dyDescent="0.25">
      <c r="A880" s="101" t="s">
        <v>8119</v>
      </c>
      <c r="B880" s="22">
        <v>815184009</v>
      </c>
      <c r="C880" s="2" t="s">
        <v>5347</v>
      </c>
      <c r="D880" s="2" t="s">
        <v>5348</v>
      </c>
      <c r="E880" s="6" t="s">
        <v>8120</v>
      </c>
      <c r="F880" s="6" t="s">
        <v>5350</v>
      </c>
      <c r="G880" s="6" t="s">
        <v>28</v>
      </c>
      <c r="H880" s="2"/>
      <c r="I880" s="2"/>
      <c r="J880" s="2" t="s">
        <v>8121</v>
      </c>
      <c r="K880" s="2" t="s">
        <v>8122</v>
      </c>
      <c r="L880" s="4" t="s">
        <v>774</v>
      </c>
      <c r="M880" s="7" t="s">
        <v>1589</v>
      </c>
      <c r="N880" s="7" t="s">
        <v>5580</v>
      </c>
      <c r="O880" s="8" t="s">
        <v>5581</v>
      </c>
      <c r="P880" s="7"/>
      <c r="Q880" s="8">
        <v>93105</v>
      </c>
      <c r="R880" s="8" t="s">
        <v>8123</v>
      </c>
      <c r="S880" s="9">
        <v>38652</v>
      </c>
      <c r="T880" s="7">
        <v>7210</v>
      </c>
      <c r="U880" s="3"/>
      <c r="V880" s="4"/>
      <c r="W880" s="3"/>
      <c r="X880" s="3"/>
      <c r="Y880" s="3"/>
      <c r="Z880" s="2"/>
      <c r="AA880" s="1"/>
      <c r="AB880" s="1"/>
      <c r="AC880" s="1"/>
      <c r="AD880" s="1"/>
      <c r="AE880" s="1"/>
      <c r="AF880" s="1"/>
    </row>
    <row r="881" spans="1:32" ht="44.25" customHeight="1" x14ac:dyDescent="0.2">
      <c r="A881" s="86" t="s">
        <v>8124</v>
      </c>
      <c r="B881" s="2">
        <v>719122000</v>
      </c>
      <c r="C881" s="2" t="s">
        <v>72</v>
      </c>
      <c r="D881" s="2" t="s">
        <v>5176</v>
      </c>
      <c r="E881" s="6" t="s">
        <v>8125</v>
      </c>
      <c r="F881" s="6" t="s">
        <v>5177</v>
      </c>
      <c r="G881" s="6" t="s">
        <v>6022</v>
      </c>
      <c r="H881" s="2"/>
      <c r="I881" s="2" t="s">
        <v>8126</v>
      </c>
      <c r="J881" s="2" t="s">
        <v>6023</v>
      </c>
      <c r="K881" s="2" t="s">
        <v>5178</v>
      </c>
      <c r="L881" s="4" t="s">
        <v>47</v>
      </c>
      <c r="M881" s="7" t="s">
        <v>1008</v>
      </c>
      <c r="N881" s="7" t="s">
        <v>5179</v>
      </c>
      <c r="O881" s="8"/>
      <c r="P881" s="7"/>
      <c r="Q881" s="8">
        <v>93105</v>
      </c>
      <c r="R881" s="8" t="s">
        <v>8127</v>
      </c>
      <c r="S881" s="9">
        <v>39177</v>
      </c>
      <c r="T881" s="7">
        <v>7385</v>
      </c>
      <c r="U881" s="3"/>
      <c r="V881" s="4"/>
      <c r="W881" s="3"/>
      <c r="X881" s="3"/>
      <c r="Y881" s="3"/>
      <c r="Z881" s="2"/>
      <c r="AA881" s="1"/>
      <c r="AB881" s="1"/>
      <c r="AC881" s="1"/>
      <c r="AD881" s="1"/>
      <c r="AE881" s="1"/>
      <c r="AF881" s="1"/>
    </row>
    <row r="882" spans="1:32" ht="44.25" customHeight="1" x14ac:dyDescent="0.2">
      <c r="A882" s="86" t="s">
        <v>5180</v>
      </c>
      <c r="B882" s="2">
        <v>709952005</v>
      </c>
      <c r="C882" s="2" t="s">
        <v>5181</v>
      </c>
      <c r="D882" s="2" t="s">
        <v>5182</v>
      </c>
      <c r="E882" s="6" t="s">
        <v>5183</v>
      </c>
      <c r="F882" s="6" t="s">
        <v>5184</v>
      </c>
      <c r="G882" s="6" t="s">
        <v>8425</v>
      </c>
      <c r="H882" s="2" t="s">
        <v>5185</v>
      </c>
      <c r="I882" s="2" t="s">
        <v>8426</v>
      </c>
      <c r="J882" s="2" t="s">
        <v>5186</v>
      </c>
      <c r="K882" s="2" t="s">
        <v>5187</v>
      </c>
      <c r="L882" s="4" t="s">
        <v>47</v>
      </c>
      <c r="M882" s="7" t="s">
        <v>1008</v>
      </c>
      <c r="N882" s="7" t="s">
        <v>5188</v>
      </c>
      <c r="O882" s="8"/>
      <c r="P882" s="7"/>
      <c r="Q882" s="8">
        <v>93105</v>
      </c>
      <c r="R882" s="8" t="s">
        <v>8427</v>
      </c>
      <c r="S882" s="9">
        <v>39006</v>
      </c>
      <c r="T882" s="7">
        <v>7336</v>
      </c>
      <c r="U882" s="3"/>
      <c r="V882" s="4"/>
      <c r="W882" s="3"/>
      <c r="X882" s="3"/>
      <c r="Y882" s="3"/>
      <c r="Z882" s="2"/>
      <c r="AA882" s="1"/>
      <c r="AB882" s="1"/>
      <c r="AC882" s="1"/>
      <c r="AD882" s="1"/>
      <c r="AE882" s="1"/>
      <c r="AF882" s="1"/>
    </row>
    <row r="883" spans="1:32" ht="44.25" customHeight="1" x14ac:dyDescent="0.2">
      <c r="A883" s="86" t="s">
        <v>5169</v>
      </c>
      <c r="B883" s="2">
        <v>707918004</v>
      </c>
      <c r="C883" s="2" t="s">
        <v>513</v>
      </c>
      <c r="D883" s="2" t="s">
        <v>5170</v>
      </c>
      <c r="E883" s="6" t="s">
        <v>1470</v>
      </c>
      <c r="F883" s="6" t="s">
        <v>5171</v>
      </c>
      <c r="G883" s="6" t="s">
        <v>28</v>
      </c>
      <c r="H883" s="2"/>
      <c r="I883" s="2"/>
      <c r="J883" s="2" t="s">
        <v>5172</v>
      </c>
      <c r="K883" s="2" t="s">
        <v>5174</v>
      </c>
      <c r="L883" s="4" t="s">
        <v>774</v>
      </c>
      <c r="M883" s="7" t="s">
        <v>1589</v>
      </c>
      <c r="N883" s="7" t="s">
        <v>5175</v>
      </c>
      <c r="O883" s="23" t="s">
        <v>5173</v>
      </c>
      <c r="P883" s="7"/>
      <c r="Q883" s="8">
        <v>93105</v>
      </c>
      <c r="R883" s="8" t="s">
        <v>5770</v>
      </c>
      <c r="S883" s="9">
        <v>38652</v>
      </c>
      <c r="T883" s="7">
        <v>7319</v>
      </c>
      <c r="U883" s="3"/>
      <c r="V883" s="4"/>
      <c r="W883" s="3"/>
      <c r="X883" s="3"/>
      <c r="Y883" s="3"/>
      <c r="Z883" s="2"/>
      <c r="AA883" s="1"/>
      <c r="AB883" s="1"/>
      <c r="AC883" s="1"/>
      <c r="AD883" s="1"/>
      <c r="AE883" s="1"/>
      <c r="AF883" s="1"/>
    </row>
    <row r="884" spans="1:32" ht="44.25" customHeight="1" x14ac:dyDescent="0.2">
      <c r="A884" s="86" t="s">
        <v>5189</v>
      </c>
      <c r="B884" s="2">
        <v>609100001</v>
      </c>
      <c r="C884" s="2" t="s">
        <v>5190</v>
      </c>
      <c r="D884" s="2" t="s">
        <v>5191</v>
      </c>
      <c r="E884" s="6" t="s">
        <v>1470</v>
      </c>
      <c r="F884" s="6" t="s">
        <v>5192</v>
      </c>
      <c r="G884" s="6" t="s">
        <v>28</v>
      </c>
      <c r="H884" s="2"/>
      <c r="I884" s="2"/>
      <c r="J884" s="2" t="s">
        <v>5795</v>
      </c>
      <c r="K884" s="2" t="s">
        <v>5193</v>
      </c>
      <c r="L884" s="4" t="s">
        <v>47</v>
      </c>
      <c r="M884" s="4" t="s">
        <v>624</v>
      </c>
      <c r="N884" s="7">
        <v>229781046</v>
      </c>
      <c r="O884" s="23" t="s">
        <v>5669</v>
      </c>
      <c r="P884" s="7"/>
      <c r="Q884" s="8">
        <v>93105</v>
      </c>
      <c r="R884" s="8" t="s">
        <v>8128</v>
      </c>
      <c r="S884" s="9">
        <v>37970</v>
      </c>
      <c r="T884" s="7">
        <v>6890</v>
      </c>
      <c r="U884" s="20"/>
      <c r="V884" s="21"/>
      <c r="W884" s="20"/>
      <c r="X884" s="20"/>
      <c r="Y884" s="20"/>
      <c r="Z884" s="12"/>
      <c r="AA884" s="1"/>
      <c r="AB884" s="1"/>
      <c r="AC884" s="1"/>
      <c r="AD884" s="1"/>
      <c r="AE884" s="1"/>
      <c r="AF884" s="1"/>
    </row>
    <row r="885" spans="1:32" ht="44.25" customHeight="1" x14ac:dyDescent="0.2">
      <c r="A885" s="86" t="s">
        <v>8129</v>
      </c>
      <c r="B885" s="2">
        <v>609110066</v>
      </c>
      <c r="C885" s="2" t="s">
        <v>513</v>
      </c>
      <c r="D885" s="2" t="s">
        <v>5194</v>
      </c>
      <c r="E885" s="6" t="s">
        <v>3843</v>
      </c>
      <c r="F885" s="6" t="s">
        <v>5195</v>
      </c>
      <c r="G885" s="6" t="s">
        <v>5196</v>
      </c>
      <c r="H885" s="2" t="s">
        <v>6026</v>
      </c>
      <c r="I885" s="2"/>
      <c r="J885" s="2" t="s">
        <v>6027</v>
      </c>
      <c r="K885" s="2" t="s">
        <v>5197</v>
      </c>
      <c r="L885" s="4" t="s">
        <v>309</v>
      </c>
      <c r="M885" s="7" t="s">
        <v>4085</v>
      </c>
      <c r="N885" s="7" t="s">
        <v>5459</v>
      </c>
      <c r="O885" s="45" t="s">
        <v>5460</v>
      </c>
      <c r="P885" s="7"/>
      <c r="Q885" s="8">
        <v>93105</v>
      </c>
      <c r="R885" s="8" t="s">
        <v>6045</v>
      </c>
      <c r="S885" s="9">
        <v>39582</v>
      </c>
      <c r="T885" s="7">
        <v>7391</v>
      </c>
      <c r="U885" s="3"/>
      <c r="V885" s="4"/>
      <c r="W885" s="3"/>
      <c r="X885" s="3"/>
      <c r="Y885" s="3"/>
      <c r="Z885" s="2"/>
      <c r="AA885" s="1"/>
      <c r="AB885" s="1"/>
      <c r="AC885" s="1"/>
      <c r="AD885" s="1"/>
      <c r="AE885" s="1"/>
      <c r="AF885" s="1"/>
    </row>
    <row r="886" spans="1:32" ht="44.25" customHeight="1" x14ac:dyDescent="0.2">
      <c r="A886" s="86" t="s">
        <v>5198</v>
      </c>
      <c r="B886" s="2">
        <v>879129001</v>
      </c>
      <c r="C886" s="2" t="s">
        <v>513</v>
      </c>
      <c r="D886" s="2" t="s">
        <v>5199</v>
      </c>
      <c r="E886" s="6" t="s">
        <v>5200</v>
      </c>
      <c r="F886" s="6" t="s">
        <v>5201</v>
      </c>
      <c r="G886" s="6" t="s">
        <v>28</v>
      </c>
      <c r="H886" s="2"/>
      <c r="I886" s="2"/>
      <c r="J886" s="2" t="s">
        <v>5538</v>
      </c>
      <c r="K886" s="2" t="s">
        <v>5203</v>
      </c>
      <c r="L886" s="4" t="s">
        <v>48</v>
      </c>
      <c r="M886" s="7" t="s">
        <v>1233</v>
      </c>
      <c r="N886" s="7" t="s">
        <v>5204</v>
      </c>
      <c r="O886" s="8" t="s">
        <v>5202</v>
      </c>
      <c r="P886" s="7"/>
      <c r="Q886" s="8">
        <v>93105</v>
      </c>
      <c r="R886" s="8" t="s">
        <v>5537</v>
      </c>
      <c r="S886" s="9">
        <v>38824</v>
      </c>
      <c r="T886" s="7">
        <v>7318</v>
      </c>
      <c r="U886" s="3"/>
      <c r="V886" s="4"/>
      <c r="W886" s="3"/>
      <c r="X886" s="3"/>
      <c r="Y886" s="3"/>
      <c r="Z886" s="2"/>
      <c r="AA886" s="1"/>
      <c r="AB886" s="1"/>
      <c r="AC886" s="1"/>
      <c r="AD886" s="1"/>
      <c r="AE886" s="1"/>
      <c r="AF886" s="1"/>
    </row>
    <row r="887" spans="1:32" ht="44.25" customHeight="1" x14ac:dyDescent="0.2">
      <c r="A887" s="86" t="s">
        <v>5746</v>
      </c>
      <c r="B887" s="2">
        <v>609110007</v>
      </c>
      <c r="C887" s="2" t="s">
        <v>5190</v>
      </c>
      <c r="D887" s="2" t="s">
        <v>5205</v>
      </c>
      <c r="E887" s="6" t="s">
        <v>26</v>
      </c>
      <c r="F887" s="6" t="s">
        <v>5206</v>
      </c>
      <c r="G887" s="6" t="s">
        <v>28</v>
      </c>
      <c r="H887" s="2"/>
      <c r="I887" s="2"/>
      <c r="J887" s="2" t="s">
        <v>5207</v>
      </c>
      <c r="K887" s="2" t="s">
        <v>5209</v>
      </c>
      <c r="L887" s="4" t="s">
        <v>47</v>
      </c>
      <c r="M887" s="7" t="s">
        <v>5211</v>
      </c>
      <c r="N887" s="7" t="s">
        <v>5210</v>
      </c>
      <c r="O887" s="23" t="s">
        <v>5208</v>
      </c>
      <c r="P887" s="7"/>
      <c r="Q887" s="8">
        <v>93105</v>
      </c>
      <c r="R887" s="8" t="s">
        <v>5747</v>
      </c>
      <c r="S887" s="9">
        <v>37970</v>
      </c>
      <c r="T887" s="7">
        <v>7100</v>
      </c>
      <c r="U887" s="3"/>
      <c r="V887" s="4"/>
      <c r="W887" s="3"/>
      <c r="X887" s="3"/>
      <c r="Y887" s="3"/>
      <c r="Z887" s="2"/>
      <c r="AA887" s="1"/>
      <c r="AB887" s="1"/>
      <c r="AC887" s="1"/>
      <c r="AD887" s="1"/>
      <c r="AE887" s="1"/>
      <c r="AF887" s="1"/>
    </row>
    <row r="888" spans="1:32" ht="44.25" customHeight="1" x14ac:dyDescent="0.2">
      <c r="A888" s="86" t="s">
        <v>8130</v>
      </c>
      <c r="B888" s="2">
        <v>609210001</v>
      </c>
      <c r="C888" s="2" t="s">
        <v>5190</v>
      </c>
      <c r="D888" s="2" t="s">
        <v>5212</v>
      </c>
      <c r="E888" s="6" t="s">
        <v>26</v>
      </c>
      <c r="F888" s="6" t="s">
        <v>5213</v>
      </c>
      <c r="G888" s="6" t="s">
        <v>28</v>
      </c>
      <c r="H888" s="2"/>
      <c r="I888" s="2"/>
      <c r="J888" s="2" t="s">
        <v>5214</v>
      </c>
      <c r="K888" s="2" t="s">
        <v>5216</v>
      </c>
      <c r="L888" s="4" t="s">
        <v>539</v>
      </c>
      <c r="M888" s="7" t="s">
        <v>187</v>
      </c>
      <c r="N888" s="7" t="s">
        <v>5217</v>
      </c>
      <c r="O888" s="8" t="s">
        <v>5215</v>
      </c>
      <c r="P888" s="7"/>
      <c r="Q888" s="8">
        <v>93105</v>
      </c>
      <c r="R888" s="8" t="s">
        <v>5218</v>
      </c>
      <c r="S888" s="9">
        <v>39401</v>
      </c>
      <c r="T888" s="7">
        <v>7383</v>
      </c>
      <c r="U888" s="3"/>
      <c r="V888" s="4"/>
      <c r="W888" s="3"/>
      <c r="X888" s="3"/>
      <c r="Y888" s="3"/>
      <c r="Z888" s="2"/>
      <c r="AA888" s="1"/>
      <c r="AB888" s="1"/>
      <c r="AC888" s="1"/>
      <c r="AD888" s="1"/>
      <c r="AE888" s="1"/>
      <c r="AF888" s="1"/>
    </row>
    <row r="889" spans="1:32" ht="44.25" customHeight="1" x14ac:dyDescent="0.2">
      <c r="A889" s="86" t="s">
        <v>5219</v>
      </c>
      <c r="B889" s="2" t="s">
        <v>8538</v>
      </c>
      <c r="C889" s="2" t="s">
        <v>1357</v>
      </c>
      <c r="D889" s="2" t="s">
        <v>5220</v>
      </c>
      <c r="E889" s="6" t="s">
        <v>5749</v>
      </c>
      <c r="F889" s="6" t="s">
        <v>5221</v>
      </c>
      <c r="G889" s="6" t="s">
        <v>5750</v>
      </c>
      <c r="H889" s="2" t="s">
        <v>5222</v>
      </c>
      <c r="I889" s="2"/>
      <c r="J889" s="2" t="s">
        <v>5223</v>
      </c>
      <c r="K889" s="2" t="s">
        <v>5224</v>
      </c>
      <c r="L889" s="4" t="s">
        <v>47</v>
      </c>
      <c r="M889" s="7" t="s">
        <v>1008</v>
      </c>
      <c r="N889" s="7" t="s">
        <v>5225</v>
      </c>
      <c r="O889" s="8"/>
      <c r="P889" s="7"/>
      <c r="Q889" s="8" t="s">
        <v>368</v>
      </c>
      <c r="R889" s="8" t="s">
        <v>5751</v>
      </c>
      <c r="S889" s="9">
        <v>39392</v>
      </c>
      <c r="T889" s="7">
        <v>7382</v>
      </c>
      <c r="U889" s="3"/>
      <c r="V889" s="4"/>
      <c r="W889" s="3"/>
      <c r="X889" s="3"/>
      <c r="Y889" s="3"/>
      <c r="Z889" s="2"/>
      <c r="AA889" s="1"/>
      <c r="AB889" s="1"/>
      <c r="AC889" s="1"/>
      <c r="AD889" s="1"/>
      <c r="AE889" s="1"/>
      <c r="AF889" s="1"/>
    </row>
    <row r="890" spans="1:32" ht="44.25" customHeight="1" x14ac:dyDescent="0.2">
      <c r="A890" s="86" t="s">
        <v>8131</v>
      </c>
      <c r="B890" s="2">
        <v>707291001</v>
      </c>
      <c r="C890" s="2" t="s">
        <v>5226</v>
      </c>
      <c r="D890" s="2" t="s">
        <v>5227</v>
      </c>
      <c r="E890" s="6" t="s">
        <v>26</v>
      </c>
      <c r="F890" s="6" t="s">
        <v>5228</v>
      </c>
      <c r="G890" s="6" t="s">
        <v>28</v>
      </c>
      <c r="H890" s="2"/>
      <c r="I890" s="2"/>
      <c r="J890" s="2" t="s">
        <v>8419</v>
      </c>
      <c r="K890" s="2" t="s">
        <v>5229</v>
      </c>
      <c r="L890" s="4" t="s">
        <v>47</v>
      </c>
      <c r="M890" s="7" t="s">
        <v>624</v>
      </c>
      <c r="N890" s="7"/>
      <c r="O890" s="8"/>
      <c r="P890" s="7"/>
      <c r="Q890" s="8">
        <v>93105</v>
      </c>
      <c r="R890" s="8" t="s">
        <v>8420</v>
      </c>
      <c r="S890" s="9">
        <v>37970</v>
      </c>
      <c r="T890" s="7">
        <v>7134</v>
      </c>
      <c r="U890" s="3"/>
      <c r="V890" s="4"/>
      <c r="W890" s="3"/>
      <c r="X890" s="3"/>
      <c r="Y890" s="3"/>
      <c r="Z890" s="2"/>
      <c r="AA890" s="1"/>
      <c r="AB890" s="1"/>
      <c r="AC890" s="1"/>
      <c r="AD890" s="1"/>
      <c r="AE890" s="1"/>
      <c r="AF890" s="1"/>
    </row>
    <row r="891" spans="1:32" ht="44.25" customHeight="1" x14ac:dyDescent="0.2">
      <c r="A891" s="86" t="s">
        <v>8132</v>
      </c>
      <c r="B891" s="2">
        <v>721600009</v>
      </c>
      <c r="C891" s="2" t="s">
        <v>5230</v>
      </c>
      <c r="D891" s="2" t="s">
        <v>5231</v>
      </c>
      <c r="E891" s="6" t="s">
        <v>5232</v>
      </c>
      <c r="F891" s="6" t="s">
        <v>5233</v>
      </c>
      <c r="G891" s="6" t="s">
        <v>28</v>
      </c>
      <c r="H891" s="2"/>
      <c r="I891" s="2"/>
      <c r="J891" s="2" t="s">
        <v>5234</v>
      </c>
      <c r="K891" s="2" t="s">
        <v>5236</v>
      </c>
      <c r="L891" s="4" t="s">
        <v>47</v>
      </c>
      <c r="M891" s="7" t="s">
        <v>1452</v>
      </c>
      <c r="N891" s="7" t="s">
        <v>5237</v>
      </c>
      <c r="O891" s="8" t="s">
        <v>5235</v>
      </c>
      <c r="P891" s="7"/>
      <c r="Q891" s="8" t="s">
        <v>257</v>
      </c>
      <c r="R891" s="8" t="s">
        <v>5238</v>
      </c>
      <c r="S891" s="9">
        <v>40021</v>
      </c>
      <c r="T891" s="7">
        <v>7414</v>
      </c>
      <c r="U891" s="3"/>
      <c r="V891" s="4"/>
      <c r="W891" s="3"/>
      <c r="X891" s="3"/>
      <c r="Y891" s="3"/>
      <c r="Z891" s="2"/>
      <c r="AA891" s="1"/>
      <c r="AB891" s="1"/>
      <c r="AC891" s="1"/>
      <c r="AD891" s="1"/>
      <c r="AE891" s="1"/>
      <c r="AF891" s="1"/>
    </row>
  </sheetData>
  <autoFilter ref="A2:AF891"/>
  <hyperlinks>
    <hyperlink ref="O781" r:id="rId1"/>
    <hyperlink ref="O794" r:id="rId2"/>
    <hyperlink ref="O795" r:id="rId3"/>
    <hyperlink ref="O806" r:id="rId4"/>
    <hyperlink ref="O807" r:id="rId5"/>
    <hyperlink ref="O809" r:id="rId6"/>
    <hyperlink ref="O814" r:id="rId7"/>
    <hyperlink ref="O818" r:id="rId8"/>
    <hyperlink ref="O819" r:id="rId9"/>
    <hyperlink ref="O837" r:id="rId10"/>
    <hyperlink ref="O853" r:id="rId11"/>
    <hyperlink ref="O873" r:id="rId12"/>
    <hyperlink ref="O883" r:id="rId13"/>
    <hyperlink ref="O887" r:id="rId14"/>
    <hyperlink ref="O720" r:id="rId15"/>
    <hyperlink ref="O783" r:id="rId16" display="info@grada.cl"/>
    <hyperlink ref="O335" r:id="rId17"/>
    <hyperlink ref="O182" r:id="rId18"/>
    <hyperlink ref="O249" r:id="rId19" display="mailto:ps.robertomorales@gmail.com"/>
    <hyperlink ref="O75" r:id="rId20"/>
    <hyperlink ref="O274" r:id="rId21"/>
    <hyperlink ref="O406" r:id="rId22"/>
    <hyperlink ref="O464" r:id="rId23"/>
    <hyperlink ref="O575" r:id="rId24" display="mailto:daniel.jadue@recoleta.cl"/>
    <hyperlink ref="O429" r:id="rId25"/>
    <hyperlink ref="O457" r:id="rId26" display="mailto:alcaldecuadrado@huechuraba.cl"/>
    <hyperlink ref="O458" r:id="rId27"/>
    <hyperlink ref="O491" r:id="rId28"/>
    <hyperlink ref="O885" r:id="rId29" display="mailto:mcataldo@ubiobio.cl"/>
    <hyperlink ref="O360" r:id="rId30"/>
    <hyperlink ref="O395" r:id="rId31"/>
    <hyperlink ref="O485" r:id="rId32"/>
    <hyperlink ref="O102" r:id="rId33"/>
    <hyperlink ref="O260" r:id="rId34" display="mailto:fundacionhabitos@gmail.com"/>
    <hyperlink ref="O863" r:id="rId35"/>
    <hyperlink ref="O479" r:id="rId36"/>
    <hyperlink ref="O731" r:id="rId37"/>
    <hyperlink ref="O74" r:id="rId38"/>
    <hyperlink ref="O39" r:id="rId39" display="rosarico56@hotmail.com"/>
    <hyperlink ref="O183" r:id="rId40"/>
    <hyperlink ref="O176" r:id="rId41"/>
    <hyperlink ref="O173" r:id="rId42"/>
    <hyperlink ref="O342" r:id="rId43"/>
    <hyperlink ref="O870" r:id="rId44"/>
    <hyperlink ref="O115" r:id="rId45"/>
    <hyperlink ref="O884" r:id="rId46"/>
    <hyperlink ref="O377" r:id="rId47"/>
    <hyperlink ref="O812" r:id="rId48"/>
    <hyperlink ref="O655" r:id="rId49"/>
    <hyperlink ref="O52" r:id="rId50"/>
    <hyperlink ref="O325" r:id="rId51"/>
    <hyperlink ref="O861" r:id="rId52" display="parroquihualqui@gmail.com"/>
    <hyperlink ref="O785" r:id="rId53"/>
    <hyperlink ref="O805" r:id="rId54" display="corpelconquistador@gmail.com, "/>
    <hyperlink ref="O105" r:id="rId55"/>
    <hyperlink ref="O833" r:id="rId56"/>
    <hyperlink ref="O798" r:id="rId57"/>
    <hyperlink ref="O518" r:id="rId58"/>
    <hyperlink ref="O321" r:id="rId59"/>
    <hyperlink ref="O738" r:id="rId60"/>
    <hyperlink ref="O110" r:id="rId61"/>
    <hyperlink ref="O291" r:id="rId62"/>
    <hyperlink ref="O229" r:id="rId63"/>
    <hyperlink ref="O168" r:id="rId64"/>
    <hyperlink ref="O231" r:id="rId65"/>
    <hyperlink ref="O740" r:id="rId66"/>
    <hyperlink ref="O298" r:id="rId67"/>
    <hyperlink ref="O270" r:id="rId68"/>
    <hyperlink ref="O272" r:id="rId69"/>
    <hyperlink ref="O725" r:id="rId70"/>
    <hyperlink ref="O119" r:id="rId71"/>
    <hyperlink ref="O171" r:id="rId72"/>
    <hyperlink ref="O728" r:id="rId73"/>
    <hyperlink ref="O624" r:id="rId74" display="opdtiltil@gmail.com_x000a_"/>
    <hyperlink ref="O293" r:id="rId75"/>
    <hyperlink ref="O253" r:id="rId76"/>
    <hyperlink ref="O216" r:id="rId77"/>
    <hyperlink ref="O777" r:id="rId78"/>
    <hyperlink ref="O835" r:id="rId79"/>
    <hyperlink ref="O67" r:id="rId80" display="direccion@chilederechos.cl "/>
    <hyperlink ref="O569" r:id="rId81"/>
    <hyperlink ref="O717" r:id="rId82"/>
    <hyperlink ref="O222" r:id="rId83"/>
    <hyperlink ref="O839" r:id="rId84"/>
    <hyperlink ref="O319" r:id="rId85"/>
    <hyperlink ref="O191" r:id="rId86"/>
    <hyperlink ref="O112" r:id="rId87"/>
    <hyperlink ref="O758" r:id="rId88"/>
    <hyperlink ref="O200" r:id="rId89"/>
    <hyperlink ref="O851" r:id="rId90"/>
    <hyperlink ref="O120" r:id="rId91"/>
    <hyperlink ref="O659" r:id="rId92"/>
    <hyperlink ref="O304" r:id="rId93"/>
    <hyperlink ref="O816" r:id="rId94"/>
    <hyperlink ref="O872" r:id="rId95"/>
    <hyperlink ref="O174" r:id="rId96"/>
    <hyperlink ref="O562" r:id="rId97"/>
    <hyperlink ref="O209" r:id="rId98"/>
    <hyperlink ref="O60" r:id="rId99"/>
    <hyperlink ref="O633" r:id="rId100"/>
    <hyperlink ref="O323" r:id="rId101"/>
    <hyperlink ref="O743" r:id="rId102"/>
    <hyperlink ref="O158" r:id="rId103"/>
    <hyperlink ref="O4" r:id="rId104"/>
    <hyperlink ref="O832" r:id="rId105"/>
    <hyperlink ref="O488" r:id="rId106"/>
    <hyperlink ref="O762" r:id="rId107"/>
    <hyperlink ref="O827" r:id="rId108" display="adolfo.farias@ongrenuevo.cl"/>
    <hyperlink ref="O402" r:id="rId109"/>
    <hyperlink ref="O288" r:id="rId110"/>
    <hyperlink ref="O99" r:id="rId111"/>
    <hyperlink ref="O557" r:id="rId112"/>
    <hyperlink ref="O484" r:id="rId113"/>
    <hyperlink ref="O127" r:id="rId114"/>
    <hyperlink ref="O153" r:id="rId115"/>
    <hyperlink ref="O489" r:id="rId116"/>
    <hyperlink ref="O585" r:id="rId117"/>
    <hyperlink ref="O397" r:id="rId118"/>
    <hyperlink ref="O620" r:id="rId119"/>
    <hyperlink ref="O161" r:id="rId120" display="naimcurico@gmail.com_x000a__x000a_"/>
    <hyperlink ref="O415" r:id="rId121"/>
    <hyperlink ref="O441" r:id="rId122"/>
    <hyperlink ref="O45" r:id="rId123"/>
    <hyperlink ref="O140" r:id="rId124" display="secretaria@corpocas.cl"/>
    <hyperlink ref="O451" r:id="rId125"/>
    <hyperlink ref="O631" r:id="rId126"/>
    <hyperlink ref="O134" r:id="rId127"/>
    <hyperlink ref="O310" r:id="rId128"/>
    <hyperlink ref="O144" r:id="rId129"/>
    <hyperlink ref="O58" r:id="rId130"/>
    <hyperlink ref="O422" r:id="rId131"/>
    <hyperlink ref="O121" r:id="rId132"/>
    <hyperlink ref="O463" r:id="rId133"/>
    <hyperlink ref="O55" r:id="rId134"/>
  </hyperlinks>
  <pageMargins left="0.7" right="0.7" top="0.75" bottom="0.75" header="0.3" footer="0.3"/>
  <pageSetup orientation="portrait" verticalDpi="0" r:id="rId1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48"/>
  <sheetViews>
    <sheetView topLeftCell="A135" workbookViewId="0">
      <selection activeCell="E5" sqref="E5:E185"/>
    </sheetView>
  </sheetViews>
  <sheetFormatPr baseColWidth="10" defaultRowHeight="11.25" x14ac:dyDescent="0.2"/>
  <cols>
    <col min="1" max="1" width="106.5703125" style="48" bestFit="1" customWidth="1"/>
    <col min="2" max="2" width="13.5703125" style="48" bestFit="1" customWidth="1"/>
    <col min="3" max="3" width="12.85546875" style="69" bestFit="1" customWidth="1"/>
    <col min="4" max="4" width="8.140625" style="69" bestFit="1" customWidth="1"/>
    <col min="5" max="5" width="14.85546875" style="48" customWidth="1"/>
    <col min="6" max="6" width="11.140625" style="69" customWidth="1"/>
    <col min="7" max="7" width="15.85546875" style="69" customWidth="1"/>
    <col min="8" max="16384" width="11.42578125" style="48"/>
  </cols>
  <sheetData>
    <row r="3" spans="1:7" x14ac:dyDescent="0.2">
      <c r="C3" s="48"/>
      <c r="D3" s="48"/>
      <c r="F3" s="50" t="s">
        <v>8404</v>
      </c>
      <c r="G3" s="48"/>
    </row>
    <row r="4" spans="1:7" x14ac:dyDescent="0.2">
      <c r="A4" s="50" t="s">
        <v>6567</v>
      </c>
      <c r="B4" s="50" t="s">
        <v>6568</v>
      </c>
      <c r="C4" s="50" t="s">
        <v>8211</v>
      </c>
      <c r="D4" s="50" t="s">
        <v>8203</v>
      </c>
      <c r="E4" s="50" t="s">
        <v>13</v>
      </c>
      <c r="F4" s="48" t="s">
        <v>8519</v>
      </c>
      <c r="G4" s="48" t="s">
        <v>8518</v>
      </c>
    </row>
    <row r="5" spans="1:7" x14ac:dyDescent="0.2">
      <c r="A5" s="48" t="s">
        <v>6543</v>
      </c>
      <c r="B5" s="48">
        <v>704164009</v>
      </c>
      <c r="C5" s="48">
        <v>1020313</v>
      </c>
      <c r="D5" s="48">
        <v>2</v>
      </c>
      <c r="E5" s="48" t="s">
        <v>6409</v>
      </c>
      <c r="F5" s="76">
        <v>6280244</v>
      </c>
      <c r="G5" s="76">
        <v>6280244</v>
      </c>
    </row>
    <row r="6" spans="1:7" x14ac:dyDescent="0.2">
      <c r="A6" s="48" t="s">
        <v>6543</v>
      </c>
      <c r="B6" s="48">
        <v>704164009</v>
      </c>
      <c r="C6" s="48">
        <v>1020367</v>
      </c>
      <c r="D6" s="48">
        <v>2</v>
      </c>
      <c r="E6" s="48" t="s">
        <v>6410</v>
      </c>
      <c r="F6" s="76">
        <v>6800754</v>
      </c>
      <c r="G6" s="76">
        <v>6800754</v>
      </c>
    </row>
    <row r="7" spans="1:7" x14ac:dyDescent="0.2">
      <c r="A7" s="48" t="s">
        <v>6544</v>
      </c>
      <c r="B7" s="48">
        <v>818329008</v>
      </c>
      <c r="C7" s="48">
        <v>1050722</v>
      </c>
      <c r="D7" s="48">
        <v>5</v>
      </c>
      <c r="E7" s="48" t="s">
        <v>6765</v>
      </c>
      <c r="F7" s="76">
        <v>4393066</v>
      </c>
      <c r="G7" s="76">
        <v>4393066</v>
      </c>
    </row>
    <row r="8" spans="1:7" x14ac:dyDescent="0.2">
      <c r="A8" s="48" t="s">
        <v>6544</v>
      </c>
      <c r="B8" s="48">
        <v>818329008</v>
      </c>
      <c r="C8" s="48">
        <v>1050894</v>
      </c>
      <c r="D8" s="48">
        <v>5</v>
      </c>
      <c r="E8" s="48" t="s">
        <v>6411</v>
      </c>
      <c r="F8" s="76">
        <v>5020646</v>
      </c>
      <c r="G8" s="76">
        <v>5020646</v>
      </c>
    </row>
    <row r="9" spans="1:7" x14ac:dyDescent="0.2">
      <c r="A9" s="48" t="s">
        <v>6544</v>
      </c>
      <c r="B9" s="48">
        <v>818329008</v>
      </c>
      <c r="C9" s="48">
        <v>1050981</v>
      </c>
      <c r="D9" s="48">
        <v>5</v>
      </c>
      <c r="E9" s="48" t="s">
        <v>6414</v>
      </c>
      <c r="F9" s="76">
        <v>1609608</v>
      </c>
      <c r="G9" s="76">
        <v>1609608</v>
      </c>
    </row>
    <row r="10" spans="1:7" x14ac:dyDescent="0.2">
      <c r="A10" s="48" t="s">
        <v>6544</v>
      </c>
      <c r="B10" s="48">
        <v>818329008</v>
      </c>
      <c r="C10" s="48">
        <v>1050982</v>
      </c>
      <c r="D10" s="48">
        <v>5</v>
      </c>
      <c r="E10" s="48" t="s">
        <v>6412</v>
      </c>
      <c r="F10" s="76">
        <v>6438432</v>
      </c>
      <c r="G10" s="76">
        <v>6438432</v>
      </c>
    </row>
    <row r="11" spans="1:7" x14ac:dyDescent="0.2">
      <c r="A11" s="48" t="s">
        <v>6544</v>
      </c>
      <c r="B11" s="48">
        <v>818329008</v>
      </c>
      <c r="C11" s="48">
        <v>1050985</v>
      </c>
      <c r="D11" s="48">
        <v>5</v>
      </c>
      <c r="E11" s="48" t="s">
        <v>6415</v>
      </c>
      <c r="F11" s="76">
        <v>4252248</v>
      </c>
      <c r="G11" s="76">
        <v>4252248</v>
      </c>
    </row>
    <row r="12" spans="1:7" x14ac:dyDescent="0.2">
      <c r="A12" s="48" t="s">
        <v>6544</v>
      </c>
      <c r="B12" s="48">
        <v>818329008</v>
      </c>
      <c r="C12" s="48">
        <v>1050986</v>
      </c>
      <c r="D12" s="48">
        <v>5</v>
      </c>
      <c r="E12" s="48" t="s">
        <v>6412</v>
      </c>
      <c r="F12" s="76">
        <v>2943864</v>
      </c>
      <c r="G12" s="76">
        <v>2943864</v>
      </c>
    </row>
    <row r="13" spans="1:7" x14ac:dyDescent="0.2">
      <c r="A13" s="48" t="s">
        <v>6544</v>
      </c>
      <c r="B13" s="48">
        <v>818329008</v>
      </c>
      <c r="C13" s="48">
        <v>1050987</v>
      </c>
      <c r="D13" s="48">
        <v>5</v>
      </c>
      <c r="E13" s="48" t="s">
        <v>6414</v>
      </c>
      <c r="F13" s="76">
        <v>327096</v>
      </c>
      <c r="G13" s="76">
        <v>327096</v>
      </c>
    </row>
    <row r="14" spans="1:7" x14ac:dyDescent="0.2">
      <c r="A14" s="48" t="s">
        <v>6544</v>
      </c>
      <c r="B14" s="48">
        <v>818329008</v>
      </c>
      <c r="C14" s="48">
        <v>1050994</v>
      </c>
      <c r="D14" s="48">
        <v>5</v>
      </c>
      <c r="E14" s="48" t="s">
        <v>6414</v>
      </c>
      <c r="F14" s="76">
        <v>4411176</v>
      </c>
      <c r="G14" s="76">
        <v>4411176</v>
      </c>
    </row>
    <row r="15" spans="1:7" x14ac:dyDescent="0.2">
      <c r="A15" s="48" t="s">
        <v>6544</v>
      </c>
      <c r="B15" s="48">
        <v>818329008</v>
      </c>
      <c r="C15" s="48">
        <v>1051018</v>
      </c>
      <c r="D15" s="48">
        <v>5</v>
      </c>
      <c r="E15" s="48" t="s">
        <v>6415</v>
      </c>
      <c r="F15" s="76">
        <v>2726575</v>
      </c>
      <c r="G15" s="76">
        <v>2726575</v>
      </c>
    </row>
    <row r="16" spans="1:7" x14ac:dyDescent="0.2">
      <c r="A16" s="48" t="s">
        <v>6544</v>
      </c>
      <c r="B16" s="48">
        <v>818329008</v>
      </c>
      <c r="C16" s="48">
        <v>1051019</v>
      </c>
      <c r="D16" s="48">
        <v>5</v>
      </c>
      <c r="E16" s="48" t="s">
        <v>6765</v>
      </c>
      <c r="F16" s="76">
        <v>2065587</v>
      </c>
      <c r="G16" s="76">
        <v>2065587</v>
      </c>
    </row>
    <row r="17" spans="1:7" x14ac:dyDescent="0.2">
      <c r="A17" s="48" t="s">
        <v>6544</v>
      </c>
      <c r="B17" s="48">
        <v>818329008</v>
      </c>
      <c r="C17" s="48">
        <v>1051020</v>
      </c>
      <c r="D17" s="48">
        <v>5</v>
      </c>
      <c r="E17" s="48" t="s">
        <v>6413</v>
      </c>
      <c r="F17" s="76">
        <v>2134440</v>
      </c>
      <c r="G17" s="76">
        <v>2134440</v>
      </c>
    </row>
    <row r="18" spans="1:7" x14ac:dyDescent="0.2">
      <c r="A18" s="48" t="s">
        <v>6544</v>
      </c>
      <c r="B18" s="48">
        <v>818329008</v>
      </c>
      <c r="C18" s="48">
        <v>1051297</v>
      </c>
      <c r="D18" s="48">
        <v>5</v>
      </c>
      <c r="E18" s="48" t="s">
        <v>6415</v>
      </c>
      <c r="F18" s="76">
        <v>7118753</v>
      </c>
      <c r="G18" s="76">
        <v>7118753</v>
      </c>
    </row>
    <row r="19" spans="1:7" x14ac:dyDescent="0.2">
      <c r="A19" s="48" t="s">
        <v>6544</v>
      </c>
      <c r="B19" s="48">
        <v>818329008</v>
      </c>
      <c r="C19" s="48">
        <v>1051298</v>
      </c>
      <c r="D19" s="48">
        <v>5</v>
      </c>
      <c r="E19" s="48" t="s">
        <v>6415</v>
      </c>
      <c r="F19" s="76">
        <v>3505833</v>
      </c>
      <c r="G19" s="76">
        <v>3505833</v>
      </c>
    </row>
    <row r="20" spans="1:7" x14ac:dyDescent="0.2">
      <c r="A20" s="48" t="s">
        <v>6544</v>
      </c>
      <c r="B20" s="48">
        <v>818329008</v>
      </c>
      <c r="C20" s="48">
        <v>1051352</v>
      </c>
      <c r="D20" s="48">
        <v>5</v>
      </c>
      <c r="E20" s="48" t="s">
        <v>6412</v>
      </c>
      <c r="F20" s="76">
        <v>7826280</v>
      </c>
      <c r="G20" s="76">
        <v>7826280</v>
      </c>
    </row>
    <row r="21" spans="1:7" x14ac:dyDescent="0.2">
      <c r="A21" s="48" t="s">
        <v>6544</v>
      </c>
      <c r="B21" s="48">
        <v>818329008</v>
      </c>
      <c r="C21" s="48">
        <v>1051353</v>
      </c>
      <c r="D21" s="48">
        <v>5</v>
      </c>
      <c r="E21" s="48" t="s">
        <v>6412</v>
      </c>
      <c r="F21" s="76">
        <v>14643552</v>
      </c>
      <c r="G21" s="76">
        <v>14643552</v>
      </c>
    </row>
    <row r="22" spans="1:7" x14ac:dyDescent="0.2">
      <c r="A22" s="48" t="s">
        <v>6544</v>
      </c>
      <c r="B22" s="48">
        <v>818329008</v>
      </c>
      <c r="C22" s="48">
        <v>1051354</v>
      </c>
      <c r="D22" s="48">
        <v>5</v>
      </c>
      <c r="E22" s="48" t="s">
        <v>6415</v>
      </c>
      <c r="F22" s="76">
        <v>20919360</v>
      </c>
      <c r="G22" s="76">
        <v>20919360</v>
      </c>
    </row>
    <row r="23" spans="1:7" x14ac:dyDescent="0.2">
      <c r="A23" s="48" t="s">
        <v>6557</v>
      </c>
      <c r="B23" s="48">
        <v>735534009</v>
      </c>
      <c r="C23" s="48">
        <v>1090483</v>
      </c>
      <c r="D23" s="48">
        <v>9</v>
      </c>
      <c r="E23" s="48" t="s">
        <v>181</v>
      </c>
      <c r="F23" s="76">
        <v>1533692</v>
      </c>
      <c r="G23" s="76">
        <v>1533692</v>
      </c>
    </row>
    <row r="24" spans="1:7" x14ac:dyDescent="0.2">
      <c r="A24" s="48" t="s">
        <v>6557</v>
      </c>
      <c r="B24" s="48">
        <v>735534009</v>
      </c>
      <c r="C24" s="48">
        <v>1090484</v>
      </c>
      <c r="D24" s="48">
        <v>9</v>
      </c>
      <c r="E24" s="48" t="s">
        <v>181</v>
      </c>
      <c r="F24" s="76">
        <v>1647666</v>
      </c>
      <c r="G24" s="76">
        <v>1647666</v>
      </c>
    </row>
    <row r="25" spans="1:7" x14ac:dyDescent="0.2">
      <c r="A25" s="48" t="s">
        <v>6557</v>
      </c>
      <c r="B25" s="48">
        <v>735534009</v>
      </c>
      <c r="C25" s="48">
        <v>1090503</v>
      </c>
      <c r="D25" s="48">
        <v>9</v>
      </c>
      <c r="E25" s="48" t="s">
        <v>6447</v>
      </c>
      <c r="F25" s="76">
        <v>1988744</v>
      </c>
      <c r="G25" s="76">
        <v>1988744</v>
      </c>
    </row>
    <row r="26" spans="1:7" x14ac:dyDescent="0.2">
      <c r="A26" s="48" t="s">
        <v>6557</v>
      </c>
      <c r="B26" s="48">
        <v>735534009</v>
      </c>
      <c r="C26" s="48">
        <v>1090505</v>
      </c>
      <c r="D26" s="48">
        <v>9</v>
      </c>
      <c r="E26" s="48" t="s">
        <v>6447</v>
      </c>
      <c r="F26" s="76">
        <v>733981</v>
      </c>
      <c r="G26" s="76">
        <v>733981</v>
      </c>
    </row>
    <row r="27" spans="1:7" x14ac:dyDescent="0.2">
      <c r="A27" s="48" t="s">
        <v>6557</v>
      </c>
      <c r="B27" s="48">
        <v>735534009</v>
      </c>
      <c r="C27" s="48">
        <v>1090646</v>
      </c>
      <c r="D27" s="48">
        <v>9</v>
      </c>
      <c r="E27" s="48" t="s">
        <v>6447</v>
      </c>
      <c r="F27" s="76">
        <v>2390658</v>
      </c>
      <c r="G27" s="76">
        <v>2390658</v>
      </c>
    </row>
    <row r="28" spans="1:7" x14ac:dyDescent="0.2">
      <c r="A28" s="48" t="s">
        <v>6557</v>
      </c>
      <c r="B28" s="48">
        <v>735534009</v>
      </c>
      <c r="C28" s="48">
        <v>1090647</v>
      </c>
      <c r="D28" s="48">
        <v>9</v>
      </c>
      <c r="E28" s="48" t="s">
        <v>181</v>
      </c>
      <c r="F28" s="76">
        <v>8757407</v>
      </c>
      <c r="G28" s="76">
        <v>8757407</v>
      </c>
    </row>
    <row r="29" spans="1:7" x14ac:dyDescent="0.2">
      <c r="A29" s="48" t="s">
        <v>6545</v>
      </c>
      <c r="B29" s="48">
        <v>817951724</v>
      </c>
      <c r="C29" s="48">
        <v>1080706</v>
      </c>
      <c r="D29" s="48">
        <v>8</v>
      </c>
      <c r="E29" s="48" t="s">
        <v>148</v>
      </c>
      <c r="F29" s="76">
        <v>2861768</v>
      </c>
      <c r="G29" s="76">
        <v>2861768</v>
      </c>
    </row>
    <row r="30" spans="1:7" x14ac:dyDescent="0.2">
      <c r="A30" s="48" t="s">
        <v>6545</v>
      </c>
      <c r="B30" s="48">
        <v>817951724</v>
      </c>
      <c r="C30" s="48">
        <v>1080940</v>
      </c>
      <c r="D30" s="48">
        <v>8</v>
      </c>
      <c r="E30" s="48" t="s">
        <v>148</v>
      </c>
      <c r="F30" s="76">
        <v>917477</v>
      </c>
      <c r="G30" s="76">
        <v>917477</v>
      </c>
    </row>
    <row r="31" spans="1:7" x14ac:dyDescent="0.2">
      <c r="A31" s="48" t="s">
        <v>6547</v>
      </c>
      <c r="B31" s="48">
        <v>719400000</v>
      </c>
      <c r="C31" s="48">
        <v>1060377</v>
      </c>
      <c r="D31" s="48">
        <v>6</v>
      </c>
      <c r="E31" s="48" t="s">
        <v>6433</v>
      </c>
      <c r="F31" s="76">
        <v>7319136</v>
      </c>
      <c r="G31" s="76">
        <v>7319136</v>
      </c>
    </row>
    <row r="32" spans="1:7" x14ac:dyDescent="0.2">
      <c r="A32" s="48" t="s">
        <v>6547</v>
      </c>
      <c r="B32" s="48">
        <v>719400000</v>
      </c>
      <c r="C32" s="48">
        <v>1131939</v>
      </c>
      <c r="D32" s="48">
        <v>13</v>
      </c>
      <c r="E32" s="48" t="s">
        <v>5558</v>
      </c>
      <c r="F32" s="76">
        <v>2289672</v>
      </c>
      <c r="G32" s="76">
        <v>2289672</v>
      </c>
    </row>
    <row r="33" spans="1:7" x14ac:dyDescent="0.2">
      <c r="A33" s="48" t="s">
        <v>6547</v>
      </c>
      <c r="B33" s="48">
        <v>719400000</v>
      </c>
      <c r="C33" s="48">
        <v>1131940</v>
      </c>
      <c r="D33" s="48">
        <v>13</v>
      </c>
      <c r="E33" s="48" t="s">
        <v>6435</v>
      </c>
      <c r="F33" s="76">
        <v>3052896</v>
      </c>
      <c r="G33" s="76">
        <v>3052896</v>
      </c>
    </row>
    <row r="34" spans="1:7" x14ac:dyDescent="0.2">
      <c r="A34" s="48" t="s">
        <v>6547</v>
      </c>
      <c r="B34" s="48">
        <v>719400000</v>
      </c>
      <c r="C34" s="48">
        <v>1131941</v>
      </c>
      <c r="D34" s="48">
        <v>13</v>
      </c>
      <c r="E34" s="48" t="s">
        <v>6446</v>
      </c>
      <c r="F34" s="76">
        <v>3707088</v>
      </c>
      <c r="G34" s="76">
        <v>3707088</v>
      </c>
    </row>
    <row r="35" spans="1:7" x14ac:dyDescent="0.2">
      <c r="A35" s="48" t="s">
        <v>6547</v>
      </c>
      <c r="B35" s="48">
        <v>719400000</v>
      </c>
      <c r="C35" s="48">
        <v>1131942</v>
      </c>
      <c r="D35" s="48">
        <v>13</v>
      </c>
      <c r="E35" s="48" t="s">
        <v>6439</v>
      </c>
      <c r="F35" s="76">
        <v>1635480</v>
      </c>
      <c r="G35" s="76">
        <v>1635480</v>
      </c>
    </row>
    <row r="36" spans="1:7" x14ac:dyDescent="0.2">
      <c r="A36" s="48" t="s">
        <v>6547</v>
      </c>
      <c r="B36" s="48">
        <v>719400000</v>
      </c>
      <c r="C36" s="48">
        <v>1132529</v>
      </c>
      <c r="D36" s="48">
        <v>13</v>
      </c>
      <c r="E36" s="48" t="s">
        <v>6444</v>
      </c>
      <c r="F36" s="76">
        <v>3921867</v>
      </c>
      <c r="G36" s="76">
        <v>3921867</v>
      </c>
    </row>
    <row r="37" spans="1:7" x14ac:dyDescent="0.2">
      <c r="A37" s="48" t="s">
        <v>6547</v>
      </c>
      <c r="B37" s="48">
        <v>719400000</v>
      </c>
      <c r="C37" s="48">
        <v>1132581</v>
      </c>
      <c r="D37" s="48">
        <v>13</v>
      </c>
      <c r="E37" s="48" t="s">
        <v>5558</v>
      </c>
      <c r="F37" s="76">
        <v>8170793</v>
      </c>
      <c r="G37" s="76">
        <v>8170793</v>
      </c>
    </row>
    <row r="38" spans="1:7" x14ac:dyDescent="0.2">
      <c r="A38" s="48" t="s">
        <v>6547</v>
      </c>
      <c r="B38" s="48">
        <v>719400000</v>
      </c>
      <c r="C38" s="48">
        <v>1132582</v>
      </c>
      <c r="D38" s="48">
        <v>13</v>
      </c>
      <c r="E38" s="48" t="s">
        <v>6439</v>
      </c>
      <c r="F38" s="76">
        <v>6445553</v>
      </c>
      <c r="G38" s="76">
        <v>6445553</v>
      </c>
    </row>
    <row r="39" spans="1:7" x14ac:dyDescent="0.2">
      <c r="A39" s="48" t="s">
        <v>6547</v>
      </c>
      <c r="B39" s="48">
        <v>719400000</v>
      </c>
      <c r="C39" s="48">
        <v>1132583</v>
      </c>
      <c r="D39" s="48">
        <v>13</v>
      </c>
      <c r="E39" s="48" t="s">
        <v>6446</v>
      </c>
      <c r="F39" s="76">
        <v>16895025</v>
      </c>
      <c r="G39" s="76">
        <v>16895025</v>
      </c>
    </row>
    <row r="40" spans="1:7" x14ac:dyDescent="0.2">
      <c r="A40" s="48" t="s">
        <v>6547</v>
      </c>
      <c r="B40" s="48">
        <v>719400000</v>
      </c>
      <c r="C40" s="48">
        <v>1132584</v>
      </c>
      <c r="D40" s="48">
        <v>13</v>
      </c>
      <c r="E40" s="48" t="s">
        <v>6439</v>
      </c>
      <c r="F40" s="76">
        <v>7210280</v>
      </c>
      <c r="G40" s="76">
        <v>7210280</v>
      </c>
    </row>
    <row r="41" spans="1:7" x14ac:dyDescent="0.2">
      <c r="A41" s="48" t="s">
        <v>6547</v>
      </c>
      <c r="B41" s="48">
        <v>719400000</v>
      </c>
      <c r="C41" s="48">
        <v>1132585</v>
      </c>
      <c r="D41" s="48">
        <v>13</v>
      </c>
      <c r="E41" s="48" t="s">
        <v>6439</v>
      </c>
      <c r="F41" s="76">
        <v>11525496</v>
      </c>
      <c r="G41" s="76">
        <v>11525496</v>
      </c>
    </row>
    <row r="42" spans="1:7" x14ac:dyDescent="0.2">
      <c r="A42" s="48" t="s">
        <v>6547</v>
      </c>
      <c r="B42" s="48">
        <v>719400000</v>
      </c>
      <c r="C42" s="48">
        <v>1132587</v>
      </c>
      <c r="D42" s="48">
        <v>13</v>
      </c>
      <c r="E42" s="48" t="s">
        <v>6446</v>
      </c>
      <c r="F42" s="76">
        <v>10301491</v>
      </c>
      <c r="G42" s="76">
        <v>10301491</v>
      </c>
    </row>
    <row r="43" spans="1:7" x14ac:dyDescent="0.2">
      <c r="A43" s="48" t="s">
        <v>6560</v>
      </c>
      <c r="B43" s="48">
        <v>731013004</v>
      </c>
      <c r="C43" s="48">
        <v>1132590</v>
      </c>
      <c r="D43" s="48">
        <v>13</v>
      </c>
      <c r="E43" s="48" t="s">
        <v>6446</v>
      </c>
      <c r="F43" s="76">
        <v>11074140</v>
      </c>
      <c r="G43" s="76">
        <v>11074140</v>
      </c>
    </row>
    <row r="44" spans="1:7" x14ac:dyDescent="0.2">
      <c r="A44" s="48" t="s">
        <v>6552</v>
      </c>
      <c r="B44" s="48">
        <v>719926002</v>
      </c>
      <c r="C44" s="48">
        <v>1070636</v>
      </c>
      <c r="D44" s="48">
        <v>7</v>
      </c>
      <c r="E44" s="48" t="s">
        <v>6419</v>
      </c>
      <c r="F44" s="76">
        <v>5927913</v>
      </c>
      <c r="G44" s="76">
        <v>5927913</v>
      </c>
    </row>
    <row r="45" spans="1:7" x14ac:dyDescent="0.2">
      <c r="A45" s="48" t="s">
        <v>6552</v>
      </c>
      <c r="B45" s="48">
        <v>719926002</v>
      </c>
      <c r="C45" s="48">
        <v>1080680</v>
      </c>
      <c r="D45" s="48">
        <v>16</v>
      </c>
      <c r="E45" s="48" t="s">
        <v>6423</v>
      </c>
      <c r="F45" s="76">
        <v>3082131</v>
      </c>
      <c r="G45" s="76">
        <v>3082131</v>
      </c>
    </row>
    <row r="46" spans="1:7" x14ac:dyDescent="0.2">
      <c r="A46" s="48" t="s">
        <v>6552</v>
      </c>
      <c r="B46" s="48">
        <v>719926002</v>
      </c>
      <c r="C46" s="48">
        <v>1160042</v>
      </c>
      <c r="D46" s="48">
        <v>16</v>
      </c>
      <c r="E46" s="48" t="s">
        <v>6423</v>
      </c>
      <c r="F46" s="76">
        <v>1061787</v>
      </c>
      <c r="G46" s="76">
        <v>1061787</v>
      </c>
    </row>
    <row r="47" spans="1:7" x14ac:dyDescent="0.2">
      <c r="A47" s="48" t="s">
        <v>6552</v>
      </c>
      <c r="B47" s="48">
        <v>719926002</v>
      </c>
      <c r="C47" s="48">
        <v>1160043</v>
      </c>
      <c r="D47" s="48">
        <v>16</v>
      </c>
      <c r="E47" s="48" t="s">
        <v>6423</v>
      </c>
      <c r="F47" s="76">
        <v>1198302</v>
      </c>
      <c r="G47" s="76">
        <v>1198302</v>
      </c>
    </row>
    <row r="48" spans="1:7" x14ac:dyDescent="0.2">
      <c r="A48" s="48" t="s">
        <v>6552</v>
      </c>
      <c r="B48" s="48">
        <v>719926002</v>
      </c>
      <c r="C48" s="48">
        <v>1160048</v>
      </c>
      <c r="D48" s="48">
        <v>16</v>
      </c>
      <c r="E48" s="48" t="s">
        <v>6423</v>
      </c>
      <c r="F48" s="76">
        <v>18314284</v>
      </c>
      <c r="G48" s="76">
        <v>18314284</v>
      </c>
    </row>
    <row r="49" spans="1:7" x14ac:dyDescent="0.2">
      <c r="A49" s="48" t="s">
        <v>6552</v>
      </c>
      <c r="B49" s="48">
        <v>719926002</v>
      </c>
      <c r="C49" s="48">
        <v>1160075</v>
      </c>
      <c r="D49" s="48">
        <v>16</v>
      </c>
      <c r="E49" s="48" t="s">
        <v>6423</v>
      </c>
      <c r="F49" s="76">
        <v>5891442</v>
      </c>
      <c r="G49" s="76">
        <v>5891442</v>
      </c>
    </row>
    <row r="50" spans="1:7" x14ac:dyDescent="0.2">
      <c r="A50" s="48" t="s">
        <v>6551</v>
      </c>
      <c r="B50" s="48">
        <v>717449002</v>
      </c>
      <c r="C50" s="48">
        <v>1150070</v>
      </c>
      <c r="D50" s="48">
        <v>15</v>
      </c>
      <c r="E50" s="48" t="s">
        <v>6420</v>
      </c>
      <c r="F50" s="76">
        <v>7765267</v>
      </c>
      <c r="G50" s="76">
        <v>7765267</v>
      </c>
    </row>
    <row r="51" spans="1:7" x14ac:dyDescent="0.2">
      <c r="A51" s="48" t="s">
        <v>6551</v>
      </c>
      <c r="B51" s="48">
        <v>717449002</v>
      </c>
      <c r="C51" s="48">
        <v>1150078</v>
      </c>
      <c r="D51" s="48">
        <v>15</v>
      </c>
      <c r="E51" s="48" t="s">
        <v>6420</v>
      </c>
      <c r="F51" s="76">
        <v>794788</v>
      </c>
      <c r="G51" s="76">
        <v>794788</v>
      </c>
    </row>
    <row r="52" spans="1:7" x14ac:dyDescent="0.2">
      <c r="A52" s="48" t="s">
        <v>6551</v>
      </c>
      <c r="B52" s="48">
        <v>717449002</v>
      </c>
      <c r="C52" s="48">
        <v>1150079</v>
      </c>
      <c r="D52" s="48">
        <v>15</v>
      </c>
      <c r="E52" s="48" t="s">
        <v>6420</v>
      </c>
      <c r="F52" s="76">
        <v>1009097</v>
      </c>
      <c r="G52" s="76">
        <v>1009097</v>
      </c>
    </row>
    <row r="53" spans="1:7" x14ac:dyDescent="0.2">
      <c r="A53" s="48" t="s">
        <v>6551</v>
      </c>
      <c r="B53" s="48">
        <v>717449002</v>
      </c>
      <c r="C53" s="48">
        <v>1150086</v>
      </c>
      <c r="D53" s="48">
        <v>15</v>
      </c>
      <c r="E53" s="48" t="s">
        <v>6420</v>
      </c>
      <c r="F53" s="76">
        <v>4532656</v>
      </c>
      <c r="G53" s="76">
        <v>4532656</v>
      </c>
    </row>
    <row r="54" spans="1:7" x14ac:dyDescent="0.2">
      <c r="A54" s="48" t="s">
        <v>6551</v>
      </c>
      <c r="B54" s="48">
        <v>717449002</v>
      </c>
      <c r="C54" s="48">
        <v>1150087</v>
      </c>
      <c r="D54" s="48">
        <v>15</v>
      </c>
      <c r="E54" s="48" t="s">
        <v>6420</v>
      </c>
      <c r="F54" s="76">
        <v>5669960</v>
      </c>
      <c r="G54" s="76">
        <v>5669960</v>
      </c>
    </row>
    <row r="55" spans="1:7" x14ac:dyDescent="0.2">
      <c r="A55" s="48" t="s">
        <v>6551</v>
      </c>
      <c r="B55" s="48">
        <v>717449002</v>
      </c>
      <c r="C55" s="48">
        <v>1150118</v>
      </c>
      <c r="D55" s="48">
        <v>15</v>
      </c>
      <c r="E55" s="48" t="s">
        <v>6420</v>
      </c>
      <c r="F55" s="76">
        <v>10131294</v>
      </c>
      <c r="G55" s="76">
        <v>10131294</v>
      </c>
    </row>
    <row r="56" spans="1:7" x14ac:dyDescent="0.2">
      <c r="A56" s="48" t="s">
        <v>6550</v>
      </c>
      <c r="B56" s="48">
        <v>717150007</v>
      </c>
      <c r="C56" s="48">
        <v>1010194</v>
      </c>
      <c r="D56" s="48">
        <v>1</v>
      </c>
      <c r="E56" s="48" t="s">
        <v>171</v>
      </c>
      <c r="F56" s="76">
        <v>1192182</v>
      </c>
      <c r="G56" s="76">
        <v>1192182</v>
      </c>
    </row>
    <row r="57" spans="1:7" x14ac:dyDescent="0.2">
      <c r="A57" s="48" t="s">
        <v>6550</v>
      </c>
      <c r="B57" s="48">
        <v>717150007</v>
      </c>
      <c r="C57" s="48">
        <v>1010195</v>
      </c>
      <c r="D57" s="48">
        <v>1</v>
      </c>
      <c r="E57" s="48" t="s">
        <v>171</v>
      </c>
      <c r="F57" s="76">
        <v>1513645</v>
      </c>
      <c r="G57" s="76">
        <v>1513645</v>
      </c>
    </row>
    <row r="58" spans="1:7" x14ac:dyDescent="0.2">
      <c r="A58" s="48" t="s">
        <v>6550</v>
      </c>
      <c r="B58" s="48">
        <v>717150007</v>
      </c>
      <c r="C58" s="48">
        <v>1010206</v>
      </c>
      <c r="D58" s="48">
        <v>1</v>
      </c>
      <c r="E58" s="48" t="s">
        <v>171</v>
      </c>
      <c r="F58" s="76">
        <v>4186829</v>
      </c>
      <c r="G58" s="76">
        <v>4186829</v>
      </c>
    </row>
    <row r="59" spans="1:7" x14ac:dyDescent="0.2">
      <c r="A59" s="48" t="s">
        <v>6550</v>
      </c>
      <c r="B59" s="48">
        <v>717150007</v>
      </c>
      <c r="C59" s="48">
        <v>1010276</v>
      </c>
      <c r="D59" s="48">
        <v>1</v>
      </c>
      <c r="E59" s="48" t="s">
        <v>171</v>
      </c>
      <c r="F59" s="76">
        <v>18650820</v>
      </c>
      <c r="G59" s="76">
        <v>18650820</v>
      </c>
    </row>
    <row r="60" spans="1:7" x14ac:dyDescent="0.2">
      <c r="A60" s="48" t="s">
        <v>6550</v>
      </c>
      <c r="B60" s="48">
        <v>717150007</v>
      </c>
      <c r="C60" s="48">
        <v>1040324</v>
      </c>
      <c r="D60" s="48">
        <v>4</v>
      </c>
      <c r="E60" s="48" t="s">
        <v>6416</v>
      </c>
      <c r="F60" s="76">
        <v>2831432</v>
      </c>
      <c r="G60" s="76">
        <v>2831432</v>
      </c>
    </row>
    <row r="61" spans="1:7" x14ac:dyDescent="0.2">
      <c r="A61" s="48" t="s">
        <v>6550</v>
      </c>
      <c r="B61" s="48">
        <v>717150007</v>
      </c>
      <c r="C61" s="48">
        <v>1040325</v>
      </c>
      <c r="D61" s="48">
        <v>4</v>
      </c>
      <c r="E61" s="48" t="s">
        <v>6416</v>
      </c>
      <c r="F61" s="76">
        <v>2995756</v>
      </c>
      <c r="G61" s="76">
        <v>2995756</v>
      </c>
    </row>
    <row r="62" spans="1:7" x14ac:dyDescent="0.2">
      <c r="A62" s="48" t="s">
        <v>6550</v>
      </c>
      <c r="B62" s="48">
        <v>717150007</v>
      </c>
      <c r="C62" s="48">
        <v>1060295</v>
      </c>
      <c r="D62" s="48">
        <v>6</v>
      </c>
      <c r="E62" s="48" t="s">
        <v>6418</v>
      </c>
      <c r="F62" s="76">
        <v>1448832</v>
      </c>
      <c r="G62" s="76">
        <v>1448832</v>
      </c>
    </row>
    <row r="63" spans="1:7" x14ac:dyDescent="0.2">
      <c r="A63" s="48" t="s">
        <v>6550</v>
      </c>
      <c r="B63" s="48">
        <v>717150007</v>
      </c>
      <c r="C63" s="48">
        <v>1060296</v>
      </c>
      <c r="D63" s="48">
        <v>6</v>
      </c>
      <c r="E63" s="48" t="s">
        <v>6418</v>
      </c>
      <c r="F63" s="76">
        <v>1708106</v>
      </c>
      <c r="G63" s="76">
        <v>1708106</v>
      </c>
    </row>
    <row r="64" spans="1:7" x14ac:dyDescent="0.2">
      <c r="A64" s="48" t="s">
        <v>6550</v>
      </c>
      <c r="B64" s="48">
        <v>717150007</v>
      </c>
      <c r="C64" s="48">
        <v>1060307</v>
      </c>
      <c r="D64" s="48">
        <v>6</v>
      </c>
      <c r="E64" s="48" t="s">
        <v>6418</v>
      </c>
      <c r="F64" s="76">
        <v>4361280</v>
      </c>
      <c r="G64" s="76">
        <v>4361280</v>
      </c>
    </row>
    <row r="65" spans="1:7" x14ac:dyDescent="0.2">
      <c r="A65" s="48" t="s">
        <v>6550</v>
      </c>
      <c r="B65" s="48">
        <v>717150007</v>
      </c>
      <c r="C65" s="48">
        <v>1060309</v>
      </c>
      <c r="D65" s="48">
        <v>6</v>
      </c>
      <c r="E65" s="48" t="s">
        <v>6418</v>
      </c>
      <c r="F65" s="76">
        <v>4024020</v>
      </c>
      <c r="G65" s="76">
        <v>4024020</v>
      </c>
    </row>
    <row r="66" spans="1:7" x14ac:dyDescent="0.2">
      <c r="A66" s="48" t="s">
        <v>6550</v>
      </c>
      <c r="B66" s="48">
        <v>717150007</v>
      </c>
      <c r="C66" s="48">
        <v>1060427</v>
      </c>
      <c r="D66" s="48">
        <v>6</v>
      </c>
      <c r="E66" s="48" t="s">
        <v>6418</v>
      </c>
      <c r="F66" s="76">
        <v>5906208</v>
      </c>
      <c r="G66" s="76">
        <v>5906208</v>
      </c>
    </row>
    <row r="67" spans="1:7" x14ac:dyDescent="0.2">
      <c r="A67" s="48" t="s">
        <v>6550</v>
      </c>
      <c r="B67" s="48">
        <v>717150007</v>
      </c>
      <c r="C67" s="48">
        <v>1070638</v>
      </c>
      <c r="D67" s="48">
        <v>7</v>
      </c>
      <c r="E67" s="48" t="s">
        <v>6422</v>
      </c>
      <c r="F67" s="76">
        <v>3306546</v>
      </c>
      <c r="G67" s="76">
        <v>3306546</v>
      </c>
    </row>
    <row r="68" spans="1:7" x14ac:dyDescent="0.2">
      <c r="A68" s="48" t="s">
        <v>6550</v>
      </c>
      <c r="B68" s="48">
        <v>717150007</v>
      </c>
      <c r="C68" s="48">
        <v>1070639</v>
      </c>
      <c r="D68" s="48">
        <v>7</v>
      </c>
      <c r="E68" s="48" t="s">
        <v>6448</v>
      </c>
      <c r="F68" s="76">
        <v>9975680</v>
      </c>
      <c r="G68" s="76">
        <v>9975680</v>
      </c>
    </row>
    <row r="69" spans="1:7" x14ac:dyDescent="0.2">
      <c r="A69" s="48" t="s">
        <v>6550</v>
      </c>
      <c r="B69" s="48">
        <v>717150007</v>
      </c>
      <c r="C69" s="48">
        <v>1110148</v>
      </c>
      <c r="D69" s="48">
        <v>11</v>
      </c>
      <c r="E69" s="48" t="s">
        <v>6569</v>
      </c>
      <c r="F69" s="76">
        <v>1713761</v>
      </c>
      <c r="G69" s="76">
        <v>1713761</v>
      </c>
    </row>
    <row r="70" spans="1:7" x14ac:dyDescent="0.2">
      <c r="A70" s="48" t="s">
        <v>6550</v>
      </c>
      <c r="B70" s="48">
        <v>717150007</v>
      </c>
      <c r="C70" s="48">
        <v>1110149</v>
      </c>
      <c r="D70" s="48">
        <v>11</v>
      </c>
      <c r="E70" s="48" t="s">
        <v>6569</v>
      </c>
      <c r="F70" s="76">
        <v>1208814</v>
      </c>
      <c r="G70" s="76">
        <v>1208814</v>
      </c>
    </row>
    <row r="71" spans="1:7" x14ac:dyDescent="0.2">
      <c r="A71" s="48" t="s">
        <v>6550</v>
      </c>
      <c r="B71" s="48">
        <v>717150007</v>
      </c>
      <c r="C71" s="48">
        <v>1110177</v>
      </c>
      <c r="D71" s="48">
        <v>11</v>
      </c>
      <c r="E71" s="48" t="s">
        <v>6569</v>
      </c>
      <c r="F71" s="76">
        <v>13067593</v>
      </c>
      <c r="G71" s="76">
        <v>13067593</v>
      </c>
    </row>
    <row r="72" spans="1:7" x14ac:dyDescent="0.2">
      <c r="A72" s="48" t="s">
        <v>6550</v>
      </c>
      <c r="B72" s="48">
        <v>717150007</v>
      </c>
      <c r="C72" s="48">
        <v>1120157</v>
      </c>
      <c r="D72" s="48">
        <v>12</v>
      </c>
      <c r="E72" s="48" t="s">
        <v>6442</v>
      </c>
      <c r="F72" s="76">
        <v>1291530</v>
      </c>
      <c r="G72" s="76">
        <v>1291530</v>
      </c>
    </row>
    <row r="73" spans="1:7" x14ac:dyDescent="0.2">
      <c r="A73" s="48" t="s">
        <v>6550</v>
      </c>
      <c r="B73" s="48">
        <v>717150007</v>
      </c>
      <c r="C73" s="48">
        <v>1120158</v>
      </c>
      <c r="D73" s="48">
        <v>12</v>
      </c>
      <c r="E73" s="48" t="s">
        <v>6442</v>
      </c>
      <c r="F73" s="76">
        <v>1434809</v>
      </c>
      <c r="G73" s="76">
        <v>1434809</v>
      </c>
    </row>
    <row r="74" spans="1:7" x14ac:dyDescent="0.2">
      <c r="A74" s="48" t="s">
        <v>6550</v>
      </c>
      <c r="B74" s="48">
        <v>717150007</v>
      </c>
      <c r="C74" s="48">
        <v>1120183</v>
      </c>
      <c r="D74" s="48">
        <v>12</v>
      </c>
      <c r="E74" s="48" t="s">
        <v>6442</v>
      </c>
      <c r="F74" s="76">
        <v>8908738</v>
      </c>
      <c r="G74" s="76">
        <v>8908738</v>
      </c>
    </row>
    <row r="75" spans="1:7" x14ac:dyDescent="0.2">
      <c r="A75" s="48" t="s">
        <v>6550</v>
      </c>
      <c r="B75" s="48">
        <v>717150007</v>
      </c>
      <c r="C75" s="48">
        <v>1131944</v>
      </c>
      <c r="D75" s="48">
        <v>13</v>
      </c>
      <c r="E75" s="48" t="s">
        <v>6438</v>
      </c>
      <c r="F75" s="76">
        <v>3489024</v>
      </c>
      <c r="G75" s="76">
        <v>3489024</v>
      </c>
    </row>
    <row r="76" spans="1:7" x14ac:dyDescent="0.2">
      <c r="A76" s="48" t="s">
        <v>6550</v>
      </c>
      <c r="B76" s="48">
        <v>717150007</v>
      </c>
      <c r="C76" s="48">
        <v>1131945</v>
      </c>
      <c r="D76" s="48">
        <v>13</v>
      </c>
      <c r="E76" s="48" t="s">
        <v>6438</v>
      </c>
      <c r="F76" s="76">
        <v>1635480</v>
      </c>
      <c r="G76" s="76">
        <v>1635480</v>
      </c>
    </row>
    <row r="77" spans="1:7" x14ac:dyDescent="0.2">
      <c r="A77" s="48" t="s">
        <v>6550</v>
      </c>
      <c r="B77" s="48">
        <v>717150007</v>
      </c>
      <c r="C77" s="48">
        <v>1131946</v>
      </c>
      <c r="D77" s="48">
        <v>13</v>
      </c>
      <c r="E77" s="48" t="s">
        <v>6428</v>
      </c>
      <c r="F77" s="76">
        <v>4906440</v>
      </c>
      <c r="G77" s="76">
        <v>4906440</v>
      </c>
    </row>
    <row r="78" spans="1:7" x14ac:dyDescent="0.2">
      <c r="A78" s="48" t="s">
        <v>6550</v>
      </c>
      <c r="B78" s="48">
        <v>717150007</v>
      </c>
      <c r="C78" s="48">
        <v>1131947</v>
      </c>
      <c r="D78" s="48">
        <v>13</v>
      </c>
      <c r="E78" s="48" t="s">
        <v>6427</v>
      </c>
      <c r="F78" s="76">
        <v>2289672</v>
      </c>
      <c r="G78" s="76">
        <v>2289672</v>
      </c>
    </row>
    <row r="79" spans="1:7" x14ac:dyDescent="0.2">
      <c r="A79" s="48" t="s">
        <v>6550</v>
      </c>
      <c r="B79" s="48">
        <v>717150007</v>
      </c>
      <c r="C79" s="48">
        <v>1132540</v>
      </c>
      <c r="D79" s="48">
        <v>13</v>
      </c>
      <c r="E79" s="48" t="s">
        <v>6443</v>
      </c>
      <c r="F79" s="76">
        <v>4285409</v>
      </c>
      <c r="G79" s="76">
        <v>4285409</v>
      </c>
    </row>
    <row r="80" spans="1:7" x14ac:dyDescent="0.2">
      <c r="A80" s="48" t="s">
        <v>6550</v>
      </c>
      <c r="B80" s="48">
        <v>717150007</v>
      </c>
      <c r="C80" s="48">
        <v>1132541</v>
      </c>
      <c r="D80" s="48">
        <v>13</v>
      </c>
      <c r="E80" s="48" t="s">
        <v>6428</v>
      </c>
      <c r="F80" s="76">
        <v>4618332</v>
      </c>
      <c r="G80" s="76">
        <v>4618332</v>
      </c>
    </row>
    <row r="81" spans="1:7" x14ac:dyDescent="0.2">
      <c r="A81" s="48" t="s">
        <v>6550</v>
      </c>
      <c r="B81" s="48">
        <v>717150007</v>
      </c>
      <c r="C81" s="48">
        <v>1132542</v>
      </c>
      <c r="D81" s="48">
        <v>13</v>
      </c>
      <c r="E81" s="48" t="s">
        <v>6437</v>
      </c>
      <c r="F81" s="76">
        <v>7126521</v>
      </c>
      <c r="G81" s="76">
        <v>7126521</v>
      </c>
    </row>
    <row r="82" spans="1:7" x14ac:dyDescent="0.2">
      <c r="A82" s="48" t="s">
        <v>6550</v>
      </c>
      <c r="B82" s="48">
        <v>717150007</v>
      </c>
      <c r="C82" s="48">
        <v>1132543</v>
      </c>
      <c r="D82" s="48">
        <v>13</v>
      </c>
      <c r="E82" s="48" t="s">
        <v>6429</v>
      </c>
      <c r="F82" s="76">
        <v>15481685</v>
      </c>
      <c r="G82" s="76">
        <v>15481685</v>
      </c>
    </row>
    <row r="83" spans="1:7" x14ac:dyDescent="0.2">
      <c r="A83" s="48" t="s">
        <v>6550</v>
      </c>
      <c r="B83" s="48">
        <v>717150007</v>
      </c>
      <c r="C83" s="48">
        <v>1132556</v>
      </c>
      <c r="D83" s="48">
        <v>13</v>
      </c>
      <c r="E83" s="48" t="s">
        <v>6438</v>
      </c>
      <c r="F83" s="76">
        <v>7684908</v>
      </c>
      <c r="G83" s="76">
        <v>7684908</v>
      </c>
    </row>
    <row r="84" spans="1:7" x14ac:dyDescent="0.2">
      <c r="A84" s="48" t="s">
        <v>6550</v>
      </c>
      <c r="B84" s="48">
        <v>717150007</v>
      </c>
      <c r="C84" s="48">
        <v>1132557</v>
      </c>
      <c r="D84" s="48">
        <v>13</v>
      </c>
      <c r="E84" s="48" t="s">
        <v>6443</v>
      </c>
      <c r="F84" s="76">
        <v>7574285</v>
      </c>
      <c r="G84" s="76">
        <v>7574285</v>
      </c>
    </row>
    <row r="85" spans="1:7" x14ac:dyDescent="0.2">
      <c r="A85" s="48" t="s">
        <v>6550</v>
      </c>
      <c r="B85" s="48">
        <v>717150007</v>
      </c>
      <c r="C85" s="48">
        <v>1132558</v>
      </c>
      <c r="D85" s="48">
        <v>13</v>
      </c>
      <c r="E85" s="48" t="s">
        <v>6444</v>
      </c>
      <c r="F85" s="76">
        <v>19099256</v>
      </c>
      <c r="G85" s="76">
        <v>19099256</v>
      </c>
    </row>
    <row r="86" spans="1:7" x14ac:dyDescent="0.2">
      <c r="A86" s="48" t="s">
        <v>6550</v>
      </c>
      <c r="B86" s="48">
        <v>717150007</v>
      </c>
      <c r="C86" s="48">
        <v>1132561</v>
      </c>
      <c r="D86" s="48">
        <v>13</v>
      </c>
      <c r="E86" s="48" t="s">
        <v>6437</v>
      </c>
      <c r="F86" s="76">
        <v>22279269</v>
      </c>
      <c r="G86" s="76">
        <v>22279269</v>
      </c>
    </row>
    <row r="87" spans="1:7" x14ac:dyDescent="0.2">
      <c r="A87" s="48" t="s">
        <v>6550</v>
      </c>
      <c r="B87" s="48">
        <v>717150007</v>
      </c>
      <c r="C87" s="48">
        <v>1132562</v>
      </c>
      <c r="D87" s="48">
        <v>13</v>
      </c>
      <c r="E87" s="48" t="s">
        <v>6428</v>
      </c>
      <c r="F87" s="76">
        <v>13603395</v>
      </c>
      <c r="G87" s="76">
        <v>13603395</v>
      </c>
    </row>
    <row r="88" spans="1:7" x14ac:dyDescent="0.2">
      <c r="A88" s="48" t="s">
        <v>6550</v>
      </c>
      <c r="B88" s="48">
        <v>717150007</v>
      </c>
      <c r="C88" s="48">
        <v>1132588</v>
      </c>
      <c r="D88" s="48">
        <v>13</v>
      </c>
      <c r="E88" s="48" t="s">
        <v>6428</v>
      </c>
      <c r="F88" s="76">
        <v>7382760</v>
      </c>
      <c r="G88" s="76">
        <v>7382760</v>
      </c>
    </row>
    <row r="89" spans="1:7" x14ac:dyDescent="0.2">
      <c r="A89" s="48" t="s">
        <v>8304</v>
      </c>
      <c r="B89" s="48">
        <v>717150007</v>
      </c>
      <c r="C89" s="48">
        <v>1060424</v>
      </c>
      <c r="D89" s="48">
        <v>6</v>
      </c>
      <c r="E89" s="48" t="s">
        <v>6418</v>
      </c>
      <c r="F89" s="76">
        <v>12134587</v>
      </c>
      <c r="G89" s="76">
        <v>12134587</v>
      </c>
    </row>
    <row r="90" spans="1:7" x14ac:dyDescent="0.2">
      <c r="A90" s="48" t="s">
        <v>8304</v>
      </c>
      <c r="B90" s="48">
        <v>717150007</v>
      </c>
      <c r="C90" s="48">
        <v>1060425</v>
      </c>
      <c r="D90" s="48">
        <v>6</v>
      </c>
      <c r="E90" s="48" t="s">
        <v>6418</v>
      </c>
      <c r="F90" s="76">
        <v>1293703</v>
      </c>
      <c r="G90" s="76">
        <v>1293703</v>
      </c>
    </row>
    <row r="91" spans="1:7" x14ac:dyDescent="0.2">
      <c r="A91" s="48" t="s">
        <v>8304</v>
      </c>
      <c r="B91" s="48">
        <v>717150007</v>
      </c>
      <c r="C91" s="48">
        <v>1060426</v>
      </c>
      <c r="D91" s="48">
        <v>6</v>
      </c>
      <c r="E91" s="48" t="s">
        <v>6418</v>
      </c>
      <c r="F91" s="76">
        <v>190036</v>
      </c>
      <c r="G91" s="76">
        <v>190036</v>
      </c>
    </row>
    <row r="92" spans="1:7" x14ac:dyDescent="0.2">
      <c r="A92" s="48" t="s">
        <v>6555</v>
      </c>
      <c r="B92" s="48">
        <v>725129009</v>
      </c>
      <c r="C92" s="48">
        <v>1070480</v>
      </c>
      <c r="D92" s="48">
        <v>7</v>
      </c>
      <c r="E92" s="48" t="s">
        <v>6419</v>
      </c>
      <c r="F92" s="76">
        <v>498782</v>
      </c>
      <c r="G92" s="76">
        <v>498782</v>
      </c>
    </row>
    <row r="93" spans="1:7" x14ac:dyDescent="0.2">
      <c r="A93" s="48" t="s">
        <v>6555</v>
      </c>
      <c r="B93" s="48">
        <v>725129009</v>
      </c>
      <c r="C93" s="48">
        <v>1070481</v>
      </c>
      <c r="D93" s="48">
        <v>7</v>
      </c>
      <c r="E93" s="48" t="s">
        <v>6419</v>
      </c>
      <c r="F93" s="76">
        <v>788357</v>
      </c>
      <c r="G93" s="76">
        <v>788357</v>
      </c>
    </row>
    <row r="94" spans="1:7" x14ac:dyDescent="0.2">
      <c r="A94" s="48" t="s">
        <v>8313</v>
      </c>
      <c r="B94" s="48">
        <v>725129009</v>
      </c>
      <c r="C94" s="48">
        <v>1070718</v>
      </c>
      <c r="D94" s="48">
        <v>7</v>
      </c>
      <c r="E94" s="48" t="s">
        <v>6419</v>
      </c>
      <c r="F94" s="76">
        <v>5538277</v>
      </c>
      <c r="G94" s="76">
        <v>5538277</v>
      </c>
    </row>
    <row r="95" spans="1:7" x14ac:dyDescent="0.2">
      <c r="A95" s="48" t="s">
        <v>6546</v>
      </c>
      <c r="B95" s="48">
        <v>713523003</v>
      </c>
      <c r="C95" s="48">
        <v>1030293</v>
      </c>
      <c r="D95" s="48">
        <v>3</v>
      </c>
      <c r="E95" s="48" t="s">
        <v>6440</v>
      </c>
      <c r="F95" s="76">
        <v>2485930</v>
      </c>
      <c r="G95" s="76">
        <v>2485930</v>
      </c>
    </row>
    <row r="96" spans="1:7" x14ac:dyDescent="0.2">
      <c r="A96" s="48" t="s">
        <v>6546</v>
      </c>
      <c r="B96" s="48">
        <v>713523003</v>
      </c>
      <c r="C96" s="48">
        <v>1030294</v>
      </c>
      <c r="D96" s="48">
        <v>3</v>
      </c>
      <c r="E96" s="48" t="s">
        <v>6440</v>
      </c>
      <c r="F96" s="76">
        <v>2568934</v>
      </c>
      <c r="G96" s="76">
        <v>2568934</v>
      </c>
    </row>
    <row r="97" spans="1:7" x14ac:dyDescent="0.2">
      <c r="A97" s="48" t="s">
        <v>6546</v>
      </c>
      <c r="B97" s="48">
        <v>713523003</v>
      </c>
      <c r="C97" s="48">
        <v>1030299</v>
      </c>
      <c r="D97" s="48">
        <v>3</v>
      </c>
      <c r="E97" s="48" t="s">
        <v>6440</v>
      </c>
      <c r="F97" s="76">
        <v>1297740</v>
      </c>
      <c r="G97" s="76">
        <v>1297740</v>
      </c>
    </row>
    <row r="98" spans="1:7" x14ac:dyDescent="0.2">
      <c r="A98" s="48" t="s">
        <v>6546</v>
      </c>
      <c r="B98" s="48">
        <v>713523003</v>
      </c>
      <c r="C98" s="48">
        <v>1030366</v>
      </c>
      <c r="D98" s="48">
        <v>3</v>
      </c>
      <c r="E98" s="48" t="s">
        <v>6440</v>
      </c>
      <c r="F98" s="76">
        <v>11405693</v>
      </c>
      <c r="G98" s="76">
        <v>11405693</v>
      </c>
    </row>
    <row r="99" spans="1:7" x14ac:dyDescent="0.2">
      <c r="A99" s="48" t="s">
        <v>6546</v>
      </c>
      <c r="B99" s="48">
        <v>713523003</v>
      </c>
      <c r="C99" s="48">
        <v>1030367</v>
      </c>
      <c r="D99" s="48">
        <v>3</v>
      </c>
      <c r="E99" s="48" t="s">
        <v>6440</v>
      </c>
      <c r="F99" s="76">
        <v>937724</v>
      </c>
      <c r="G99" s="76">
        <v>937724</v>
      </c>
    </row>
    <row r="100" spans="1:7" x14ac:dyDescent="0.2">
      <c r="A100" s="48" t="s">
        <v>6546</v>
      </c>
      <c r="B100" s="48">
        <v>713523003</v>
      </c>
      <c r="C100" s="48">
        <v>1030383</v>
      </c>
      <c r="D100" s="48">
        <v>3</v>
      </c>
      <c r="E100" s="48" t="s">
        <v>6440</v>
      </c>
      <c r="F100" s="76">
        <v>8416346</v>
      </c>
      <c r="G100" s="76">
        <v>8416346</v>
      </c>
    </row>
    <row r="101" spans="1:7" x14ac:dyDescent="0.2">
      <c r="A101" s="48" t="s">
        <v>6546</v>
      </c>
      <c r="B101" s="48">
        <v>713523003</v>
      </c>
      <c r="C101" s="48">
        <v>1040341</v>
      </c>
      <c r="D101" s="48">
        <v>4</v>
      </c>
      <c r="E101" s="48" t="s">
        <v>6441</v>
      </c>
      <c r="F101" s="76">
        <v>1009962</v>
      </c>
      <c r="G101" s="76">
        <v>1009962</v>
      </c>
    </row>
    <row r="102" spans="1:7" x14ac:dyDescent="0.2">
      <c r="A102" s="48" t="s">
        <v>6546</v>
      </c>
      <c r="B102" s="48">
        <v>713523003</v>
      </c>
      <c r="C102" s="48">
        <v>1040445</v>
      </c>
      <c r="D102" s="48">
        <v>4</v>
      </c>
      <c r="E102" s="48" t="s">
        <v>6441</v>
      </c>
      <c r="F102" s="76">
        <v>8454567</v>
      </c>
      <c r="G102" s="76">
        <v>8454567</v>
      </c>
    </row>
    <row r="103" spans="1:7" x14ac:dyDescent="0.2">
      <c r="A103" s="48" t="s">
        <v>6546</v>
      </c>
      <c r="B103" s="48">
        <v>713523003</v>
      </c>
      <c r="C103" s="48">
        <v>1040504</v>
      </c>
      <c r="D103" s="48">
        <v>4</v>
      </c>
      <c r="E103" s="48" t="s">
        <v>6441</v>
      </c>
      <c r="F103" s="76">
        <v>4208173</v>
      </c>
      <c r="G103" s="76">
        <v>4208173</v>
      </c>
    </row>
    <row r="104" spans="1:7" x14ac:dyDescent="0.2">
      <c r="A104" s="48" t="s">
        <v>6554</v>
      </c>
      <c r="B104" s="48">
        <v>721694003</v>
      </c>
      <c r="C104" s="48">
        <v>1020366</v>
      </c>
      <c r="D104" s="48">
        <v>2</v>
      </c>
      <c r="E104" s="48" t="s">
        <v>6449</v>
      </c>
      <c r="F104" s="76">
        <v>4024854</v>
      </c>
      <c r="G104" s="76">
        <v>4024854</v>
      </c>
    </row>
    <row r="105" spans="1:7" x14ac:dyDescent="0.2">
      <c r="A105" s="48" t="s">
        <v>6554</v>
      </c>
      <c r="B105" s="48">
        <v>721694003</v>
      </c>
      <c r="C105" s="48">
        <v>1040342</v>
      </c>
      <c r="D105" s="48">
        <v>4</v>
      </c>
      <c r="E105" s="48" t="s">
        <v>6426</v>
      </c>
      <c r="F105" s="76">
        <v>3366539</v>
      </c>
      <c r="G105" s="76">
        <v>3366539</v>
      </c>
    </row>
    <row r="106" spans="1:7" x14ac:dyDescent="0.2">
      <c r="A106" s="48" t="s">
        <v>6554</v>
      </c>
      <c r="B106" s="48">
        <v>721694003</v>
      </c>
      <c r="C106" s="48">
        <v>1040502</v>
      </c>
      <c r="D106" s="48">
        <v>4</v>
      </c>
      <c r="E106" s="48" t="s">
        <v>6426</v>
      </c>
      <c r="F106" s="76">
        <v>5891442</v>
      </c>
      <c r="G106" s="76">
        <v>5891442</v>
      </c>
    </row>
    <row r="107" spans="1:7" x14ac:dyDescent="0.2">
      <c r="A107" s="48" t="s">
        <v>6554</v>
      </c>
      <c r="B107" s="48">
        <v>721694003</v>
      </c>
      <c r="C107" s="48">
        <v>1040503</v>
      </c>
      <c r="D107" s="48">
        <v>4</v>
      </c>
      <c r="E107" s="48" t="s">
        <v>6426</v>
      </c>
      <c r="F107" s="76">
        <v>4208173</v>
      </c>
      <c r="G107" s="76">
        <v>4208173</v>
      </c>
    </row>
    <row r="108" spans="1:7" x14ac:dyDescent="0.2">
      <c r="A108" s="48" t="s">
        <v>6554</v>
      </c>
      <c r="B108" s="48">
        <v>721694003</v>
      </c>
      <c r="C108" s="48">
        <v>1070637</v>
      </c>
      <c r="D108" s="48">
        <v>7</v>
      </c>
      <c r="E108" s="48" t="s">
        <v>6425</v>
      </c>
      <c r="F108" s="76">
        <v>7788647</v>
      </c>
      <c r="G108" s="76">
        <v>7788647</v>
      </c>
    </row>
    <row r="109" spans="1:7" x14ac:dyDescent="0.2">
      <c r="A109" s="48" t="s">
        <v>8248</v>
      </c>
      <c r="B109" s="48">
        <v>721694003</v>
      </c>
      <c r="C109" s="48">
        <v>1010275</v>
      </c>
      <c r="D109" s="48">
        <v>1</v>
      </c>
      <c r="E109" s="48" t="s">
        <v>171</v>
      </c>
      <c r="F109" s="76">
        <v>12203305</v>
      </c>
      <c r="G109" s="76">
        <v>12203305</v>
      </c>
    </row>
    <row r="110" spans="1:7" x14ac:dyDescent="0.2">
      <c r="A110" s="48" t="s">
        <v>8248</v>
      </c>
      <c r="B110" s="48">
        <v>721694003</v>
      </c>
      <c r="C110" s="48">
        <v>1010277</v>
      </c>
      <c r="D110" s="48">
        <v>1</v>
      </c>
      <c r="E110" s="48" t="s">
        <v>171</v>
      </c>
      <c r="F110" s="76">
        <v>2797754</v>
      </c>
      <c r="G110" s="76">
        <v>2797754</v>
      </c>
    </row>
    <row r="111" spans="1:7" x14ac:dyDescent="0.2">
      <c r="A111" s="48" t="s">
        <v>8248</v>
      </c>
      <c r="B111" s="48">
        <v>721694003</v>
      </c>
      <c r="C111" s="48">
        <v>1020414</v>
      </c>
      <c r="D111" s="48">
        <v>2</v>
      </c>
      <c r="E111" s="48" t="s">
        <v>6409</v>
      </c>
      <c r="F111" s="76">
        <v>5150746</v>
      </c>
      <c r="G111" s="76">
        <v>5150746</v>
      </c>
    </row>
    <row r="112" spans="1:7" x14ac:dyDescent="0.2">
      <c r="A112" s="48" t="s">
        <v>8248</v>
      </c>
      <c r="B112" s="48">
        <v>721694003</v>
      </c>
      <c r="C112" s="48">
        <v>1020415</v>
      </c>
      <c r="D112" s="48">
        <v>2</v>
      </c>
      <c r="E112" s="48" t="s">
        <v>8261</v>
      </c>
      <c r="F112" s="76">
        <v>7467694</v>
      </c>
      <c r="G112" s="76">
        <v>7467694</v>
      </c>
    </row>
    <row r="113" spans="1:7" x14ac:dyDescent="0.2">
      <c r="A113" s="48" t="s">
        <v>8248</v>
      </c>
      <c r="B113" s="48">
        <v>721694003</v>
      </c>
      <c r="C113" s="48">
        <v>1040479</v>
      </c>
      <c r="D113" s="48">
        <v>4</v>
      </c>
      <c r="E113" s="48" t="s">
        <v>6426</v>
      </c>
      <c r="F113" s="76">
        <v>11447074</v>
      </c>
      <c r="G113" s="76">
        <v>11447074</v>
      </c>
    </row>
    <row r="114" spans="1:7" x14ac:dyDescent="0.2">
      <c r="A114" s="48" t="s">
        <v>6764</v>
      </c>
      <c r="B114" s="48">
        <v>650794826</v>
      </c>
      <c r="C114" s="48">
        <v>1030295</v>
      </c>
      <c r="D114" s="48">
        <v>3</v>
      </c>
      <c r="E114" s="48" t="s">
        <v>6440</v>
      </c>
      <c r="F114" s="76">
        <v>471905</v>
      </c>
      <c r="G114" s="76">
        <v>471905</v>
      </c>
    </row>
    <row r="115" spans="1:7" x14ac:dyDescent="0.2">
      <c r="A115" s="48" t="s">
        <v>6764</v>
      </c>
      <c r="B115" s="48">
        <v>650794826</v>
      </c>
      <c r="C115" s="48">
        <v>1030296</v>
      </c>
      <c r="D115" s="48">
        <v>3</v>
      </c>
      <c r="E115" s="48" t="s">
        <v>6440</v>
      </c>
      <c r="F115" s="76">
        <v>599151</v>
      </c>
      <c r="G115" s="76">
        <v>599151</v>
      </c>
    </row>
    <row r="116" spans="1:7" x14ac:dyDescent="0.2">
      <c r="A116" s="48" t="s">
        <v>6763</v>
      </c>
      <c r="B116" s="48">
        <v>700376001</v>
      </c>
      <c r="C116" s="48">
        <v>1040446</v>
      </c>
      <c r="D116" s="48">
        <v>4</v>
      </c>
      <c r="E116" s="48" t="s">
        <v>6426</v>
      </c>
      <c r="F116" s="76">
        <v>12732213</v>
      </c>
      <c r="G116" s="76">
        <v>12732213</v>
      </c>
    </row>
    <row r="117" spans="1:7" x14ac:dyDescent="0.2">
      <c r="A117" s="48" t="s">
        <v>6763</v>
      </c>
      <c r="B117" s="48">
        <v>700376001</v>
      </c>
      <c r="C117" s="48">
        <v>1090594</v>
      </c>
      <c r="D117" s="48">
        <v>9</v>
      </c>
      <c r="E117" s="48" t="s">
        <v>211</v>
      </c>
      <c r="F117" s="76">
        <v>8685151</v>
      </c>
      <c r="G117" s="76">
        <v>8685151</v>
      </c>
    </row>
    <row r="118" spans="1:7" x14ac:dyDescent="0.2">
      <c r="A118" s="48" t="s">
        <v>6763</v>
      </c>
      <c r="B118" s="48">
        <v>700376001</v>
      </c>
      <c r="C118" s="48">
        <v>1090648</v>
      </c>
      <c r="D118" s="48">
        <v>9</v>
      </c>
      <c r="E118" s="48" t="s">
        <v>181</v>
      </c>
      <c r="F118" s="76">
        <v>2596006</v>
      </c>
      <c r="G118" s="76">
        <v>2596006</v>
      </c>
    </row>
    <row r="119" spans="1:7" x14ac:dyDescent="0.2">
      <c r="A119" s="48" t="s">
        <v>6763</v>
      </c>
      <c r="B119" s="48">
        <v>700376001</v>
      </c>
      <c r="C119" s="48">
        <v>1090649</v>
      </c>
      <c r="D119" s="48">
        <v>9</v>
      </c>
      <c r="E119" s="48" t="s">
        <v>181</v>
      </c>
      <c r="F119" s="76">
        <v>3969630</v>
      </c>
      <c r="G119" s="76">
        <v>3969630</v>
      </c>
    </row>
    <row r="120" spans="1:7" x14ac:dyDescent="0.2">
      <c r="A120" s="48" t="s">
        <v>6763</v>
      </c>
      <c r="B120" s="48">
        <v>700376001</v>
      </c>
      <c r="C120" s="48">
        <v>1100404</v>
      </c>
      <c r="D120" s="48">
        <v>10</v>
      </c>
      <c r="E120" s="48" t="s">
        <v>6430</v>
      </c>
      <c r="F120" s="76">
        <v>4769614</v>
      </c>
      <c r="G120" s="76">
        <v>4769614</v>
      </c>
    </row>
    <row r="121" spans="1:7" x14ac:dyDescent="0.2">
      <c r="A121" s="48" t="s">
        <v>6763</v>
      </c>
      <c r="B121" s="48">
        <v>700376001</v>
      </c>
      <c r="C121" s="48">
        <v>1100510</v>
      </c>
      <c r="D121" s="48">
        <v>10</v>
      </c>
      <c r="E121" s="48" t="s">
        <v>6430</v>
      </c>
      <c r="F121" s="76">
        <v>2477503</v>
      </c>
      <c r="G121" s="76">
        <v>2477503</v>
      </c>
    </row>
    <row r="122" spans="1:7" x14ac:dyDescent="0.2">
      <c r="A122" s="48" t="s">
        <v>6763</v>
      </c>
      <c r="B122" s="48">
        <v>700376001</v>
      </c>
      <c r="C122" s="48">
        <v>1100511</v>
      </c>
      <c r="D122" s="48">
        <v>10</v>
      </c>
      <c r="E122" s="48" t="s">
        <v>6430</v>
      </c>
      <c r="F122" s="76">
        <v>2696180</v>
      </c>
      <c r="G122" s="76">
        <v>2696180</v>
      </c>
    </row>
    <row r="123" spans="1:7" x14ac:dyDescent="0.2">
      <c r="A123" s="48" t="s">
        <v>6763</v>
      </c>
      <c r="B123" s="48">
        <v>700376001</v>
      </c>
      <c r="C123" s="48">
        <v>1100525</v>
      </c>
      <c r="D123" s="48">
        <v>10</v>
      </c>
      <c r="E123" s="48" t="s">
        <v>6430</v>
      </c>
      <c r="F123" s="76">
        <v>973305</v>
      </c>
      <c r="G123" s="76">
        <v>973305</v>
      </c>
    </row>
    <row r="124" spans="1:7" x14ac:dyDescent="0.2">
      <c r="A124" s="48" t="s">
        <v>6763</v>
      </c>
      <c r="B124" s="48">
        <v>700376001</v>
      </c>
      <c r="C124" s="48">
        <v>1100558</v>
      </c>
      <c r="D124" s="48">
        <v>10</v>
      </c>
      <c r="E124" s="48" t="s">
        <v>6430</v>
      </c>
      <c r="F124" s="76">
        <v>2595479</v>
      </c>
      <c r="G124" s="76">
        <v>2595479</v>
      </c>
    </row>
    <row r="125" spans="1:7" x14ac:dyDescent="0.2">
      <c r="A125" s="48" t="s">
        <v>6763</v>
      </c>
      <c r="B125" s="48">
        <v>700376001</v>
      </c>
      <c r="C125" s="48">
        <v>1100575</v>
      </c>
      <c r="D125" s="48">
        <v>10</v>
      </c>
      <c r="E125" s="48" t="s">
        <v>6421</v>
      </c>
      <c r="F125" s="76">
        <v>2432435</v>
      </c>
      <c r="G125" s="76">
        <v>2432435</v>
      </c>
    </row>
    <row r="126" spans="1:7" x14ac:dyDescent="0.2">
      <c r="A126" s="48" t="s">
        <v>6763</v>
      </c>
      <c r="B126" s="48">
        <v>700376001</v>
      </c>
      <c r="C126" s="48">
        <v>1100700</v>
      </c>
      <c r="D126" s="48">
        <v>10</v>
      </c>
      <c r="E126" s="48" t="s">
        <v>6408</v>
      </c>
      <c r="F126" s="76">
        <v>11207215</v>
      </c>
      <c r="G126" s="76">
        <v>11207215</v>
      </c>
    </row>
    <row r="127" spans="1:7" x14ac:dyDescent="0.2">
      <c r="A127" s="48" t="s">
        <v>6763</v>
      </c>
      <c r="B127" s="48">
        <v>700376001</v>
      </c>
      <c r="C127" s="48">
        <v>1100755</v>
      </c>
      <c r="D127" s="48">
        <v>10</v>
      </c>
      <c r="E127" s="48" t="s">
        <v>6430</v>
      </c>
      <c r="F127" s="76">
        <v>20754202</v>
      </c>
      <c r="G127" s="76">
        <v>20754202</v>
      </c>
    </row>
    <row r="128" spans="1:7" x14ac:dyDescent="0.2">
      <c r="A128" s="48" t="s">
        <v>6763</v>
      </c>
      <c r="B128" s="48">
        <v>700376001</v>
      </c>
      <c r="C128" s="48">
        <v>1132565</v>
      </c>
      <c r="D128" s="48">
        <v>13</v>
      </c>
      <c r="E128" s="48" t="s">
        <v>5558</v>
      </c>
      <c r="F128" s="76">
        <v>6562145</v>
      </c>
      <c r="G128" s="76">
        <v>6562145</v>
      </c>
    </row>
    <row r="129" spans="1:7" x14ac:dyDescent="0.2">
      <c r="A129" s="48" t="s">
        <v>6763</v>
      </c>
      <c r="B129" s="48">
        <v>700376001</v>
      </c>
      <c r="C129" s="48">
        <v>1132566</v>
      </c>
      <c r="D129" s="48">
        <v>13</v>
      </c>
      <c r="E129" s="48" t="s">
        <v>5558</v>
      </c>
      <c r="F129" s="76">
        <v>6728998</v>
      </c>
      <c r="G129" s="76">
        <v>6728998</v>
      </c>
    </row>
    <row r="130" spans="1:7" x14ac:dyDescent="0.2">
      <c r="A130" s="48" t="s">
        <v>6763</v>
      </c>
      <c r="B130" s="48">
        <v>700376001</v>
      </c>
      <c r="C130" s="48">
        <v>1140139</v>
      </c>
      <c r="D130" s="48">
        <v>14</v>
      </c>
      <c r="E130" s="48" t="s">
        <v>6436</v>
      </c>
      <c r="F130" s="76">
        <v>1297740</v>
      </c>
      <c r="G130" s="76">
        <v>1297740</v>
      </c>
    </row>
    <row r="131" spans="1:7" x14ac:dyDescent="0.2">
      <c r="A131" s="48" t="s">
        <v>6763</v>
      </c>
      <c r="B131" s="48">
        <v>700376001</v>
      </c>
      <c r="C131" s="48">
        <v>1140140</v>
      </c>
      <c r="D131" s="48">
        <v>14</v>
      </c>
      <c r="E131" s="48" t="s">
        <v>6436</v>
      </c>
      <c r="F131" s="76">
        <v>1198302</v>
      </c>
      <c r="G131" s="76">
        <v>1198302</v>
      </c>
    </row>
    <row r="132" spans="1:7" x14ac:dyDescent="0.2">
      <c r="A132" s="48" t="s">
        <v>6763</v>
      </c>
      <c r="B132" s="48">
        <v>700376001</v>
      </c>
      <c r="C132" s="48">
        <v>1140194</v>
      </c>
      <c r="D132" s="48">
        <v>14</v>
      </c>
      <c r="E132" s="48" t="s">
        <v>6436</v>
      </c>
      <c r="F132" s="76">
        <v>8941854</v>
      </c>
      <c r="G132" s="76">
        <v>8941854</v>
      </c>
    </row>
    <row r="133" spans="1:7" x14ac:dyDescent="0.2">
      <c r="A133" s="48" t="s">
        <v>6562</v>
      </c>
      <c r="B133" s="48">
        <v>650587340</v>
      </c>
      <c r="C133" s="48">
        <v>1020426</v>
      </c>
      <c r="D133" s="48">
        <v>2</v>
      </c>
      <c r="E133" s="48" t="s">
        <v>6409</v>
      </c>
      <c r="F133" s="76">
        <v>8315941</v>
      </c>
      <c r="G133" s="76">
        <v>8315941</v>
      </c>
    </row>
    <row r="134" spans="1:7" x14ac:dyDescent="0.2">
      <c r="A134" s="48" t="s">
        <v>6562</v>
      </c>
      <c r="B134" s="48">
        <v>650587340</v>
      </c>
      <c r="C134" s="48">
        <v>1090664</v>
      </c>
      <c r="D134" s="48">
        <v>9</v>
      </c>
      <c r="E134" s="48" t="s">
        <v>211</v>
      </c>
      <c r="F134" s="76">
        <v>4208173</v>
      </c>
      <c r="G134" s="76">
        <v>4208173</v>
      </c>
    </row>
    <row r="135" spans="1:7" x14ac:dyDescent="0.2">
      <c r="A135" s="48" t="s">
        <v>6562</v>
      </c>
      <c r="B135" s="48">
        <v>650587340</v>
      </c>
      <c r="C135" s="48">
        <v>1090665</v>
      </c>
      <c r="D135" s="48">
        <v>9</v>
      </c>
      <c r="E135" s="48" t="s">
        <v>6450</v>
      </c>
      <c r="F135" s="76">
        <v>4208173</v>
      </c>
      <c r="G135" s="76">
        <v>4208173</v>
      </c>
    </row>
    <row r="136" spans="1:7" x14ac:dyDescent="0.2">
      <c r="A136" s="48" t="s">
        <v>6562</v>
      </c>
      <c r="B136" s="48">
        <v>650587340</v>
      </c>
      <c r="C136" s="48">
        <v>1100754</v>
      </c>
      <c r="D136" s="48">
        <v>10</v>
      </c>
      <c r="E136" s="48" t="s">
        <v>6430</v>
      </c>
      <c r="F136" s="76">
        <v>1514943</v>
      </c>
      <c r="G136" s="76">
        <v>1514943</v>
      </c>
    </row>
    <row r="137" spans="1:7" x14ac:dyDescent="0.2">
      <c r="A137" s="48" t="s">
        <v>6549</v>
      </c>
      <c r="B137" s="48">
        <v>716316009</v>
      </c>
      <c r="C137" s="48">
        <v>1080707</v>
      </c>
      <c r="D137" s="48">
        <v>8</v>
      </c>
      <c r="E137" s="48" t="s">
        <v>6434</v>
      </c>
      <c r="F137" s="76">
        <v>7392902</v>
      </c>
      <c r="G137" s="76">
        <v>7392902</v>
      </c>
    </row>
    <row r="138" spans="1:7" x14ac:dyDescent="0.2">
      <c r="A138" s="48" t="s">
        <v>6549</v>
      </c>
      <c r="B138" s="48">
        <v>716316009</v>
      </c>
      <c r="C138" s="48">
        <v>1132536</v>
      </c>
      <c r="D138" s="48">
        <v>13</v>
      </c>
      <c r="E138" s="48" t="s">
        <v>229</v>
      </c>
      <c r="F138" s="76">
        <v>9559652</v>
      </c>
      <c r="G138" s="76">
        <v>9559652</v>
      </c>
    </row>
    <row r="139" spans="1:7" x14ac:dyDescent="0.2">
      <c r="A139" s="48" t="s">
        <v>6549</v>
      </c>
      <c r="B139" s="48">
        <v>716316009</v>
      </c>
      <c r="C139" s="48">
        <v>1132537</v>
      </c>
      <c r="D139" s="48">
        <v>13</v>
      </c>
      <c r="E139" s="48" t="s">
        <v>229</v>
      </c>
      <c r="F139" s="76">
        <v>5126764</v>
      </c>
      <c r="G139" s="76">
        <v>5126764</v>
      </c>
    </row>
    <row r="140" spans="1:7" x14ac:dyDescent="0.2">
      <c r="A140" s="48" t="s">
        <v>6549</v>
      </c>
      <c r="B140" s="48">
        <v>716316009</v>
      </c>
      <c r="C140" s="48">
        <v>1132538</v>
      </c>
      <c r="D140" s="48">
        <v>13</v>
      </c>
      <c r="E140" s="48" t="s">
        <v>229</v>
      </c>
      <c r="F140" s="76">
        <v>26486762</v>
      </c>
      <c r="G140" s="76">
        <v>26486762</v>
      </c>
    </row>
    <row r="141" spans="1:7" x14ac:dyDescent="0.2">
      <c r="A141" s="48" t="s">
        <v>6549</v>
      </c>
      <c r="B141" s="48">
        <v>716316009</v>
      </c>
      <c r="C141" s="48">
        <v>1132589</v>
      </c>
      <c r="D141" s="48">
        <v>13</v>
      </c>
      <c r="E141" s="48" t="s">
        <v>6445</v>
      </c>
      <c r="F141" s="76">
        <v>11812416</v>
      </c>
      <c r="G141" s="76">
        <v>11812416</v>
      </c>
    </row>
    <row r="142" spans="1:7" x14ac:dyDescent="0.2">
      <c r="A142" s="48" t="s">
        <v>6563</v>
      </c>
      <c r="B142" s="48">
        <v>650450957</v>
      </c>
      <c r="C142" s="48">
        <v>1131888</v>
      </c>
      <c r="D142" s="48">
        <v>13</v>
      </c>
      <c r="E142" s="48" t="s">
        <v>70</v>
      </c>
      <c r="F142" s="76">
        <v>2069760</v>
      </c>
      <c r="G142" s="76">
        <v>2069760</v>
      </c>
    </row>
    <row r="143" spans="1:7" x14ac:dyDescent="0.2">
      <c r="A143" s="48" t="s">
        <v>6563</v>
      </c>
      <c r="B143" s="48">
        <v>650450957</v>
      </c>
      <c r="C143" s="48">
        <v>1131889</v>
      </c>
      <c r="D143" s="48">
        <v>13</v>
      </c>
      <c r="E143" s="48" t="s">
        <v>70</v>
      </c>
      <c r="F143" s="76">
        <v>2627856</v>
      </c>
      <c r="G143" s="76">
        <v>2627856</v>
      </c>
    </row>
    <row r="144" spans="1:7" x14ac:dyDescent="0.2">
      <c r="A144" s="48" t="s">
        <v>6564</v>
      </c>
      <c r="B144" s="48" t="s">
        <v>6353</v>
      </c>
      <c r="C144" s="48">
        <v>1131891</v>
      </c>
      <c r="D144" s="48">
        <v>13</v>
      </c>
      <c r="E144" s="48" t="s">
        <v>6431</v>
      </c>
      <c r="F144" s="76">
        <v>2069760</v>
      </c>
      <c r="G144" s="76">
        <v>2069760</v>
      </c>
    </row>
    <row r="145" spans="1:7" x14ac:dyDescent="0.2">
      <c r="A145" s="48" t="s">
        <v>6564</v>
      </c>
      <c r="B145" s="48" t="s">
        <v>6353</v>
      </c>
      <c r="C145" s="48">
        <v>1131892</v>
      </c>
      <c r="D145" s="48">
        <v>13</v>
      </c>
      <c r="E145" s="48" t="s">
        <v>6431</v>
      </c>
      <c r="F145" s="76">
        <v>2627856</v>
      </c>
      <c r="G145" s="76">
        <v>2627856</v>
      </c>
    </row>
    <row r="146" spans="1:7" x14ac:dyDescent="0.2">
      <c r="A146" s="48" t="s">
        <v>6561</v>
      </c>
      <c r="B146" s="48">
        <v>650165500</v>
      </c>
      <c r="C146" s="48">
        <v>1080901</v>
      </c>
      <c r="D146" s="48">
        <v>8</v>
      </c>
      <c r="E146" s="48" t="s">
        <v>148</v>
      </c>
      <c r="F146" s="76">
        <v>2433262</v>
      </c>
      <c r="G146" s="76">
        <v>2433262</v>
      </c>
    </row>
    <row r="147" spans="1:7" x14ac:dyDescent="0.2">
      <c r="A147" s="48" t="s">
        <v>6558</v>
      </c>
      <c r="B147" s="48">
        <v>738689003</v>
      </c>
      <c r="C147" s="48">
        <v>1020233</v>
      </c>
      <c r="D147" s="48">
        <v>2</v>
      </c>
      <c r="E147" s="48" t="s">
        <v>6409</v>
      </c>
      <c r="F147" s="76">
        <v>23563567</v>
      </c>
      <c r="G147" s="76">
        <v>23563567</v>
      </c>
    </row>
    <row r="148" spans="1:7" x14ac:dyDescent="0.2">
      <c r="A148" s="48" t="s">
        <v>6558</v>
      </c>
      <c r="B148" s="48">
        <v>738689003</v>
      </c>
      <c r="C148" s="48">
        <v>1020302</v>
      </c>
      <c r="D148" s="48">
        <v>2</v>
      </c>
      <c r="E148" s="48" t="s">
        <v>6409</v>
      </c>
      <c r="F148" s="76">
        <v>3311616</v>
      </c>
      <c r="G148" s="76">
        <v>3311616</v>
      </c>
    </row>
    <row r="149" spans="1:7" x14ac:dyDescent="0.2">
      <c r="A149" s="48" t="s">
        <v>6558</v>
      </c>
      <c r="B149" s="48">
        <v>738689003</v>
      </c>
      <c r="C149" s="48">
        <v>1020303</v>
      </c>
      <c r="D149" s="48">
        <v>2</v>
      </c>
      <c r="E149" s="48" t="s">
        <v>6409</v>
      </c>
      <c r="F149" s="76">
        <v>4036387</v>
      </c>
      <c r="G149" s="76">
        <v>4036387</v>
      </c>
    </row>
    <row r="150" spans="1:7" x14ac:dyDescent="0.2">
      <c r="A150" s="48" t="s">
        <v>6558</v>
      </c>
      <c r="B150" s="48">
        <v>738689003</v>
      </c>
      <c r="C150" s="48">
        <v>1051008</v>
      </c>
      <c r="D150" s="48">
        <v>5</v>
      </c>
      <c r="E150" s="48" t="s">
        <v>6765</v>
      </c>
      <c r="F150" s="76">
        <v>4724966</v>
      </c>
      <c r="G150" s="76">
        <v>4724966</v>
      </c>
    </row>
    <row r="151" spans="1:7" x14ac:dyDescent="0.2">
      <c r="A151" s="48" t="s">
        <v>6558</v>
      </c>
      <c r="B151" s="48">
        <v>738689003</v>
      </c>
      <c r="C151" s="48">
        <v>1051176</v>
      </c>
      <c r="D151" s="48">
        <v>5</v>
      </c>
      <c r="E151" s="48" t="s">
        <v>6765</v>
      </c>
      <c r="F151" s="76">
        <v>2587200</v>
      </c>
      <c r="G151" s="76">
        <v>2587200</v>
      </c>
    </row>
    <row r="152" spans="1:7" x14ac:dyDescent="0.2">
      <c r="A152" s="48" t="s">
        <v>6558</v>
      </c>
      <c r="B152" s="48">
        <v>738689003</v>
      </c>
      <c r="C152" s="48">
        <v>1051177</v>
      </c>
      <c r="D152" s="48">
        <v>5</v>
      </c>
      <c r="E152" s="48" t="s">
        <v>6765</v>
      </c>
      <c r="F152" s="76">
        <v>2759249</v>
      </c>
      <c r="G152" s="76">
        <v>2759249</v>
      </c>
    </row>
    <row r="153" spans="1:7" x14ac:dyDescent="0.2">
      <c r="A153" s="48" t="s">
        <v>6558</v>
      </c>
      <c r="B153" s="48">
        <v>738689003</v>
      </c>
      <c r="C153" s="48">
        <v>1051355</v>
      </c>
      <c r="D153" s="48">
        <v>5</v>
      </c>
      <c r="E153" s="48" t="s">
        <v>6765</v>
      </c>
      <c r="F153" s="76">
        <v>7382760</v>
      </c>
      <c r="G153" s="76">
        <v>7382760</v>
      </c>
    </row>
    <row r="154" spans="1:7" x14ac:dyDescent="0.2">
      <c r="A154" s="48" t="s">
        <v>6558</v>
      </c>
      <c r="B154" s="48">
        <v>738689003</v>
      </c>
      <c r="C154" s="48">
        <v>1080944</v>
      </c>
      <c r="D154" s="48">
        <v>8</v>
      </c>
      <c r="E154" s="48" t="s">
        <v>6424</v>
      </c>
      <c r="F154" s="76">
        <v>5723116</v>
      </c>
      <c r="G154" s="76">
        <v>5723116</v>
      </c>
    </row>
    <row r="155" spans="1:7" x14ac:dyDescent="0.2">
      <c r="A155" s="48" t="s">
        <v>6558</v>
      </c>
      <c r="B155" s="48">
        <v>738689003</v>
      </c>
      <c r="C155" s="48">
        <v>1080945</v>
      </c>
      <c r="D155" s="48">
        <v>8</v>
      </c>
      <c r="E155" s="48" t="s">
        <v>148</v>
      </c>
      <c r="F155" s="76">
        <v>6564750</v>
      </c>
      <c r="G155" s="76">
        <v>6564750</v>
      </c>
    </row>
    <row r="156" spans="1:7" x14ac:dyDescent="0.2">
      <c r="A156" s="48" t="s">
        <v>6558</v>
      </c>
      <c r="B156" s="48">
        <v>738689003</v>
      </c>
      <c r="C156" s="48">
        <v>1081209</v>
      </c>
      <c r="D156" s="48">
        <v>8</v>
      </c>
      <c r="E156" s="48" t="s">
        <v>148</v>
      </c>
      <c r="F156" s="76">
        <v>16685222</v>
      </c>
      <c r="G156" s="76">
        <v>16685222</v>
      </c>
    </row>
    <row r="157" spans="1:7" x14ac:dyDescent="0.2">
      <c r="A157" s="48" t="s">
        <v>6558</v>
      </c>
      <c r="B157" s="48">
        <v>738689003</v>
      </c>
      <c r="C157" s="48">
        <v>1081221</v>
      </c>
      <c r="D157" s="48">
        <v>8</v>
      </c>
      <c r="E157" s="48" t="s">
        <v>148</v>
      </c>
      <c r="F157" s="76">
        <v>9257981</v>
      </c>
      <c r="G157" s="76">
        <v>9257981</v>
      </c>
    </row>
    <row r="158" spans="1:7" x14ac:dyDescent="0.2">
      <c r="A158" s="48" t="s">
        <v>6558</v>
      </c>
      <c r="B158" s="48">
        <v>738689003</v>
      </c>
      <c r="C158" s="48">
        <v>1081222</v>
      </c>
      <c r="D158" s="48">
        <v>8</v>
      </c>
      <c r="E158" s="48" t="s">
        <v>6424</v>
      </c>
      <c r="F158" s="76">
        <v>5891442</v>
      </c>
      <c r="G158" s="76">
        <v>5891442</v>
      </c>
    </row>
    <row r="159" spans="1:7" x14ac:dyDescent="0.2">
      <c r="A159" s="48" t="s">
        <v>6558</v>
      </c>
      <c r="B159" s="48">
        <v>738689003</v>
      </c>
      <c r="C159" s="48">
        <v>1090504</v>
      </c>
      <c r="D159" s="48">
        <v>9</v>
      </c>
      <c r="E159" s="48" t="s">
        <v>181</v>
      </c>
      <c r="F159" s="76">
        <v>2734523</v>
      </c>
      <c r="G159" s="76">
        <v>2734523</v>
      </c>
    </row>
    <row r="160" spans="1:7" x14ac:dyDescent="0.2">
      <c r="A160" s="48" t="s">
        <v>6558</v>
      </c>
      <c r="B160" s="48">
        <v>738689003</v>
      </c>
      <c r="C160" s="48">
        <v>1090645</v>
      </c>
      <c r="D160" s="48">
        <v>9</v>
      </c>
      <c r="E160" s="48" t="s">
        <v>181</v>
      </c>
      <c r="F160" s="76">
        <v>15105069</v>
      </c>
      <c r="G160" s="76">
        <v>15105069</v>
      </c>
    </row>
    <row r="161" spans="1:7" x14ac:dyDescent="0.2">
      <c r="A161" s="48" t="s">
        <v>6558</v>
      </c>
      <c r="B161" s="48">
        <v>738689003</v>
      </c>
      <c r="C161" s="48">
        <v>1090663</v>
      </c>
      <c r="D161" s="48">
        <v>9</v>
      </c>
      <c r="E161" s="48" t="s">
        <v>181</v>
      </c>
      <c r="F161" s="76">
        <v>9257981</v>
      </c>
      <c r="G161" s="76">
        <v>9257981</v>
      </c>
    </row>
    <row r="162" spans="1:7" x14ac:dyDescent="0.2">
      <c r="A162" s="48" t="s">
        <v>6558</v>
      </c>
      <c r="B162" s="48">
        <v>738689003</v>
      </c>
      <c r="C162" s="48">
        <v>1100753</v>
      </c>
      <c r="D162" s="48">
        <v>10</v>
      </c>
      <c r="E162" s="48" t="s">
        <v>6430</v>
      </c>
      <c r="F162" s="76">
        <v>10601318</v>
      </c>
      <c r="G162" s="76">
        <v>10601318</v>
      </c>
    </row>
    <row r="163" spans="1:7" x14ac:dyDescent="0.2">
      <c r="A163" s="48" t="s">
        <v>6558</v>
      </c>
      <c r="B163" s="48">
        <v>738689003</v>
      </c>
      <c r="C163" s="48">
        <v>1132523</v>
      </c>
      <c r="D163" s="48">
        <v>13</v>
      </c>
      <c r="E163" s="48" t="s">
        <v>8133</v>
      </c>
      <c r="F163" s="76">
        <v>14082382</v>
      </c>
      <c r="G163" s="76">
        <v>14082382</v>
      </c>
    </row>
    <row r="164" spans="1:7" x14ac:dyDescent="0.2">
      <c r="A164" s="48" t="s">
        <v>6558</v>
      </c>
      <c r="B164" s="48">
        <v>738689003</v>
      </c>
      <c r="C164" s="48">
        <v>1132586</v>
      </c>
      <c r="D164" s="48">
        <v>13</v>
      </c>
      <c r="E164" s="48" t="s">
        <v>6438</v>
      </c>
      <c r="F164" s="76">
        <v>14765520</v>
      </c>
      <c r="G164" s="76">
        <v>14765520</v>
      </c>
    </row>
    <row r="165" spans="1:7" x14ac:dyDescent="0.2">
      <c r="A165" s="48" t="s">
        <v>6558</v>
      </c>
      <c r="B165" s="48">
        <v>738689003</v>
      </c>
      <c r="C165" s="48">
        <v>1132591</v>
      </c>
      <c r="D165" s="48">
        <v>13</v>
      </c>
      <c r="E165" s="48" t="s">
        <v>6439</v>
      </c>
      <c r="F165" s="76">
        <v>20671728</v>
      </c>
      <c r="G165" s="76">
        <v>20671728</v>
      </c>
    </row>
    <row r="166" spans="1:7" x14ac:dyDescent="0.2">
      <c r="A166" s="48" t="s">
        <v>6558</v>
      </c>
      <c r="B166" s="48">
        <v>738689003</v>
      </c>
      <c r="C166" s="48">
        <v>1140150</v>
      </c>
      <c r="D166" s="48">
        <v>14</v>
      </c>
      <c r="E166" s="48" t="s">
        <v>6436</v>
      </c>
      <c r="F166" s="76">
        <v>4362239</v>
      </c>
      <c r="G166" s="76">
        <v>4362239</v>
      </c>
    </row>
    <row r="167" spans="1:7" x14ac:dyDescent="0.2">
      <c r="A167" s="48" t="s">
        <v>6558</v>
      </c>
      <c r="B167" s="48">
        <v>738689003</v>
      </c>
      <c r="C167" s="48">
        <v>1140221</v>
      </c>
      <c r="D167" s="48">
        <v>14</v>
      </c>
      <c r="E167" s="48" t="s">
        <v>6436</v>
      </c>
      <c r="F167" s="76">
        <v>8416346</v>
      </c>
      <c r="G167" s="76">
        <v>8416346</v>
      </c>
    </row>
    <row r="168" spans="1:7" x14ac:dyDescent="0.2">
      <c r="A168" s="48" t="s">
        <v>6553</v>
      </c>
      <c r="B168" s="48">
        <v>713189006</v>
      </c>
      <c r="C168" s="48">
        <v>1080935</v>
      </c>
      <c r="D168" s="48">
        <v>8</v>
      </c>
      <c r="E168" s="48" t="s">
        <v>148</v>
      </c>
      <c r="F168" s="76">
        <v>6090528</v>
      </c>
      <c r="G168" s="76">
        <v>6090528</v>
      </c>
    </row>
    <row r="169" spans="1:7" x14ac:dyDescent="0.2">
      <c r="A169" s="48" t="s">
        <v>6553</v>
      </c>
      <c r="B169" s="48">
        <v>713189006</v>
      </c>
      <c r="C169" s="48">
        <v>1080939</v>
      </c>
      <c r="D169" s="48">
        <v>8</v>
      </c>
      <c r="E169" s="48" t="s">
        <v>6434</v>
      </c>
      <c r="F169" s="76">
        <v>2935925</v>
      </c>
      <c r="G169" s="76">
        <v>2935925</v>
      </c>
    </row>
    <row r="170" spans="1:7" x14ac:dyDescent="0.2">
      <c r="A170" s="48" t="s">
        <v>6553</v>
      </c>
      <c r="B170" s="48">
        <v>713189006</v>
      </c>
      <c r="C170" s="48">
        <v>1080943</v>
      </c>
      <c r="D170" s="48">
        <v>16</v>
      </c>
      <c r="E170" s="48" t="s">
        <v>6423</v>
      </c>
      <c r="F170" s="76">
        <v>3029885</v>
      </c>
      <c r="G170" s="76">
        <v>3029885</v>
      </c>
    </row>
    <row r="171" spans="1:7" x14ac:dyDescent="0.2">
      <c r="A171" s="48" t="s">
        <v>6553</v>
      </c>
      <c r="B171" s="48">
        <v>713189006</v>
      </c>
      <c r="C171" s="48">
        <v>1081090</v>
      </c>
      <c r="D171" s="48">
        <v>8</v>
      </c>
      <c r="E171" s="48" t="s">
        <v>6434</v>
      </c>
      <c r="F171" s="76">
        <v>2241550</v>
      </c>
      <c r="G171" s="76">
        <v>2241550</v>
      </c>
    </row>
    <row r="172" spans="1:7" x14ac:dyDescent="0.2">
      <c r="A172" s="48" t="s">
        <v>6553</v>
      </c>
      <c r="B172" s="48">
        <v>713189006</v>
      </c>
      <c r="C172" s="48">
        <v>1081091</v>
      </c>
      <c r="D172" s="48">
        <v>8</v>
      </c>
      <c r="E172" s="48" t="s">
        <v>6434</v>
      </c>
      <c r="F172" s="76">
        <v>2246817</v>
      </c>
      <c r="G172" s="76">
        <v>2246817</v>
      </c>
    </row>
    <row r="173" spans="1:7" x14ac:dyDescent="0.2">
      <c r="A173" s="48" t="s">
        <v>6553</v>
      </c>
      <c r="B173" s="48">
        <v>713189006</v>
      </c>
      <c r="C173" s="48">
        <v>1081118</v>
      </c>
      <c r="D173" s="48">
        <v>8</v>
      </c>
      <c r="E173" s="48" t="s">
        <v>6424</v>
      </c>
      <c r="F173" s="76">
        <v>11866250</v>
      </c>
      <c r="G173" s="76">
        <v>11866250</v>
      </c>
    </row>
    <row r="174" spans="1:7" x14ac:dyDescent="0.2">
      <c r="A174" s="48" t="s">
        <v>6553</v>
      </c>
      <c r="B174" s="48">
        <v>713189006</v>
      </c>
      <c r="C174" s="48">
        <v>1081119</v>
      </c>
      <c r="D174" s="48">
        <v>8</v>
      </c>
      <c r="E174" s="48" t="s">
        <v>6417</v>
      </c>
      <c r="F174" s="76">
        <v>3482376</v>
      </c>
      <c r="G174" s="76">
        <v>3482376</v>
      </c>
    </row>
    <row r="175" spans="1:7" x14ac:dyDescent="0.2">
      <c r="A175" s="48" t="s">
        <v>6553</v>
      </c>
      <c r="B175" s="48">
        <v>713189006</v>
      </c>
      <c r="C175" s="48">
        <v>1081215</v>
      </c>
      <c r="D175" s="48">
        <v>8</v>
      </c>
      <c r="E175" s="48" t="s">
        <v>6434</v>
      </c>
      <c r="F175" s="76">
        <v>14831309</v>
      </c>
      <c r="G175" s="76">
        <v>14831309</v>
      </c>
    </row>
    <row r="176" spans="1:7" x14ac:dyDescent="0.2">
      <c r="A176" s="48" t="s">
        <v>6553</v>
      </c>
      <c r="B176" s="48">
        <v>713189006</v>
      </c>
      <c r="C176" s="48">
        <v>1081223</v>
      </c>
      <c r="D176" s="48">
        <v>8</v>
      </c>
      <c r="E176" s="48" t="s">
        <v>6417</v>
      </c>
      <c r="F176" s="76">
        <v>5891442</v>
      </c>
      <c r="G176" s="76">
        <v>5891442</v>
      </c>
    </row>
    <row r="177" spans="1:7" x14ac:dyDescent="0.2">
      <c r="A177" s="48" t="s">
        <v>6556</v>
      </c>
      <c r="B177" s="48">
        <v>728623004</v>
      </c>
      <c r="C177" s="48">
        <v>1050963</v>
      </c>
      <c r="D177" s="48">
        <v>5</v>
      </c>
      <c r="E177" s="48" t="s">
        <v>6432</v>
      </c>
      <c r="F177" s="76">
        <v>6694195</v>
      </c>
      <c r="G177" s="76">
        <v>6694195</v>
      </c>
    </row>
    <row r="178" spans="1:7" x14ac:dyDescent="0.2">
      <c r="A178" s="48" t="s">
        <v>6556</v>
      </c>
      <c r="B178" s="48">
        <v>728623004</v>
      </c>
      <c r="C178" s="48">
        <v>1050980</v>
      </c>
      <c r="D178" s="48">
        <v>5</v>
      </c>
      <c r="E178" s="48" t="s">
        <v>6432</v>
      </c>
      <c r="F178" s="76">
        <v>1526448</v>
      </c>
      <c r="G178" s="76">
        <v>1526448</v>
      </c>
    </row>
    <row r="179" spans="1:7" x14ac:dyDescent="0.2">
      <c r="A179" s="48" t="s">
        <v>6556</v>
      </c>
      <c r="B179" s="48">
        <v>728623004</v>
      </c>
      <c r="C179" s="48">
        <v>1050984</v>
      </c>
      <c r="D179" s="48">
        <v>5</v>
      </c>
      <c r="E179" s="48" t="s">
        <v>6432</v>
      </c>
      <c r="F179" s="76">
        <v>1931530</v>
      </c>
      <c r="G179" s="76">
        <v>1931530</v>
      </c>
    </row>
    <row r="180" spans="1:7" x14ac:dyDescent="0.2">
      <c r="A180" s="48" t="s">
        <v>6556</v>
      </c>
      <c r="B180" s="48">
        <v>728623004</v>
      </c>
      <c r="C180" s="48">
        <v>1051296</v>
      </c>
      <c r="D180" s="48">
        <v>5</v>
      </c>
      <c r="E180" s="48" t="s">
        <v>6432</v>
      </c>
      <c r="F180" s="76">
        <v>1122763</v>
      </c>
      <c r="G180" s="76">
        <v>1122763</v>
      </c>
    </row>
    <row r="181" spans="1:7" x14ac:dyDescent="0.2">
      <c r="A181" s="48" t="s">
        <v>6559</v>
      </c>
      <c r="B181" s="48">
        <v>741504006</v>
      </c>
      <c r="C181" s="48">
        <v>1100542</v>
      </c>
      <c r="D181" s="48">
        <v>10</v>
      </c>
      <c r="E181" s="48" t="s">
        <v>6421</v>
      </c>
      <c r="F181" s="76">
        <v>4284285</v>
      </c>
      <c r="G181" s="76">
        <v>4284285</v>
      </c>
    </row>
    <row r="182" spans="1:7" x14ac:dyDescent="0.2">
      <c r="A182" s="48" t="s">
        <v>6559</v>
      </c>
      <c r="B182" s="48">
        <v>741504006</v>
      </c>
      <c r="C182" s="48">
        <v>1100548</v>
      </c>
      <c r="D182" s="48">
        <v>10</v>
      </c>
      <c r="E182" s="48" t="s">
        <v>6421</v>
      </c>
      <c r="F182" s="76">
        <v>366991</v>
      </c>
      <c r="G182" s="76">
        <v>366991</v>
      </c>
    </row>
    <row r="183" spans="1:7" x14ac:dyDescent="0.2">
      <c r="A183" s="48" t="s">
        <v>6559</v>
      </c>
      <c r="B183" s="48">
        <v>741504006</v>
      </c>
      <c r="C183" s="48">
        <v>1100549</v>
      </c>
      <c r="D183" s="48">
        <v>10</v>
      </c>
      <c r="E183" s="48" t="s">
        <v>6421</v>
      </c>
      <c r="F183" s="76">
        <v>372889</v>
      </c>
      <c r="G183" s="76">
        <v>372889</v>
      </c>
    </row>
    <row r="184" spans="1:7" x14ac:dyDescent="0.2">
      <c r="A184" s="48" t="s">
        <v>6559</v>
      </c>
      <c r="B184" s="48">
        <v>741504006</v>
      </c>
      <c r="C184" s="48">
        <v>1100761</v>
      </c>
      <c r="D184" s="48">
        <v>10</v>
      </c>
      <c r="E184" s="48" t="s">
        <v>6421</v>
      </c>
      <c r="F184" s="76">
        <v>9367142</v>
      </c>
      <c r="G184" s="76">
        <v>9367142</v>
      </c>
    </row>
    <row r="185" spans="1:7" x14ac:dyDescent="0.2">
      <c r="A185" s="48" t="s">
        <v>6548</v>
      </c>
      <c r="B185" s="48">
        <v>800665612</v>
      </c>
      <c r="C185" s="48">
        <v>1080708</v>
      </c>
      <c r="D185" s="48">
        <v>8</v>
      </c>
      <c r="E185" s="48" t="s">
        <v>6424</v>
      </c>
      <c r="F185" s="76">
        <v>4292653</v>
      </c>
      <c r="G185" s="76">
        <v>4292653</v>
      </c>
    </row>
    <row r="186" spans="1:7" x14ac:dyDescent="0.2">
      <c r="A186" s="48" t="s">
        <v>6570</v>
      </c>
      <c r="C186" s="48"/>
      <c r="D186" s="48"/>
      <c r="F186" s="76">
        <v>1087138389</v>
      </c>
      <c r="G186" s="76">
        <v>1087138389</v>
      </c>
    </row>
    <row r="187" spans="1:7" ht="12.75" x14ac:dyDescent="0.2">
      <c r="A187"/>
      <c r="B187"/>
      <c r="C187"/>
      <c r="D187"/>
      <c r="E187"/>
      <c r="F187" s="233"/>
      <c r="G187" s="233"/>
    </row>
    <row r="188" spans="1:7" ht="12.75" x14ac:dyDescent="0.2">
      <c r="A188"/>
      <c r="B188"/>
      <c r="C188"/>
      <c r="D188"/>
      <c r="E188"/>
      <c r="F188" s="233"/>
      <c r="G188" s="233"/>
    </row>
    <row r="189" spans="1:7" ht="12.75" x14ac:dyDescent="0.2">
      <c r="A189"/>
      <c r="B189"/>
      <c r="C189"/>
      <c r="D189"/>
      <c r="E189"/>
      <c r="F189" s="233"/>
      <c r="G189" s="233"/>
    </row>
    <row r="190" spans="1:7" ht="12.75" x14ac:dyDescent="0.2">
      <c r="A190"/>
      <c r="B190"/>
      <c r="C190"/>
      <c r="D190"/>
      <c r="E190"/>
      <c r="F190" s="233"/>
      <c r="G190" s="233"/>
    </row>
    <row r="191" spans="1:7" ht="12.75" x14ac:dyDescent="0.2">
      <c r="A191"/>
      <c r="B191"/>
      <c r="C191"/>
      <c r="D191"/>
      <c r="E191"/>
      <c r="F191" s="233"/>
      <c r="G191" s="233"/>
    </row>
    <row r="192" spans="1:7" ht="12.75" x14ac:dyDescent="0.2">
      <c r="A192"/>
      <c r="B192"/>
      <c r="C192"/>
      <c r="D192"/>
      <c r="E192"/>
      <c r="F192" s="233"/>
      <c r="G192" s="233"/>
    </row>
    <row r="193" spans="1:7" ht="12.75" x14ac:dyDescent="0.2">
      <c r="A193"/>
      <c r="B193"/>
      <c r="C193"/>
      <c r="D193"/>
      <c r="E193"/>
      <c r="F193" s="233"/>
      <c r="G193" s="233"/>
    </row>
    <row r="194" spans="1:7" ht="12.75" x14ac:dyDescent="0.2">
      <c r="A194"/>
      <c r="B194"/>
      <c r="C194"/>
      <c r="D194"/>
      <c r="E194"/>
      <c r="F194" s="233"/>
      <c r="G194" s="233"/>
    </row>
    <row r="195" spans="1:7" ht="12.75" x14ac:dyDescent="0.2">
      <c r="A195"/>
      <c r="B195"/>
      <c r="C195"/>
      <c r="D195"/>
      <c r="E195"/>
      <c r="F195" s="233"/>
      <c r="G195" s="233"/>
    </row>
    <row r="196" spans="1:7" ht="12.75" x14ac:dyDescent="0.2">
      <c r="A196"/>
      <c r="B196"/>
      <c r="C196"/>
      <c r="D196"/>
      <c r="E196"/>
      <c r="F196" s="233"/>
      <c r="G196" s="233"/>
    </row>
    <row r="197" spans="1:7" ht="12.75" x14ac:dyDescent="0.2">
      <c r="A197"/>
      <c r="B197"/>
      <c r="C197"/>
      <c r="D197"/>
      <c r="E197"/>
      <c r="F197" s="233"/>
      <c r="G197" s="233"/>
    </row>
    <row r="198" spans="1:7" ht="12.75" x14ac:dyDescent="0.2">
      <c r="A198"/>
      <c r="B198"/>
      <c r="C198"/>
      <c r="D198"/>
      <c r="E198"/>
      <c r="F198" s="233"/>
      <c r="G198" s="233"/>
    </row>
    <row r="199" spans="1:7" ht="12.75" x14ac:dyDescent="0.2">
      <c r="A199"/>
      <c r="B199"/>
      <c r="C199"/>
      <c r="D199"/>
      <c r="E199"/>
      <c r="F199" s="233"/>
      <c r="G199" s="233"/>
    </row>
    <row r="200" spans="1:7" ht="12.75" x14ac:dyDescent="0.2">
      <c r="A200"/>
      <c r="B200"/>
      <c r="C200"/>
      <c r="D200"/>
      <c r="E200"/>
      <c r="F200" s="233"/>
      <c r="G200" s="233"/>
    </row>
    <row r="201" spans="1:7" ht="12.75" x14ac:dyDescent="0.2">
      <c r="A201"/>
      <c r="B201"/>
      <c r="C201"/>
      <c r="D201"/>
      <c r="E201"/>
      <c r="F201" s="233"/>
      <c r="G201" s="233"/>
    </row>
    <row r="202" spans="1:7" ht="12.75" x14ac:dyDescent="0.2">
      <c r="A202"/>
      <c r="B202"/>
      <c r="C202"/>
      <c r="D202"/>
      <c r="E202"/>
      <c r="F202" s="233"/>
      <c r="G202" s="233"/>
    </row>
    <row r="203" spans="1:7" ht="12.75" x14ac:dyDescent="0.2">
      <c r="A203"/>
      <c r="B203"/>
      <c r="C203"/>
      <c r="D203"/>
      <c r="E203"/>
      <c r="F203" s="233"/>
      <c r="G203" s="233"/>
    </row>
    <row r="204" spans="1:7" ht="12.75" x14ac:dyDescent="0.2">
      <c r="A204"/>
      <c r="B204"/>
      <c r="C204"/>
      <c r="D204"/>
      <c r="E204"/>
      <c r="F204" s="233"/>
      <c r="G204" s="233"/>
    </row>
    <row r="205" spans="1:7" ht="12.75" x14ac:dyDescent="0.2">
      <c r="A205"/>
      <c r="B205"/>
      <c r="C205"/>
      <c r="D205"/>
      <c r="E205"/>
      <c r="F205" s="233"/>
      <c r="G205" s="233"/>
    </row>
    <row r="206" spans="1:7" ht="12.75" x14ac:dyDescent="0.2">
      <c r="A206"/>
      <c r="B206"/>
      <c r="C206"/>
      <c r="D206"/>
      <c r="E206"/>
      <c r="F206" s="233"/>
      <c r="G206" s="233"/>
    </row>
    <row r="207" spans="1:7" ht="12.75" x14ac:dyDescent="0.2">
      <c r="A207"/>
      <c r="B207"/>
      <c r="C207"/>
      <c r="D207"/>
      <c r="E207"/>
      <c r="F207" s="233"/>
      <c r="G207" s="233"/>
    </row>
    <row r="208" spans="1:7" ht="12.75" x14ac:dyDescent="0.2">
      <c r="A208"/>
      <c r="B208"/>
      <c r="C208"/>
      <c r="D208"/>
      <c r="E208"/>
      <c r="F208" s="233"/>
      <c r="G208" s="233"/>
    </row>
    <row r="209" spans="1:7" ht="12.75" x14ac:dyDescent="0.2">
      <c r="A209"/>
      <c r="B209"/>
      <c r="C209"/>
      <c r="D209"/>
      <c r="E209"/>
      <c r="F209" s="233"/>
      <c r="G209" s="233"/>
    </row>
    <row r="210" spans="1:7" ht="12.75" x14ac:dyDescent="0.2">
      <c r="A210"/>
      <c r="B210"/>
      <c r="C210"/>
      <c r="D210"/>
      <c r="E210"/>
      <c r="F210" s="233"/>
      <c r="G210" s="233"/>
    </row>
    <row r="211" spans="1:7" ht="12.75" x14ac:dyDescent="0.2">
      <c r="A211"/>
      <c r="B211"/>
      <c r="C211"/>
      <c r="D211"/>
      <c r="E211"/>
      <c r="F211" s="233"/>
      <c r="G211" s="233"/>
    </row>
    <row r="212" spans="1:7" ht="12.75" x14ac:dyDescent="0.2">
      <c r="A212"/>
      <c r="B212"/>
      <c r="C212"/>
      <c r="D212"/>
      <c r="E212"/>
      <c r="F212" s="233"/>
      <c r="G212" s="233"/>
    </row>
    <row r="213" spans="1:7" ht="12.75" x14ac:dyDescent="0.2">
      <c r="A213"/>
      <c r="B213"/>
      <c r="C213"/>
      <c r="D213"/>
      <c r="E213"/>
      <c r="F213" s="233"/>
      <c r="G213" s="233"/>
    </row>
    <row r="214" spans="1:7" ht="12.75" x14ac:dyDescent="0.2">
      <c r="A214"/>
      <c r="B214"/>
      <c r="C214"/>
      <c r="D214"/>
      <c r="E214"/>
      <c r="F214" s="233"/>
      <c r="G214" s="233"/>
    </row>
    <row r="215" spans="1:7" ht="12.75" x14ac:dyDescent="0.2">
      <c r="A215"/>
      <c r="B215"/>
      <c r="C215"/>
      <c r="D215"/>
      <c r="E215"/>
      <c r="F215" s="233"/>
      <c r="G215" s="233"/>
    </row>
    <row r="216" spans="1:7" ht="12.75" x14ac:dyDescent="0.2">
      <c r="A216"/>
      <c r="B216"/>
      <c r="C216"/>
      <c r="D216"/>
      <c r="E216"/>
      <c r="F216" s="233"/>
      <c r="G216" s="233"/>
    </row>
    <row r="217" spans="1:7" ht="12.75" x14ac:dyDescent="0.2">
      <c r="A217"/>
      <c r="B217"/>
      <c r="C217"/>
      <c r="D217"/>
      <c r="E217"/>
      <c r="F217" s="233"/>
      <c r="G217" s="233"/>
    </row>
    <row r="218" spans="1:7" ht="12.75" x14ac:dyDescent="0.2">
      <c r="A218"/>
      <c r="B218"/>
      <c r="C218"/>
      <c r="D218"/>
      <c r="E218"/>
      <c r="F218" s="233"/>
      <c r="G218" s="233"/>
    </row>
    <row r="219" spans="1:7" ht="12.75" x14ac:dyDescent="0.2">
      <c r="A219"/>
      <c r="B219"/>
      <c r="C219"/>
      <c r="D219"/>
      <c r="E219"/>
      <c r="F219" s="233"/>
      <c r="G219" s="233"/>
    </row>
    <row r="220" spans="1:7" ht="12.75" x14ac:dyDescent="0.2">
      <c r="A220"/>
      <c r="B220"/>
      <c r="C220"/>
      <c r="D220"/>
      <c r="E220"/>
      <c r="F220" s="233"/>
      <c r="G220" s="233"/>
    </row>
    <row r="221" spans="1:7" ht="12.75" x14ac:dyDescent="0.2">
      <c r="A221"/>
      <c r="B221"/>
      <c r="C221"/>
      <c r="D221"/>
      <c r="E221"/>
      <c r="F221" s="233"/>
      <c r="G221" s="233"/>
    </row>
    <row r="222" spans="1:7" ht="12.75" x14ac:dyDescent="0.2">
      <c r="A222"/>
      <c r="B222"/>
      <c r="C222"/>
      <c r="D222"/>
      <c r="E222"/>
      <c r="F222" s="233"/>
      <c r="G222" s="233"/>
    </row>
    <row r="223" spans="1:7" ht="12.75" x14ac:dyDescent="0.2">
      <c r="A223"/>
      <c r="B223"/>
      <c r="C223"/>
      <c r="D223"/>
      <c r="E223"/>
      <c r="F223" s="233"/>
      <c r="G223" s="233"/>
    </row>
    <row r="224" spans="1:7" ht="12.75" x14ac:dyDescent="0.2">
      <c r="A224"/>
      <c r="B224"/>
      <c r="C224"/>
      <c r="D224"/>
      <c r="E224"/>
      <c r="F224" s="233"/>
      <c r="G224" s="233"/>
    </row>
    <row r="225" spans="1:7" ht="12.75" x14ac:dyDescent="0.2">
      <c r="A225"/>
      <c r="B225"/>
      <c r="C225"/>
      <c r="D225"/>
      <c r="E225"/>
      <c r="F225" s="233"/>
      <c r="G225" s="233"/>
    </row>
    <row r="226" spans="1:7" ht="12.75" x14ac:dyDescent="0.2">
      <c r="A226"/>
      <c r="B226"/>
      <c r="C226"/>
      <c r="D226"/>
      <c r="E226"/>
      <c r="F226" s="233"/>
      <c r="G226" s="233"/>
    </row>
    <row r="227" spans="1:7" ht="12.75" x14ac:dyDescent="0.2">
      <c r="A227"/>
      <c r="B227"/>
      <c r="C227"/>
      <c r="D227"/>
      <c r="E227"/>
      <c r="F227" s="233"/>
      <c r="G227" s="233"/>
    </row>
    <row r="228" spans="1:7" ht="12.75" x14ac:dyDescent="0.2">
      <c r="A228"/>
      <c r="B228"/>
      <c r="C228"/>
      <c r="D228"/>
      <c r="E228"/>
      <c r="F228" s="233"/>
      <c r="G228" s="233"/>
    </row>
    <row r="229" spans="1:7" ht="12.75" x14ac:dyDescent="0.2">
      <c r="A229"/>
      <c r="B229"/>
      <c r="C229"/>
      <c r="D229"/>
      <c r="E229"/>
      <c r="F229" s="233"/>
      <c r="G229" s="233"/>
    </row>
    <row r="230" spans="1:7" ht="12.75" x14ac:dyDescent="0.2">
      <c r="A230"/>
      <c r="B230"/>
      <c r="C230"/>
      <c r="D230"/>
      <c r="E230"/>
      <c r="F230" s="233"/>
      <c r="G230" s="233"/>
    </row>
    <row r="231" spans="1:7" ht="12.75" x14ac:dyDescent="0.2">
      <c r="A231"/>
      <c r="B231"/>
      <c r="C231"/>
      <c r="D231"/>
      <c r="E231"/>
      <c r="F231" s="233"/>
      <c r="G231" s="233"/>
    </row>
    <row r="232" spans="1:7" ht="12.75" x14ac:dyDescent="0.2">
      <c r="A232"/>
      <c r="B232"/>
      <c r="C232"/>
      <c r="D232"/>
      <c r="E232"/>
      <c r="F232" s="233"/>
      <c r="G232" s="233"/>
    </row>
    <row r="233" spans="1:7" ht="12.75" x14ac:dyDescent="0.2">
      <c r="A233"/>
      <c r="B233"/>
      <c r="C233"/>
      <c r="D233"/>
      <c r="E233"/>
      <c r="F233" s="233"/>
      <c r="G233" s="233"/>
    </row>
    <row r="234" spans="1:7" ht="12.75" x14ac:dyDescent="0.2">
      <c r="A234"/>
      <c r="B234"/>
      <c r="C234"/>
      <c r="D234"/>
      <c r="E234"/>
      <c r="F234" s="233"/>
      <c r="G234" s="233"/>
    </row>
    <row r="235" spans="1:7" ht="12.75" x14ac:dyDescent="0.2">
      <c r="A235"/>
      <c r="B235"/>
      <c r="C235"/>
      <c r="D235"/>
      <c r="E235"/>
      <c r="F235" s="233"/>
      <c r="G235" s="233"/>
    </row>
    <row r="236" spans="1:7" ht="12.75" x14ac:dyDescent="0.2">
      <c r="A236"/>
      <c r="B236"/>
      <c r="C236"/>
      <c r="D236"/>
      <c r="E236"/>
      <c r="F236" s="233"/>
      <c r="G236" s="233"/>
    </row>
    <row r="237" spans="1:7" ht="12.75" x14ac:dyDescent="0.2">
      <c r="A237"/>
      <c r="B237"/>
      <c r="C237"/>
      <c r="D237"/>
      <c r="E237"/>
      <c r="F237" s="233"/>
      <c r="G237" s="233"/>
    </row>
    <row r="238" spans="1:7" ht="12.75" x14ac:dyDescent="0.2">
      <c r="A238"/>
      <c r="B238"/>
      <c r="C238"/>
      <c r="D238"/>
      <c r="E238"/>
      <c r="F238" s="233"/>
      <c r="G238" s="233"/>
    </row>
    <row r="239" spans="1:7" ht="12.75" x14ac:dyDescent="0.2">
      <c r="A239"/>
      <c r="B239"/>
      <c r="C239"/>
      <c r="D239"/>
      <c r="E239"/>
      <c r="F239" s="233"/>
      <c r="G239" s="233"/>
    </row>
    <row r="240" spans="1:7" ht="12.75" x14ac:dyDescent="0.2">
      <c r="A240"/>
      <c r="B240"/>
      <c r="C240"/>
      <c r="D240"/>
      <c r="E240"/>
      <c r="F240" s="233"/>
      <c r="G240" s="233"/>
    </row>
    <row r="241" spans="1:7" ht="12.75" x14ac:dyDescent="0.2">
      <c r="A241"/>
      <c r="B241"/>
      <c r="C241"/>
      <c r="D241"/>
      <c r="E241"/>
      <c r="F241" s="233"/>
      <c r="G241" s="233"/>
    </row>
    <row r="242" spans="1:7" ht="12.75" x14ac:dyDescent="0.2">
      <c r="A242"/>
      <c r="B242"/>
      <c r="C242"/>
      <c r="D242"/>
      <c r="E242"/>
      <c r="F242" s="233"/>
      <c r="G242" s="233"/>
    </row>
    <row r="243" spans="1:7" ht="12.75" x14ac:dyDescent="0.2">
      <c r="A243"/>
      <c r="B243"/>
      <c r="C243"/>
      <c r="D243"/>
      <c r="E243"/>
      <c r="F243" s="233"/>
      <c r="G243" s="233"/>
    </row>
    <row r="244" spans="1:7" ht="12.75" x14ac:dyDescent="0.2">
      <c r="A244"/>
      <c r="B244"/>
      <c r="C244"/>
      <c r="D244"/>
      <c r="E244"/>
      <c r="F244" s="233"/>
      <c r="G244" s="233"/>
    </row>
    <row r="245" spans="1:7" ht="12.75" x14ac:dyDescent="0.2">
      <c r="A245"/>
      <c r="B245"/>
      <c r="C245"/>
      <c r="D245"/>
      <c r="E245"/>
      <c r="F245" s="233"/>
      <c r="G245" s="233"/>
    </row>
    <row r="246" spans="1:7" ht="12.75" x14ac:dyDescent="0.2">
      <c r="A246"/>
      <c r="B246"/>
      <c r="C246"/>
      <c r="D246"/>
      <c r="E246"/>
      <c r="F246" s="233"/>
      <c r="G246" s="233"/>
    </row>
    <row r="247" spans="1:7" ht="12.75" x14ac:dyDescent="0.2">
      <c r="A247"/>
      <c r="B247"/>
      <c r="C247"/>
      <c r="D247"/>
      <c r="E247"/>
      <c r="F247" s="233"/>
      <c r="G247" s="233"/>
    </row>
    <row r="248" spans="1:7" ht="12.75" x14ac:dyDescent="0.2">
      <c r="A248"/>
      <c r="B248"/>
      <c r="C248"/>
      <c r="D248"/>
      <c r="E248"/>
      <c r="F248" s="233"/>
      <c r="G248" s="233"/>
    </row>
    <row r="249" spans="1:7" ht="12.75" x14ac:dyDescent="0.2">
      <c r="A249"/>
      <c r="B249"/>
      <c r="C249"/>
      <c r="D249"/>
      <c r="E249"/>
      <c r="F249" s="233"/>
      <c r="G249" s="233"/>
    </row>
    <row r="250" spans="1:7" ht="12.75" x14ac:dyDescent="0.2">
      <c r="A250"/>
      <c r="B250"/>
      <c r="C250"/>
      <c r="D250"/>
      <c r="E250"/>
      <c r="F250" s="233"/>
      <c r="G250" s="233"/>
    </row>
    <row r="251" spans="1:7" ht="12.75" x14ac:dyDescent="0.2">
      <c r="A251"/>
      <c r="B251"/>
      <c r="C251"/>
      <c r="D251"/>
      <c r="E251"/>
      <c r="F251" s="233"/>
      <c r="G251" s="233"/>
    </row>
    <row r="252" spans="1:7" ht="12.75" x14ac:dyDescent="0.2">
      <c r="A252"/>
      <c r="B252"/>
      <c r="C252"/>
      <c r="D252"/>
      <c r="E252"/>
      <c r="F252" s="233"/>
      <c r="G252" s="233"/>
    </row>
    <row r="253" spans="1:7" ht="12.75" x14ac:dyDescent="0.2">
      <c r="A253"/>
      <c r="B253"/>
      <c r="C253"/>
      <c r="D253"/>
      <c r="E253"/>
      <c r="F253" s="233"/>
      <c r="G253" s="233"/>
    </row>
    <row r="254" spans="1:7" ht="12.75" x14ac:dyDescent="0.2">
      <c r="A254"/>
      <c r="B254"/>
      <c r="C254"/>
      <c r="D254"/>
      <c r="E254"/>
      <c r="F254" s="233"/>
      <c r="G254" s="233"/>
    </row>
    <row r="255" spans="1:7" ht="12.75" x14ac:dyDescent="0.2">
      <c r="A255"/>
      <c r="B255"/>
      <c r="C255"/>
      <c r="D255"/>
      <c r="E255"/>
      <c r="F255" s="233"/>
      <c r="G255" s="233"/>
    </row>
    <row r="256" spans="1:7" ht="12.75" x14ac:dyDescent="0.2">
      <c r="A256"/>
      <c r="B256"/>
      <c r="C256"/>
      <c r="D256"/>
      <c r="E256"/>
      <c r="F256" s="233"/>
      <c r="G256" s="233"/>
    </row>
    <row r="257" spans="1:7" ht="12.75" x14ac:dyDescent="0.2">
      <c r="A257"/>
      <c r="B257"/>
      <c r="C257"/>
      <c r="D257"/>
      <c r="E257"/>
      <c r="F257" s="233"/>
      <c r="G257" s="233"/>
    </row>
    <row r="258" spans="1:7" ht="12.75" x14ac:dyDescent="0.2">
      <c r="A258"/>
      <c r="B258"/>
      <c r="C258"/>
      <c r="D258"/>
      <c r="E258"/>
      <c r="F258" s="233"/>
      <c r="G258" s="233"/>
    </row>
    <row r="259" spans="1:7" ht="12.75" x14ac:dyDescent="0.2">
      <c r="A259"/>
      <c r="B259"/>
      <c r="C259"/>
      <c r="D259"/>
      <c r="E259"/>
      <c r="F259" s="233"/>
      <c r="G259" s="233"/>
    </row>
    <row r="260" spans="1:7" ht="12.75" x14ac:dyDescent="0.2">
      <c r="A260"/>
      <c r="B260"/>
      <c r="C260"/>
      <c r="D260"/>
      <c r="E260"/>
      <c r="F260" s="233"/>
      <c r="G260" s="233"/>
    </row>
    <row r="261" spans="1:7" ht="12.75" x14ac:dyDescent="0.2">
      <c r="A261"/>
      <c r="B261"/>
      <c r="C261"/>
      <c r="D261"/>
      <c r="E261"/>
      <c r="F261" s="233"/>
      <c r="G261" s="233"/>
    </row>
    <row r="262" spans="1:7" ht="12.75" x14ac:dyDescent="0.2">
      <c r="A262"/>
      <c r="B262"/>
      <c r="C262"/>
      <c r="D262"/>
      <c r="E262"/>
      <c r="F262" s="233"/>
      <c r="G262" s="233"/>
    </row>
    <row r="263" spans="1:7" ht="12.75" x14ac:dyDescent="0.2">
      <c r="A263"/>
      <c r="B263"/>
      <c r="C263"/>
      <c r="D263"/>
      <c r="E263"/>
      <c r="F263" s="233"/>
      <c r="G263" s="233"/>
    </row>
    <row r="264" spans="1:7" ht="12.75" x14ac:dyDescent="0.2">
      <c r="A264"/>
      <c r="B264"/>
      <c r="C264"/>
      <c r="D264"/>
      <c r="E264"/>
      <c r="F264" s="233"/>
      <c r="G264" s="233"/>
    </row>
    <row r="265" spans="1:7" ht="12.75" x14ac:dyDescent="0.2">
      <c r="A265"/>
      <c r="B265"/>
      <c r="C265"/>
      <c r="D265"/>
      <c r="E265"/>
      <c r="F265" s="233"/>
      <c r="G265" s="233"/>
    </row>
    <row r="266" spans="1:7" ht="12.75" x14ac:dyDescent="0.2">
      <c r="A266"/>
      <c r="B266"/>
      <c r="C266"/>
      <c r="D266"/>
      <c r="E266"/>
      <c r="F266" s="233"/>
      <c r="G266" s="233"/>
    </row>
    <row r="267" spans="1:7" ht="12.75" x14ac:dyDescent="0.2">
      <c r="A267"/>
      <c r="B267"/>
      <c r="C267"/>
      <c r="D267"/>
      <c r="E267"/>
      <c r="F267" s="233"/>
      <c r="G267" s="233"/>
    </row>
    <row r="268" spans="1:7" ht="12.75" x14ac:dyDescent="0.2">
      <c r="A268"/>
      <c r="B268"/>
      <c r="C268"/>
      <c r="D268"/>
      <c r="E268"/>
      <c r="F268" s="233"/>
      <c r="G268" s="233"/>
    </row>
    <row r="269" spans="1:7" ht="12.75" x14ac:dyDescent="0.2">
      <c r="A269"/>
      <c r="B269"/>
      <c r="C269"/>
      <c r="D269"/>
      <c r="E269"/>
      <c r="F269" s="233"/>
      <c r="G269" s="233"/>
    </row>
    <row r="270" spans="1:7" ht="12.75" x14ac:dyDescent="0.2">
      <c r="A270"/>
      <c r="B270"/>
      <c r="C270"/>
      <c r="D270"/>
      <c r="E270"/>
      <c r="F270" s="233"/>
      <c r="G270" s="233"/>
    </row>
    <row r="271" spans="1:7" ht="12.75" x14ac:dyDescent="0.2">
      <c r="A271"/>
      <c r="B271"/>
      <c r="C271"/>
      <c r="D271"/>
      <c r="E271"/>
      <c r="F271" s="233"/>
      <c r="G271" s="233"/>
    </row>
    <row r="272" spans="1:7" ht="12.75" x14ac:dyDescent="0.2">
      <c r="A272"/>
      <c r="B272"/>
      <c r="C272"/>
      <c r="D272"/>
      <c r="E272"/>
      <c r="F272" s="233"/>
      <c r="G272" s="233"/>
    </row>
    <row r="273" spans="1:7" ht="12.75" x14ac:dyDescent="0.2">
      <c r="A273"/>
      <c r="B273"/>
      <c r="C273"/>
      <c r="D273"/>
      <c r="E273"/>
      <c r="F273" s="233"/>
      <c r="G273" s="233"/>
    </row>
    <row r="274" spans="1:7" ht="12.75" x14ac:dyDescent="0.2">
      <c r="A274"/>
      <c r="B274"/>
      <c r="C274"/>
      <c r="D274"/>
      <c r="E274"/>
      <c r="F274" s="233"/>
      <c r="G274" s="233"/>
    </row>
    <row r="275" spans="1:7" ht="12.75" x14ac:dyDescent="0.2">
      <c r="A275"/>
      <c r="B275"/>
      <c r="C275"/>
      <c r="D275"/>
      <c r="E275"/>
      <c r="F275" s="233"/>
      <c r="G275" s="233"/>
    </row>
    <row r="276" spans="1:7" ht="12.75" x14ac:dyDescent="0.2">
      <c r="A276"/>
      <c r="B276"/>
      <c r="C276"/>
      <c r="D276"/>
      <c r="E276"/>
      <c r="F276" s="233"/>
      <c r="G276" s="233"/>
    </row>
    <row r="277" spans="1:7" ht="12.75" x14ac:dyDescent="0.2">
      <c r="A277"/>
      <c r="B277"/>
      <c r="C277"/>
      <c r="D277"/>
      <c r="E277"/>
      <c r="F277" s="233"/>
      <c r="G277" s="233"/>
    </row>
    <row r="278" spans="1:7" ht="12.75" x14ac:dyDescent="0.2">
      <c r="A278"/>
      <c r="B278"/>
      <c r="C278"/>
      <c r="D278"/>
      <c r="E278"/>
      <c r="F278" s="233"/>
      <c r="G278" s="233"/>
    </row>
    <row r="279" spans="1:7" ht="12.75" x14ac:dyDescent="0.2">
      <c r="A279"/>
      <c r="B279"/>
      <c r="C279"/>
      <c r="D279"/>
      <c r="E279"/>
      <c r="F279" s="233"/>
      <c r="G279" s="233"/>
    </row>
    <row r="280" spans="1:7" ht="12.75" x14ac:dyDescent="0.2">
      <c r="A280"/>
      <c r="B280"/>
      <c r="C280"/>
      <c r="D280"/>
      <c r="E280"/>
      <c r="F280" s="233"/>
      <c r="G280" s="233"/>
    </row>
    <row r="281" spans="1:7" ht="12.75" x14ac:dyDescent="0.2">
      <c r="A281"/>
      <c r="B281"/>
      <c r="C281"/>
      <c r="D281"/>
      <c r="E281"/>
      <c r="F281" s="233"/>
      <c r="G281" s="233"/>
    </row>
    <row r="282" spans="1:7" ht="12.75" x14ac:dyDescent="0.2">
      <c r="A282"/>
      <c r="B282"/>
      <c r="C282"/>
      <c r="D282"/>
      <c r="E282"/>
      <c r="F282" s="233"/>
      <c r="G282" s="233"/>
    </row>
    <row r="283" spans="1:7" ht="12.75" x14ac:dyDescent="0.2">
      <c r="A283"/>
      <c r="B283"/>
      <c r="C283"/>
      <c r="D283"/>
      <c r="E283"/>
      <c r="F283" s="233"/>
      <c r="G283" s="233"/>
    </row>
    <row r="284" spans="1:7" ht="12.75" x14ac:dyDescent="0.2">
      <c r="A284"/>
      <c r="B284"/>
      <c r="C284"/>
      <c r="D284"/>
      <c r="E284"/>
      <c r="F284" s="233"/>
      <c r="G284" s="233"/>
    </row>
    <row r="285" spans="1:7" ht="12.75" x14ac:dyDescent="0.2">
      <c r="A285"/>
      <c r="B285"/>
      <c r="C285"/>
      <c r="D285"/>
      <c r="E285"/>
      <c r="F285" s="233"/>
      <c r="G285" s="233"/>
    </row>
    <row r="286" spans="1:7" ht="12.75" x14ac:dyDescent="0.2">
      <c r="A286"/>
      <c r="B286"/>
      <c r="C286"/>
      <c r="D286"/>
      <c r="E286"/>
      <c r="F286" s="233"/>
      <c r="G286" s="233"/>
    </row>
    <row r="287" spans="1:7" ht="12.75" x14ac:dyDescent="0.2">
      <c r="A287"/>
      <c r="B287"/>
      <c r="C287"/>
      <c r="D287"/>
      <c r="E287"/>
      <c r="F287" s="233"/>
      <c r="G287" s="233"/>
    </row>
    <row r="288" spans="1:7" ht="12.75" x14ac:dyDescent="0.2">
      <c r="A288"/>
      <c r="B288"/>
      <c r="C288"/>
      <c r="D288"/>
      <c r="E288"/>
      <c r="F288" s="233"/>
      <c r="G288" s="233"/>
    </row>
    <row r="289" spans="1:7" ht="12.75" x14ac:dyDescent="0.2">
      <c r="A289"/>
      <c r="B289"/>
      <c r="C289"/>
      <c r="D289"/>
      <c r="E289"/>
      <c r="F289" s="233"/>
      <c r="G289" s="233"/>
    </row>
    <row r="290" spans="1:7" ht="12.75" x14ac:dyDescent="0.2">
      <c r="A290"/>
      <c r="B290"/>
      <c r="C290"/>
      <c r="D290"/>
      <c r="E290"/>
      <c r="F290" s="233"/>
      <c r="G290" s="233"/>
    </row>
    <row r="291" spans="1:7" ht="12.75" x14ac:dyDescent="0.2">
      <c r="A291"/>
      <c r="B291"/>
      <c r="C291"/>
      <c r="D291"/>
      <c r="E291"/>
      <c r="F291" s="233"/>
      <c r="G291" s="233"/>
    </row>
    <row r="292" spans="1:7" ht="12.75" x14ac:dyDescent="0.2">
      <c r="A292"/>
      <c r="B292"/>
      <c r="C292"/>
      <c r="D292"/>
      <c r="E292"/>
      <c r="F292" s="233"/>
      <c r="G292" s="233"/>
    </row>
    <row r="293" spans="1:7" ht="12.75" x14ac:dyDescent="0.2">
      <c r="A293"/>
      <c r="B293"/>
      <c r="C293"/>
      <c r="D293"/>
      <c r="E293"/>
      <c r="F293" s="233"/>
      <c r="G293" s="233"/>
    </row>
    <row r="294" spans="1:7" ht="12.75" x14ac:dyDescent="0.2">
      <c r="A294"/>
      <c r="B294"/>
      <c r="C294"/>
      <c r="D294"/>
      <c r="E294"/>
      <c r="F294" s="233"/>
      <c r="G294" s="233"/>
    </row>
    <row r="295" spans="1:7" ht="12.75" x14ac:dyDescent="0.2">
      <c r="A295"/>
      <c r="B295"/>
      <c r="C295"/>
      <c r="D295"/>
      <c r="E295"/>
      <c r="F295" s="233"/>
      <c r="G295" s="233"/>
    </row>
    <row r="296" spans="1:7" ht="12.75" x14ac:dyDescent="0.2">
      <c r="A296"/>
      <c r="B296"/>
      <c r="C296"/>
      <c r="D296"/>
      <c r="E296"/>
      <c r="F296" s="233"/>
      <c r="G296" s="233"/>
    </row>
    <row r="297" spans="1:7" ht="12.75" x14ac:dyDescent="0.2">
      <c r="A297"/>
      <c r="B297"/>
      <c r="C297"/>
      <c r="D297"/>
      <c r="E297"/>
      <c r="F297" s="233"/>
      <c r="G297" s="233"/>
    </row>
    <row r="298" spans="1:7" ht="12.75" x14ac:dyDescent="0.2">
      <c r="A298"/>
      <c r="B298"/>
      <c r="C298"/>
      <c r="D298"/>
      <c r="E298"/>
      <c r="F298" s="233"/>
      <c r="G298" s="233"/>
    </row>
    <row r="299" spans="1:7" ht="12.75" x14ac:dyDescent="0.2">
      <c r="A299"/>
      <c r="B299"/>
      <c r="C299"/>
      <c r="D299"/>
      <c r="E299"/>
      <c r="F299" s="233"/>
      <c r="G299" s="233"/>
    </row>
    <row r="300" spans="1:7" ht="12.75" x14ac:dyDescent="0.2">
      <c r="A300"/>
      <c r="B300"/>
      <c r="C300"/>
      <c r="D300"/>
      <c r="E300"/>
      <c r="F300" s="233"/>
      <c r="G300" s="233"/>
    </row>
    <row r="301" spans="1:7" ht="12.75" x14ac:dyDescent="0.2">
      <c r="A301"/>
      <c r="B301"/>
      <c r="C301"/>
      <c r="D301"/>
      <c r="E301"/>
      <c r="F301" s="233"/>
      <c r="G301" s="233"/>
    </row>
    <row r="302" spans="1:7" ht="12.75" x14ac:dyDescent="0.2">
      <c r="A302"/>
      <c r="B302"/>
      <c r="C302"/>
      <c r="D302"/>
      <c r="E302"/>
      <c r="F302" s="233"/>
      <c r="G302" s="233"/>
    </row>
    <row r="303" spans="1:7" ht="12.75" x14ac:dyDescent="0.2">
      <c r="A303"/>
      <c r="B303"/>
      <c r="C303"/>
      <c r="D303"/>
      <c r="E303"/>
      <c r="F303" s="233"/>
      <c r="G303" s="233"/>
    </row>
    <row r="304" spans="1:7" ht="12.75" x14ac:dyDescent="0.2">
      <c r="A304"/>
      <c r="B304"/>
      <c r="C304"/>
      <c r="D304"/>
      <c r="E304"/>
      <c r="F304" s="233"/>
      <c r="G304" s="233"/>
    </row>
    <row r="305" spans="1:7" ht="12.75" x14ac:dyDescent="0.2">
      <c r="A305"/>
      <c r="B305"/>
      <c r="C305"/>
      <c r="D305"/>
      <c r="E305"/>
      <c r="F305" s="233"/>
      <c r="G305" s="233"/>
    </row>
    <row r="306" spans="1:7" ht="12.75" x14ac:dyDescent="0.2">
      <c r="A306"/>
      <c r="B306"/>
      <c r="C306"/>
      <c r="D306"/>
      <c r="E306"/>
      <c r="F306" s="233"/>
      <c r="G306" s="233"/>
    </row>
    <row r="307" spans="1:7" ht="12.75" x14ac:dyDescent="0.2">
      <c r="A307"/>
      <c r="B307"/>
      <c r="C307"/>
      <c r="D307"/>
      <c r="E307"/>
      <c r="F307" s="233"/>
      <c r="G307" s="233"/>
    </row>
    <row r="308" spans="1:7" ht="12.75" x14ac:dyDescent="0.2">
      <c r="A308"/>
      <c r="B308"/>
      <c r="C308"/>
      <c r="D308"/>
      <c r="E308"/>
      <c r="F308" s="233"/>
      <c r="G308" s="233"/>
    </row>
    <row r="309" spans="1:7" ht="12.75" x14ac:dyDescent="0.2">
      <c r="A309"/>
      <c r="B309"/>
      <c r="C309"/>
      <c r="D309"/>
      <c r="E309"/>
      <c r="F309" s="233"/>
      <c r="G309" s="233"/>
    </row>
    <row r="310" spans="1:7" ht="12.75" x14ac:dyDescent="0.2">
      <c r="A310"/>
      <c r="B310"/>
      <c r="C310"/>
      <c r="D310"/>
      <c r="E310"/>
      <c r="F310" s="233"/>
      <c r="G310" s="233"/>
    </row>
    <row r="311" spans="1:7" ht="12.75" x14ac:dyDescent="0.2">
      <c r="A311"/>
      <c r="B311"/>
      <c r="C311"/>
      <c r="D311"/>
      <c r="E311"/>
      <c r="F311" s="233"/>
      <c r="G311" s="233"/>
    </row>
    <row r="312" spans="1:7" ht="12.75" x14ac:dyDescent="0.2">
      <c r="A312"/>
      <c r="B312"/>
      <c r="C312"/>
      <c r="D312"/>
      <c r="E312"/>
      <c r="F312" s="233"/>
      <c r="G312" s="233"/>
    </row>
    <row r="313" spans="1:7" ht="12.75" x14ac:dyDescent="0.2">
      <c r="A313"/>
      <c r="B313"/>
      <c r="C313"/>
      <c r="D313"/>
      <c r="E313"/>
      <c r="F313" s="233"/>
      <c r="G313" s="233"/>
    </row>
    <row r="314" spans="1:7" ht="12.75" x14ac:dyDescent="0.2">
      <c r="A314"/>
      <c r="B314"/>
      <c r="C314"/>
      <c r="D314"/>
      <c r="E314"/>
      <c r="F314" s="233"/>
      <c r="G314" s="233"/>
    </row>
    <row r="315" spans="1:7" ht="12.75" x14ac:dyDescent="0.2">
      <c r="A315"/>
      <c r="B315"/>
      <c r="C315"/>
      <c r="D315"/>
      <c r="E315"/>
      <c r="F315" s="233"/>
      <c r="G315" s="233"/>
    </row>
    <row r="316" spans="1:7" ht="12.75" x14ac:dyDescent="0.2">
      <c r="A316"/>
      <c r="B316"/>
      <c r="C316"/>
      <c r="D316"/>
      <c r="E316"/>
      <c r="F316" s="233"/>
      <c r="G316" s="233"/>
    </row>
    <row r="317" spans="1:7" ht="12.75" x14ac:dyDescent="0.2">
      <c r="A317"/>
      <c r="B317"/>
      <c r="C317"/>
      <c r="D317"/>
      <c r="E317"/>
      <c r="F317" s="233"/>
      <c r="G317" s="233"/>
    </row>
    <row r="318" spans="1:7" ht="12.75" x14ac:dyDescent="0.2">
      <c r="A318"/>
      <c r="B318"/>
      <c r="C318"/>
      <c r="D318"/>
      <c r="E318"/>
      <c r="F318" s="233"/>
      <c r="G318" s="233"/>
    </row>
    <row r="319" spans="1:7" ht="12.75" x14ac:dyDescent="0.2">
      <c r="A319"/>
      <c r="B319"/>
      <c r="C319"/>
      <c r="D319"/>
      <c r="E319"/>
      <c r="F319" s="233"/>
      <c r="G319" s="233"/>
    </row>
    <row r="320" spans="1:7" ht="12.75" x14ac:dyDescent="0.2">
      <c r="A320"/>
      <c r="B320"/>
      <c r="C320"/>
      <c r="D320"/>
      <c r="E320"/>
      <c r="F320" s="233"/>
      <c r="G320" s="233"/>
    </row>
    <row r="321" spans="1:7" ht="12.75" x14ac:dyDescent="0.2">
      <c r="A321"/>
      <c r="B321"/>
      <c r="C321"/>
      <c r="D321"/>
      <c r="E321"/>
      <c r="F321" s="233"/>
      <c r="G321" s="233"/>
    </row>
    <row r="322" spans="1:7" ht="12.75" x14ac:dyDescent="0.2">
      <c r="A322"/>
      <c r="B322"/>
      <c r="C322"/>
      <c r="D322"/>
      <c r="E322"/>
      <c r="F322" s="233"/>
      <c r="G322" s="233"/>
    </row>
    <row r="323" spans="1:7" ht="12.75" x14ac:dyDescent="0.2">
      <c r="A323"/>
      <c r="B323"/>
      <c r="C323"/>
      <c r="D323"/>
      <c r="E323"/>
      <c r="F323" s="233"/>
      <c r="G323" s="233"/>
    </row>
    <row r="324" spans="1:7" ht="12.75" x14ac:dyDescent="0.2">
      <c r="A324"/>
      <c r="B324"/>
      <c r="C324"/>
      <c r="D324"/>
      <c r="E324"/>
      <c r="F324" s="233"/>
      <c r="G324" s="233"/>
    </row>
    <row r="325" spans="1:7" ht="12.75" x14ac:dyDescent="0.2">
      <c r="A325"/>
      <c r="B325"/>
      <c r="C325"/>
      <c r="D325"/>
      <c r="E325"/>
      <c r="F325" s="233"/>
      <c r="G325" s="233"/>
    </row>
    <row r="326" spans="1:7" ht="12.75" x14ac:dyDescent="0.2">
      <c r="A326"/>
      <c r="B326"/>
      <c r="C326"/>
      <c r="D326"/>
      <c r="E326"/>
      <c r="F326" s="233"/>
      <c r="G326" s="233"/>
    </row>
    <row r="327" spans="1:7" ht="12.75" x14ac:dyDescent="0.2">
      <c r="A327"/>
      <c r="B327"/>
      <c r="C327"/>
      <c r="D327"/>
      <c r="E327"/>
      <c r="F327" s="233"/>
      <c r="G327" s="233"/>
    </row>
    <row r="328" spans="1:7" ht="12.75" x14ac:dyDescent="0.2">
      <c r="A328"/>
      <c r="B328"/>
      <c r="C328"/>
      <c r="D328"/>
      <c r="E328"/>
      <c r="F328" s="233"/>
      <c r="G328" s="233"/>
    </row>
    <row r="329" spans="1:7" ht="12.75" x14ac:dyDescent="0.2">
      <c r="A329"/>
      <c r="B329"/>
      <c r="C329"/>
      <c r="D329"/>
      <c r="E329"/>
      <c r="F329" s="233"/>
      <c r="G329" s="233"/>
    </row>
    <row r="330" spans="1:7" ht="12.75" x14ac:dyDescent="0.2">
      <c r="A330"/>
      <c r="B330"/>
      <c r="C330"/>
      <c r="D330"/>
      <c r="E330"/>
      <c r="F330" s="233"/>
      <c r="G330" s="233"/>
    </row>
    <row r="331" spans="1:7" ht="12.75" x14ac:dyDescent="0.2">
      <c r="A331"/>
      <c r="B331"/>
      <c r="C331"/>
      <c r="D331"/>
      <c r="E331"/>
      <c r="F331" s="233"/>
      <c r="G331" s="233"/>
    </row>
    <row r="332" spans="1:7" ht="12.75" x14ac:dyDescent="0.2">
      <c r="A332"/>
      <c r="B332"/>
      <c r="C332"/>
      <c r="D332"/>
      <c r="E332"/>
      <c r="F332" s="233"/>
      <c r="G332" s="233"/>
    </row>
    <row r="333" spans="1:7" ht="12.75" x14ac:dyDescent="0.2">
      <c r="A333"/>
      <c r="B333"/>
      <c r="C333"/>
      <c r="D333"/>
      <c r="E333"/>
      <c r="F333" s="233"/>
      <c r="G333" s="233"/>
    </row>
    <row r="334" spans="1:7" ht="12.75" x14ac:dyDescent="0.2">
      <c r="A334"/>
      <c r="B334"/>
      <c r="C334"/>
      <c r="D334"/>
      <c r="E334"/>
      <c r="F334" s="233"/>
      <c r="G334" s="233"/>
    </row>
    <row r="335" spans="1:7" ht="12.75" x14ac:dyDescent="0.2">
      <c r="A335"/>
      <c r="B335"/>
      <c r="C335"/>
      <c r="D335"/>
      <c r="E335"/>
      <c r="F335" s="233"/>
      <c r="G335" s="233"/>
    </row>
    <row r="336" spans="1:7" ht="12.75" x14ac:dyDescent="0.2">
      <c r="A336"/>
      <c r="B336"/>
      <c r="C336"/>
      <c r="D336"/>
      <c r="E336"/>
      <c r="F336" s="233"/>
      <c r="G336" s="233"/>
    </row>
    <row r="337" spans="1:7" ht="12.75" x14ac:dyDescent="0.2">
      <c r="A337"/>
      <c r="B337"/>
      <c r="C337"/>
      <c r="D337"/>
      <c r="E337"/>
      <c r="F337" s="233"/>
      <c r="G337" s="233"/>
    </row>
    <row r="338" spans="1:7" ht="12.75" x14ac:dyDescent="0.2">
      <c r="A338"/>
      <c r="B338"/>
      <c r="C338"/>
      <c r="D338"/>
      <c r="E338"/>
      <c r="F338" s="233"/>
      <c r="G338" s="233"/>
    </row>
    <row r="339" spans="1:7" ht="12.75" x14ac:dyDescent="0.2">
      <c r="A339"/>
      <c r="B339"/>
      <c r="C339"/>
      <c r="D339"/>
      <c r="E339"/>
      <c r="F339" s="233"/>
      <c r="G339" s="233"/>
    </row>
    <row r="340" spans="1:7" ht="12.75" x14ac:dyDescent="0.2">
      <c r="A340"/>
      <c r="B340"/>
      <c r="C340"/>
      <c r="D340"/>
      <c r="E340"/>
      <c r="F340" s="233"/>
      <c r="G340" s="233"/>
    </row>
    <row r="341" spans="1:7" ht="12.75" x14ac:dyDescent="0.2">
      <c r="A341"/>
      <c r="B341"/>
      <c r="C341"/>
      <c r="D341"/>
      <c r="E341"/>
      <c r="F341" s="233"/>
      <c r="G341" s="233"/>
    </row>
    <row r="342" spans="1:7" ht="12.75" x14ac:dyDescent="0.2">
      <c r="A342"/>
      <c r="B342"/>
      <c r="C342"/>
      <c r="D342"/>
      <c r="E342"/>
      <c r="F342" s="233"/>
      <c r="G342" s="233"/>
    </row>
    <row r="343" spans="1:7" ht="12.75" x14ac:dyDescent="0.2">
      <c r="A343"/>
      <c r="B343"/>
      <c r="C343"/>
      <c r="D343"/>
      <c r="E343"/>
      <c r="F343" s="233"/>
      <c r="G343" s="233"/>
    </row>
    <row r="344" spans="1:7" ht="12.75" x14ac:dyDescent="0.2">
      <c r="A344"/>
      <c r="B344"/>
      <c r="C344"/>
      <c r="D344"/>
      <c r="E344"/>
      <c r="F344" s="233"/>
      <c r="G344" s="233"/>
    </row>
    <row r="345" spans="1:7" ht="12.75" x14ac:dyDescent="0.2">
      <c r="A345"/>
      <c r="B345"/>
      <c r="C345"/>
      <c r="D345"/>
      <c r="E345"/>
      <c r="F345" s="233"/>
      <c r="G345" s="233"/>
    </row>
    <row r="346" spans="1:7" ht="12.75" x14ac:dyDescent="0.2">
      <c r="A346"/>
      <c r="B346"/>
      <c r="C346"/>
      <c r="D346"/>
      <c r="E346"/>
      <c r="F346" s="233"/>
      <c r="G346" s="233"/>
    </row>
    <row r="347" spans="1:7" ht="12.75" x14ac:dyDescent="0.2">
      <c r="A347"/>
      <c r="B347"/>
      <c r="C347"/>
      <c r="D347"/>
      <c r="E347"/>
      <c r="F347" s="233"/>
      <c r="G347" s="233"/>
    </row>
    <row r="348" spans="1:7" ht="12.75" x14ac:dyDescent="0.2">
      <c r="A348"/>
      <c r="B348"/>
      <c r="C348"/>
      <c r="D348"/>
      <c r="E348"/>
      <c r="F348" s="233"/>
      <c r="G348" s="233"/>
    </row>
    <row r="349" spans="1:7" ht="12.75" x14ac:dyDescent="0.2">
      <c r="A349"/>
      <c r="B349"/>
      <c r="C349"/>
      <c r="D349"/>
      <c r="E349"/>
      <c r="F349" s="233"/>
      <c r="G349" s="233"/>
    </row>
    <row r="350" spans="1:7" ht="12.75" x14ac:dyDescent="0.2">
      <c r="A350"/>
      <c r="B350"/>
      <c r="C350"/>
      <c r="D350"/>
      <c r="E350"/>
      <c r="F350" s="233"/>
      <c r="G350" s="233"/>
    </row>
    <row r="351" spans="1:7" ht="12.75" x14ac:dyDescent="0.2">
      <c r="A351"/>
      <c r="B351"/>
      <c r="C351"/>
      <c r="D351"/>
      <c r="E351"/>
      <c r="F351" s="233"/>
      <c r="G351" s="233"/>
    </row>
    <row r="352" spans="1:7" ht="12.75" x14ac:dyDescent="0.2">
      <c r="A352"/>
      <c r="B352"/>
      <c r="C352"/>
      <c r="D352"/>
      <c r="E352"/>
      <c r="F352" s="233"/>
      <c r="G352" s="233"/>
    </row>
    <row r="353" spans="1:7" ht="12.75" x14ac:dyDescent="0.2">
      <c r="A353"/>
      <c r="B353"/>
      <c r="C353"/>
      <c r="D353"/>
      <c r="E353"/>
      <c r="F353" s="233"/>
      <c r="G353" s="233"/>
    </row>
    <row r="354" spans="1:7" ht="12.75" x14ac:dyDescent="0.2">
      <c r="A354"/>
      <c r="B354"/>
      <c r="C354"/>
      <c r="D354"/>
      <c r="E354"/>
      <c r="F354" s="233"/>
      <c r="G354" s="233"/>
    </row>
    <row r="355" spans="1:7" ht="12.75" x14ac:dyDescent="0.2">
      <c r="A355"/>
      <c r="B355"/>
      <c r="C355"/>
      <c r="D355"/>
      <c r="E355"/>
      <c r="F355" s="233"/>
      <c r="G355" s="233"/>
    </row>
    <row r="356" spans="1:7" ht="12.75" x14ac:dyDescent="0.2">
      <c r="A356"/>
      <c r="B356"/>
      <c r="C356"/>
      <c r="D356"/>
      <c r="E356"/>
      <c r="F356" s="233"/>
      <c r="G356" s="233"/>
    </row>
    <row r="357" spans="1:7" ht="12.75" x14ac:dyDescent="0.2">
      <c r="A357"/>
      <c r="B357"/>
      <c r="C357"/>
      <c r="D357"/>
      <c r="E357"/>
      <c r="F357" s="233"/>
      <c r="G357" s="233"/>
    </row>
    <row r="358" spans="1:7" ht="12.75" x14ac:dyDescent="0.2">
      <c r="A358"/>
      <c r="B358"/>
      <c r="C358"/>
      <c r="D358"/>
      <c r="E358"/>
      <c r="F358" s="233"/>
      <c r="G358" s="233"/>
    </row>
    <row r="359" spans="1:7" ht="12.75" x14ac:dyDescent="0.2">
      <c r="A359"/>
      <c r="B359"/>
      <c r="C359"/>
      <c r="D359"/>
      <c r="E359"/>
      <c r="F359" s="233"/>
      <c r="G359" s="233"/>
    </row>
    <row r="360" spans="1:7" ht="12.75" x14ac:dyDescent="0.2">
      <c r="A360"/>
      <c r="B360"/>
      <c r="C360"/>
      <c r="D360"/>
      <c r="E360"/>
      <c r="F360" s="233"/>
      <c r="G360" s="233"/>
    </row>
    <row r="361" spans="1:7" ht="12.75" x14ac:dyDescent="0.2">
      <c r="A361"/>
      <c r="B361"/>
      <c r="C361"/>
      <c r="D361"/>
      <c r="E361"/>
      <c r="F361" s="233"/>
      <c r="G361" s="233"/>
    </row>
    <row r="362" spans="1:7" ht="12.75" x14ac:dyDescent="0.2">
      <c r="A362"/>
      <c r="B362"/>
      <c r="C362"/>
      <c r="D362"/>
      <c r="E362"/>
      <c r="F362" s="233"/>
      <c r="G362" s="233"/>
    </row>
    <row r="363" spans="1:7" ht="12.75" x14ac:dyDescent="0.2">
      <c r="A363"/>
      <c r="B363"/>
      <c r="C363"/>
      <c r="D363"/>
      <c r="E363"/>
      <c r="F363" s="233"/>
      <c r="G363" s="233"/>
    </row>
    <row r="364" spans="1:7" ht="12.75" x14ac:dyDescent="0.2">
      <c r="A364"/>
      <c r="B364"/>
      <c r="C364"/>
      <c r="D364"/>
      <c r="E364"/>
      <c r="F364" s="233"/>
      <c r="G364" s="233"/>
    </row>
    <row r="365" spans="1:7" ht="12.75" x14ac:dyDescent="0.2">
      <c r="A365"/>
      <c r="B365"/>
      <c r="C365"/>
      <c r="D365"/>
      <c r="E365"/>
      <c r="F365" s="233"/>
      <c r="G365" s="233"/>
    </row>
    <row r="366" spans="1:7" ht="12.75" x14ac:dyDescent="0.2">
      <c r="A366"/>
      <c r="B366"/>
      <c r="C366"/>
      <c r="D366"/>
      <c r="E366"/>
      <c r="F366" s="233"/>
      <c r="G366" s="233"/>
    </row>
    <row r="367" spans="1:7" ht="12.75" x14ac:dyDescent="0.2">
      <c r="A367"/>
      <c r="B367"/>
      <c r="C367"/>
      <c r="D367"/>
      <c r="E367"/>
      <c r="F367" s="233"/>
      <c r="G367" s="233"/>
    </row>
    <row r="368" spans="1:7" ht="12.75" x14ac:dyDescent="0.2">
      <c r="A368"/>
      <c r="B368"/>
      <c r="C368"/>
      <c r="D368"/>
      <c r="E368"/>
      <c r="F368" s="233"/>
      <c r="G368" s="233"/>
    </row>
    <row r="369" spans="1:7" ht="12.75" x14ac:dyDescent="0.2">
      <c r="A369"/>
      <c r="B369"/>
      <c r="C369"/>
      <c r="D369"/>
      <c r="E369"/>
      <c r="F369" s="233"/>
      <c r="G369" s="233"/>
    </row>
    <row r="370" spans="1:7" ht="12.75" x14ac:dyDescent="0.2">
      <c r="A370"/>
      <c r="B370"/>
      <c r="C370"/>
      <c r="D370"/>
      <c r="E370"/>
      <c r="F370" s="233"/>
      <c r="G370" s="233"/>
    </row>
    <row r="371" spans="1:7" ht="12.75" x14ac:dyDescent="0.2">
      <c r="A371"/>
      <c r="B371"/>
      <c r="C371"/>
      <c r="D371"/>
      <c r="E371"/>
      <c r="F371" s="233"/>
      <c r="G371" s="233"/>
    </row>
    <row r="372" spans="1:7" ht="12.75" x14ac:dyDescent="0.2">
      <c r="A372"/>
      <c r="B372"/>
      <c r="C372"/>
      <c r="D372"/>
      <c r="E372"/>
      <c r="F372" s="233"/>
      <c r="G372" s="233"/>
    </row>
    <row r="373" spans="1:7" ht="12.75" x14ac:dyDescent="0.2">
      <c r="A373"/>
      <c r="B373"/>
      <c r="C373"/>
      <c r="D373"/>
      <c r="E373"/>
      <c r="F373" s="233"/>
      <c r="G373" s="233"/>
    </row>
    <row r="374" spans="1:7" ht="12.75" x14ac:dyDescent="0.2">
      <c r="A374"/>
      <c r="B374"/>
      <c r="C374"/>
      <c r="D374"/>
      <c r="E374"/>
      <c r="F374" s="233"/>
      <c r="G374" s="233"/>
    </row>
    <row r="375" spans="1:7" ht="12.75" x14ac:dyDescent="0.2">
      <c r="A375"/>
      <c r="B375"/>
      <c r="C375"/>
      <c r="D375"/>
      <c r="E375"/>
      <c r="F375" s="233"/>
      <c r="G375" s="233"/>
    </row>
    <row r="376" spans="1:7" ht="12.75" x14ac:dyDescent="0.2">
      <c r="A376"/>
      <c r="B376"/>
      <c r="C376"/>
      <c r="D376"/>
      <c r="E376"/>
      <c r="F376" s="233"/>
      <c r="G376" s="233"/>
    </row>
    <row r="377" spans="1:7" ht="12.75" x14ac:dyDescent="0.2">
      <c r="A377"/>
      <c r="B377"/>
      <c r="C377"/>
      <c r="D377"/>
      <c r="E377"/>
      <c r="F377" s="233"/>
      <c r="G377" s="233"/>
    </row>
    <row r="378" spans="1:7" ht="12.75" x14ac:dyDescent="0.2">
      <c r="A378"/>
      <c r="B378"/>
      <c r="C378"/>
      <c r="D378"/>
      <c r="E378"/>
      <c r="F378" s="233"/>
      <c r="G378" s="233"/>
    </row>
    <row r="379" spans="1:7" ht="12.75" x14ac:dyDescent="0.2">
      <c r="A379"/>
      <c r="B379"/>
      <c r="C379"/>
      <c r="D379"/>
      <c r="E379"/>
      <c r="F379" s="233"/>
      <c r="G379" s="233"/>
    </row>
    <row r="380" spans="1:7" ht="12.75" x14ac:dyDescent="0.2">
      <c r="A380"/>
      <c r="B380"/>
      <c r="C380"/>
      <c r="D380"/>
      <c r="E380"/>
      <c r="F380" s="233"/>
      <c r="G380" s="233"/>
    </row>
    <row r="381" spans="1:7" ht="12.75" x14ac:dyDescent="0.2">
      <c r="A381"/>
      <c r="B381"/>
      <c r="C381"/>
      <c r="D381"/>
      <c r="E381"/>
      <c r="F381" s="233"/>
      <c r="G381" s="233"/>
    </row>
    <row r="382" spans="1:7" ht="12.75" x14ac:dyDescent="0.2">
      <c r="A382"/>
      <c r="B382"/>
      <c r="C382"/>
      <c r="D382"/>
      <c r="E382"/>
      <c r="F382" s="233"/>
      <c r="G382" s="233"/>
    </row>
    <row r="383" spans="1:7" ht="12.75" x14ac:dyDescent="0.2">
      <c r="A383"/>
      <c r="B383"/>
      <c r="C383"/>
      <c r="D383"/>
      <c r="E383"/>
      <c r="F383" s="233"/>
      <c r="G383" s="233"/>
    </row>
    <row r="384" spans="1:7" ht="12.75" x14ac:dyDescent="0.2">
      <c r="A384"/>
      <c r="B384"/>
      <c r="C384"/>
      <c r="D384"/>
      <c r="E384"/>
      <c r="F384" s="233"/>
      <c r="G384" s="233"/>
    </row>
    <row r="385" spans="1:7" ht="12.75" x14ac:dyDescent="0.2">
      <c r="A385"/>
      <c r="B385"/>
      <c r="C385"/>
      <c r="D385"/>
      <c r="E385"/>
      <c r="F385" s="233"/>
      <c r="G385" s="233"/>
    </row>
    <row r="386" spans="1:7" ht="12.75" x14ac:dyDescent="0.2">
      <c r="A386"/>
      <c r="B386"/>
      <c r="C386"/>
      <c r="D386"/>
      <c r="E386"/>
      <c r="F386" s="233"/>
      <c r="G386" s="233"/>
    </row>
    <row r="387" spans="1:7" ht="12.75" x14ac:dyDescent="0.2">
      <c r="A387"/>
      <c r="B387"/>
      <c r="C387"/>
      <c r="D387"/>
      <c r="E387"/>
      <c r="F387" s="233"/>
      <c r="G387" s="233"/>
    </row>
    <row r="388" spans="1:7" ht="12.75" x14ac:dyDescent="0.2">
      <c r="A388"/>
      <c r="B388"/>
      <c r="C388"/>
      <c r="D388"/>
      <c r="E388"/>
      <c r="F388" s="233"/>
      <c r="G388" s="233"/>
    </row>
    <row r="389" spans="1:7" ht="12.75" x14ac:dyDescent="0.2">
      <c r="A389"/>
      <c r="B389"/>
      <c r="C389"/>
      <c r="D389"/>
      <c r="E389"/>
      <c r="F389" s="233"/>
      <c r="G389" s="233"/>
    </row>
    <row r="390" spans="1:7" ht="12.75" x14ac:dyDescent="0.2">
      <c r="A390"/>
      <c r="B390"/>
      <c r="C390"/>
      <c r="D390"/>
      <c r="E390"/>
      <c r="F390" s="233"/>
      <c r="G390" s="233"/>
    </row>
    <row r="391" spans="1:7" ht="12.75" x14ac:dyDescent="0.2">
      <c r="A391"/>
      <c r="B391"/>
      <c r="C391"/>
      <c r="D391"/>
      <c r="E391"/>
      <c r="F391" s="233"/>
      <c r="G391" s="233"/>
    </row>
    <row r="392" spans="1:7" ht="12.75" x14ac:dyDescent="0.2">
      <c r="A392"/>
      <c r="B392"/>
      <c r="C392"/>
      <c r="D392"/>
      <c r="E392"/>
      <c r="F392" s="233"/>
      <c r="G392" s="233"/>
    </row>
    <row r="393" spans="1:7" ht="12.75" x14ac:dyDescent="0.2">
      <c r="A393"/>
      <c r="B393"/>
      <c r="C393"/>
      <c r="D393"/>
      <c r="E393"/>
      <c r="F393" s="233"/>
      <c r="G393" s="233"/>
    </row>
    <row r="394" spans="1:7" ht="12.75" x14ac:dyDescent="0.2">
      <c r="A394"/>
      <c r="B394"/>
      <c r="C394"/>
      <c r="D394"/>
      <c r="E394"/>
      <c r="F394" s="233"/>
      <c r="G394" s="233"/>
    </row>
    <row r="395" spans="1:7" ht="12.75" x14ac:dyDescent="0.2">
      <c r="A395"/>
      <c r="B395"/>
      <c r="C395"/>
      <c r="D395"/>
      <c r="E395"/>
      <c r="F395" s="233"/>
      <c r="G395" s="233"/>
    </row>
    <row r="396" spans="1:7" ht="12.75" x14ac:dyDescent="0.2">
      <c r="A396"/>
      <c r="B396"/>
      <c r="C396"/>
      <c r="D396"/>
      <c r="E396"/>
      <c r="F396" s="233"/>
      <c r="G396" s="233"/>
    </row>
    <row r="397" spans="1:7" ht="12.75" x14ac:dyDescent="0.2">
      <c r="A397"/>
      <c r="B397"/>
      <c r="C397"/>
      <c r="D397"/>
      <c r="E397"/>
      <c r="F397" s="233"/>
      <c r="G397" s="233"/>
    </row>
    <row r="398" spans="1:7" ht="12.75" x14ac:dyDescent="0.2">
      <c r="A398"/>
      <c r="B398"/>
      <c r="C398"/>
      <c r="D398"/>
      <c r="E398"/>
      <c r="F398" s="233"/>
      <c r="G398" s="233"/>
    </row>
    <row r="399" spans="1:7" ht="12.75" x14ac:dyDescent="0.2">
      <c r="A399"/>
      <c r="B399"/>
      <c r="C399"/>
      <c r="D399"/>
      <c r="E399"/>
      <c r="F399" s="233"/>
      <c r="G399" s="233"/>
    </row>
    <row r="400" spans="1:7" ht="12.75" x14ac:dyDescent="0.2">
      <c r="A400"/>
      <c r="B400"/>
      <c r="C400"/>
      <c r="D400"/>
      <c r="E400"/>
      <c r="F400" s="233"/>
      <c r="G400" s="233"/>
    </row>
    <row r="401" spans="1:7" ht="12.75" x14ac:dyDescent="0.2">
      <c r="A401"/>
      <c r="B401"/>
      <c r="C401"/>
      <c r="D401"/>
      <c r="E401"/>
      <c r="F401" s="233"/>
      <c r="G401" s="233"/>
    </row>
    <row r="402" spans="1:7" ht="12.75" x14ac:dyDescent="0.2">
      <c r="A402"/>
      <c r="B402"/>
      <c r="C402"/>
      <c r="D402"/>
      <c r="E402"/>
      <c r="F402" s="233"/>
      <c r="G402" s="233"/>
    </row>
    <row r="403" spans="1:7" ht="12.75" x14ac:dyDescent="0.2">
      <c r="A403"/>
      <c r="B403"/>
      <c r="C403"/>
      <c r="D403"/>
      <c r="E403"/>
      <c r="F403" s="233"/>
      <c r="G403" s="233"/>
    </row>
    <row r="404" spans="1:7" ht="12.75" x14ac:dyDescent="0.2">
      <c r="A404"/>
      <c r="B404"/>
      <c r="C404"/>
      <c r="D404"/>
      <c r="E404"/>
      <c r="F404" s="233"/>
      <c r="G404" s="233"/>
    </row>
    <row r="405" spans="1:7" ht="12.75" x14ac:dyDescent="0.2">
      <c r="A405"/>
      <c r="B405"/>
      <c r="C405"/>
      <c r="D405"/>
      <c r="E405"/>
      <c r="F405" s="233"/>
      <c r="G405" s="233"/>
    </row>
    <row r="406" spans="1:7" ht="12.75" x14ac:dyDescent="0.2">
      <c r="A406"/>
      <c r="B406"/>
      <c r="C406"/>
      <c r="D406"/>
      <c r="E406"/>
      <c r="F406" s="233"/>
      <c r="G406" s="233"/>
    </row>
    <row r="407" spans="1:7" ht="12.75" x14ac:dyDescent="0.2">
      <c r="A407"/>
      <c r="B407"/>
      <c r="C407"/>
      <c r="D407"/>
      <c r="E407"/>
      <c r="F407" s="233"/>
      <c r="G407" s="233"/>
    </row>
    <row r="408" spans="1:7" ht="12.75" x14ac:dyDescent="0.2">
      <c r="A408"/>
      <c r="B408"/>
      <c r="C408"/>
      <c r="D408"/>
      <c r="E408"/>
      <c r="F408" s="233"/>
      <c r="G408" s="233"/>
    </row>
    <row r="409" spans="1:7" ht="12.75" x14ac:dyDescent="0.2">
      <c r="A409"/>
      <c r="B409"/>
      <c r="C409"/>
      <c r="D409"/>
      <c r="E409"/>
      <c r="F409" s="233"/>
      <c r="G409" s="233"/>
    </row>
    <row r="410" spans="1:7" ht="12.75" x14ac:dyDescent="0.2">
      <c r="A410"/>
      <c r="B410"/>
      <c r="C410"/>
      <c r="D410"/>
      <c r="E410"/>
      <c r="F410" s="233"/>
      <c r="G410" s="233"/>
    </row>
    <row r="411" spans="1:7" ht="12.75" x14ac:dyDescent="0.2">
      <c r="A411"/>
      <c r="B411"/>
      <c r="C411"/>
      <c r="D411"/>
      <c r="E411"/>
      <c r="F411" s="233"/>
      <c r="G411" s="233"/>
    </row>
    <row r="412" spans="1:7" ht="12.75" x14ac:dyDescent="0.2">
      <c r="A412"/>
      <c r="B412"/>
      <c r="C412"/>
      <c r="D412"/>
      <c r="E412"/>
      <c r="F412" s="233"/>
      <c r="G412" s="233"/>
    </row>
    <row r="413" spans="1:7" ht="12.75" x14ac:dyDescent="0.2">
      <c r="A413"/>
      <c r="B413"/>
      <c r="C413"/>
      <c r="D413"/>
      <c r="E413"/>
      <c r="F413" s="233"/>
      <c r="G413" s="233"/>
    </row>
    <row r="414" spans="1:7" ht="12.75" x14ac:dyDescent="0.2">
      <c r="A414"/>
      <c r="B414"/>
      <c r="C414"/>
      <c r="D414"/>
      <c r="E414"/>
      <c r="F414" s="233"/>
      <c r="G414" s="233"/>
    </row>
    <row r="415" spans="1:7" ht="12.75" x14ac:dyDescent="0.2">
      <c r="A415"/>
      <c r="B415"/>
      <c r="C415"/>
      <c r="D415"/>
      <c r="E415"/>
      <c r="F415" s="233"/>
      <c r="G415" s="233"/>
    </row>
    <row r="416" spans="1:7" ht="12.75" x14ac:dyDescent="0.2">
      <c r="A416"/>
      <c r="B416"/>
      <c r="C416"/>
      <c r="D416"/>
      <c r="E416"/>
      <c r="F416" s="233"/>
      <c r="G416" s="233"/>
    </row>
    <row r="417" spans="1:7" ht="12.75" x14ac:dyDescent="0.2">
      <c r="A417"/>
      <c r="B417"/>
      <c r="C417"/>
      <c r="D417"/>
      <c r="E417"/>
      <c r="F417" s="233"/>
      <c r="G417" s="233"/>
    </row>
    <row r="418" spans="1:7" ht="12.75" x14ac:dyDescent="0.2">
      <c r="A418"/>
      <c r="B418"/>
      <c r="C418"/>
      <c r="D418"/>
      <c r="E418"/>
      <c r="F418" s="233"/>
      <c r="G418" s="233"/>
    </row>
    <row r="419" spans="1:7" ht="12.75" x14ac:dyDescent="0.2">
      <c r="A419"/>
      <c r="B419"/>
      <c r="C419"/>
      <c r="D419"/>
      <c r="E419"/>
      <c r="F419" s="233"/>
      <c r="G419" s="233"/>
    </row>
    <row r="420" spans="1:7" ht="12.75" x14ac:dyDescent="0.2">
      <c r="A420"/>
      <c r="B420"/>
      <c r="C420"/>
      <c r="D420"/>
      <c r="E420"/>
      <c r="F420" s="233"/>
      <c r="G420" s="233"/>
    </row>
    <row r="421" spans="1:7" ht="12.75" x14ac:dyDescent="0.2">
      <c r="A421"/>
      <c r="B421"/>
      <c r="C421"/>
      <c r="D421"/>
      <c r="E421"/>
      <c r="F421" s="233"/>
      <c r="G421" s="233"/>
    </row>
    <row r="422" spans="1:7" ht="12.75" x14ac:dyDescent="0.2">
      <c r="A422"/>
      <c r="B422"/>
      <c r="C422"/>
      <c r="D422"/>
      <c r="E422"/>
      <c r="F422" s="233"/>
      <c r="G422" s="233"/>
    </row>
    <row r="423" spans="1:7" ht="12.75" x14ac:dyDescent="0.2">
      <c r="A423"/>
      <c r="B423"/>
      <c r="C423"/>
      <c r="D423"/>
      <c r="E423"/>
      <c r="F423" s="233"/>
      <c r="G423" s="233"/>
    </row>
    <row r="424" spans="1:7" ht="12.75" x14ac:dyDescent="0.2">
      <c r="A424"/>
      <c r="B424"/>
      <c r="C424"/>
      <c r="D424"/>
      <c r="E424"/>
      <c r="F424" s="233"/>
      <c r="G424" s="233"/>
    </row>
    <row r="425" spans="1:7" ht="12.75" x14ac:dyDescent="0.2">
      <c r="A425"/>
      <c r="B425"/>
      <c r="C425"/>
      <c r="D425"/>
      <c r="E425"/>
      <c r="F425" s="233"/>
      <c r="G425" s="233"/>
    </row>
    <row r="426" spans="1:7" ht="12.75" x14ac:dyDescent="0.2">
      <c r="A426"/>
      <c r="B426"/>
      <c r="C426"/>
      <c r="D426"/>
      <c r="E426"/>
      <c r="F426" s="233"/>
      <c r="G426" s="233"/>
    </row>
    <row r="427" spans="1:7" ht="12.75" x14ac:dyDescent="0.2">
      <c r="A427"/>
      <c r="B427"/>
      <c r="C427"/>
      <c r="D427"/>
      <c r="E427"/>
      <c r="F427" s="233"/>
      <c r="G427" s="233"/>
    </row>
    <row r="428" spans="1:7" ht="12.75" x14ac:dyDescent="0.2">
      <c r="A428"/>
      <c r="B428"/>
      <c r="C428"/>
      <c r="D428"/>
      <c r="E428"/>
      <c r="F428" s="233"/>
      <c r="G428" s="233"/>
    </row>
    <row r="429" spans="1:7" ht="12.75" x14ac:dyDescent="0.2">
      <c r="A429"/>
      <c r="B429"/>
      <c r="C429"/>
      <c r="D429"/>
      <c r="E429"/>
      <c r="F429" s="233"/>
      <c r="G429" s="233"/>
    </row>
    <row r="430" spans="1:7" ht="12.75" x14ac:dyDescent="0.2">
      <c r="A430"/>
      <c r="B430"/>
      <c r="C430"/>
      <c r="D430"/>
      <c r="E430"/>
      <c r="F430" s="233"/>
      <c r="G430" s="233"/>
    </row>
    <row r="431" spans="1:7" ht="12.75" x14ac:dyDescent="0.2">
      <c r="A431"/>
      <c r="B431"/>
      <c r="C431"/>
      <c r="D431"/>
      <c r="E431"/>
      <c r="F431" s="233"/>
      <c r="G431" s="233"/>
    </row>
    <row r="432" spans="1:7" ht="12.75" x14ac:dyDescent="0.2">
      <c r="A432"/>
      <c r="B432"/>
      <c r="C432"/>
      <c r="D432"/>
      <c r="E432"/>
      <c r="F432" s="233"/>
      <c r="G432" s="233"/>
    </row>
    <row r="433" spans="1:7" ht="12.75" x14ac:dyDescent="0.2">
      <c r="A433"/>
      <c r="B433"/>
      <c r="C433"/>
      <c r="D433"/>
      <c r="E433"/>
      <c r="F433" s="233"/>
      <c r="G433" s="233"/>
    </row>
    <row r="434" spans="1:7" ht="12.75" x14ac:dyDescent="0.2">
      <c r="A434"/>
      <c r="B434"/>
      <c r="C434"/>
      <c r="D434"/>
      <c r="E434"/>
      <c r="F434" s="233"/>
      <c r="G434" s="233"/>
    </row>
    <row r="435" spans="1:7" ht="12.75" x14ac:dyDescent="0.2">
      <c r="A435"/>
      <c r="B435"/>
      <c r="C435"/>
      <c r="D435"/>
      <c r="E435"/>
      <c r="F435" s="233"/>
      <c r="G435" s="233"/>
    </row>
    <row r="436" spans="1:7" ht="12.75" x14ac:dyDescent="0.2">
      <c r="A436"/>
      <c r="B436"/>
      <c r="C436"/>
      <c r="D436"/>
      <c r="E436"/>
      <c r="F436" s="233"/>
      <c r="G436" s="233"/>
    </row>
    <row r="437" spans="1:7" ht="12.75" x14ac:dyDescent="0.2">
      <c r="A437"/>
      <c r="B437"/>
      <c r="C437"/>
      <c r="D437"/>
      <c r="E437"/>
      <c r="F437" s="233"/>
      <c r="G437" s="233"/>
    </row>
    <row r="438" spans="1:7" ht="12.75" x14ac:dyDescent="0.2">
      <c r="A438"/>
      <c r="B438"/>
      <c r="C438"/>
      <c r="D438"/>
      <c r="E438"/>
      <c r="F438" s="233"/>
      <c r="G438" s="233"/>
    </row>
    <row r="439" spans="1:7" ht="12.75" x14ac:dyDescent="0.2">
      <c r="A439"/>
      <c r="B439"/>
      <c r="C439"/>
      <c r="D439"/>
      <c r="E439"/>
      <c r="F439" s="233"/>
      <c r="G439" s="233"/>
    </row>
    <row r="440" spans="1:7" ht="12.75" x14ac:dyDescent="0.2">
      <c r="A440"/>
      <c r="B440"/>
      <c r="C440"/>
      <c r="D440"/>
      <c r="E440"/>
      <c r="F440" s="233"/>
      <c r="G440" s="233"/>
    </row>
    <row r="441" spans="1:7" ht="12.75" x14ac:dyDescent="0.2">
      <c r="A441"/>
      <c r="B441"/>
      <c r="C441"/>
      <c r="D441"/>
      <c r="E441"/>
      <c r="F441" s="233"/>
      <c r="G441" s="233"/>
    </row>
    <row r="442" spans="1:7" ht="12.75" x14ac:dyDescent="0.2">
      <c r="A442"/>
      <c r="B442"/>
      <c r="C442"/>
      <c r="D442"/>
      <c r="E442"/>
      <c r="F442" s="233"/>
      <c r="G442" s="233"/>
    </row>
    <row r="443" spans="1:7" ht="12.75" x14ac:dyDescent="0.2">
      <c r="A443"/>
      <c r="B443"/>
      <c r="C443"/>
      <c r="D443"/>
      <c r="E443"/>
      <c r="F443" s="233"/>
      <c r="G443" s="233"/>
    </row>
    <row r="444" spans="1:7" ht="12.75" x14ac:dyDescent="0.2">
      <c r="A444"/>
      <c r="B444"/>
      <c r="C444"/>
      <c r="D444"/>
      <c r="E444"/>
      <c r="F444" s="233"/>
      <c r="G444" s="233"/>
    </row>
    <row r="445" spans="1:7" ht="12.75" x14ac:dyDescent="0.2">
      <c r="A445"/>
      <c r="B445"/>
      <c r="C445"/>
      <c r="D445"/>
      <c r="E445"/>
      <c r="F445" s="233"/>
      <c r="G445" s="233"/>
    </row>
    <row r="446" spans="1:7" ht="12.75" x14ac:dyDescent="0.2">
      <c r="A446"/>
      <c r="B446"/>
      <c r="C446"/>
      <c r="D446"/>
      <c r="E446"/>
      <c r="F446" s="233"/>
      <c r="G446" s="233"/>
    </row>
    <row r="447" spans="1:7" ht="12.75" x14ac:dyDescent="0.2">
      <c r="A447"/>
      <c r="B447"/>
      <c r="C447"/>
      <c r="D447"/>
      <c r="E447"/>
      <c r="F447" s="233"/>
      <c r="G447" s="233"/>
    </row>
    <row r="448" spans="1:7" ht="12.75" x14ac:dyDescent="0.2">
      <c r="A448"/>
      <c r="B448"/>
      <c r="C448"/>
      <c r="D448"/>
      <c r="E448"/>
      <c r="F448" s="233"/>
      <c r="G448" s="233"/>
    </row>
    <row r="449" spans="1:7" ht="12.75" x14ac:dyDescent="0.2">
      <c r="A449"/>
      <c r="B449"/>
      <c r="C449"/>
      <c r="D449"/>
      <c r="E449"/>
      <c r="F449" s="233"/>
      <c r="G449" s="233"/>
    </row>
    <row r="450" spans="1:7" ht="12.75" x14ac:dyDescent="0.2">
      <c r="A450"/>
      <c r="B450"/>
      <c r="C450"/>
      <c r="D450"/>
      <c r="E450"/>
      <c r="F450" s="233"/>
      <c r="G450" s="233"/>
    </row>
    <row r="451" spans="1:7" ht="12.75" x14ac:dyDescent="0.2">
      <c r="A451"/>
      <c r="B451"/>
      <c r="C451"/>
      <c r="D451"/>
      <c r="E451"/>
      <c r="F451" s="233"/>
      <c r="G451" s="233"/>
    </row>
    <row r="452" spans="1:7" ht="12.75" x14ac:dyDescent="0.2">
      <c r="A452"/>
      <c r="B452"/>
      <c r="C452"/>
      <c r="D452"/>
      <c r="E452"/>
      <c r="F452" s="233"/>
      <c r="G452" s="233"/>
    </row>
    <row r="453" spans="1:7" ht="12.75" x14ac:dyDescent="0.2">
      <c r="A453"/>
      <c r="B453"/>
      <c r="C453"/>
      <c r="D453"/>
      <c r="E453"/>
      <c r="F453" s="233"/>
      <c r="G453" s="233"/>
    </row>
    <row r="454" spans="1:7" ht="12.75" x14ac:dyDescent="0.2">
      <c r="A454"/>
      <c r="B454"/>
      <c r="C454"/>
      <c r="D454"/>
      <c r="E454"/>
      <c r="F454" s="233"/>
      <c r="G454" s="233"/>
    </row>
    <row r="455" spans="1:7" ht="12.75" x14ac:dyDescent="0.2">
      <c r="A455"/>
      <c r="B455"/>
      <c r="C455"/>
      <c r="D455"/>
      <c r="E455"/>
      <c r="F455" s="233"/>
      <c r="G455" s="233"/>
    </row>
    <row r="456" spans="1:7" ht="12.75" x14ac:dyDescent="0.2">
      <c r="A456"/>
      <c r="B456"/>
      <c r="C456"/>
      <c r="D456"/>
      <c r="E456"/>
      <c r="F456" s="233"/>
      <c r="G456" s="233"/>
    </row>
    <row r="457" spans="1:7" ht="12.75" x14ac:dyDescent="0.2">
      <c r="A457"/>
      <c r="B457"/>
      <c r="C457"/>
      <c r="D457"/>
      <c r="E457"/>
      <c r="F457" s="233"/>
      <c r="G457" s="233"/>
    </row>
    <row r="458" spans="1:7" ht="12.75" x14ac:dyDescent="0.2">
      <c r="A458"/>
      <c r="B458"/>
      <c r="C458"/>
      <c r="D458"/>
      <c r="E458"/>
      <c r="F458" s="233"/>
      <c r="G458" s="233"/>
    </row>
    <row r="459" spans="1:7" ht="12.75" x14ac:dyDescent="0.2">
      <c r="A459"/>
      <c r="B459"/>
      <c r="C459"/>
      <c r="D459"/>
      <c r="E459"/>
      <c r="F459" s="233"/>
      <c r="G459" s="233"/>
    </row>
    <row r="460" spans="1:7" ht="12.75" x14ac:dyDescent="0.2">
      <c r="A460"/>
      <c r="B460"/>
      <c r="C460"/>
      <c r="D460"/>
      <c r="E460"/>
      <c r="F460" s="233"/>
      <c r="G460" s="233"/>
    </row>
    <row r="461" spans="1:7" ht="12.75" x14ac:dyDescent="0.2">
      <c r="A461"/>
      <c r="B461"/>
      <c r="C461"/>
      <c r="D461"/>
      <c r="E461"/>
      <c r="F461" s="233"/>
      <c r="G461" s="233"/>
    </row>
    <row r="462" spans="1:7" ht="12.75" x14ac:dyDescent="0.2">
      <c r="A462"/>
      <c r="B462"/>
      <c r="C462"/>
      <c r="D462"/>
      <c r="E462"/>
      <c r="F462" s="233"/>
      <c r="G462" s="233"/>
    </row>
    <row r="463" spans="1:7" ht="12.75" x14ac:dyDescent="0.2">
      <c r="A463"/>
      <c r="B463"/>
      <c r="C463"/>
      <c r="D463"/>
      <c r="E463"/>
      <c r="F463" s="233"/>
      <c r="G463" s="233"/>
    </row>
    <row r="464" spans="1:7" ht="12.75" x14ac:dyDescent="0.2">
      <c r="A464"/>
      <c r="B464"/>
      <c r="C464"/>
      <c r="D464"/>
      <c r="E464"/>
      <c r="F464" s="233"/>
      <c r="G464" s="233"/>
    </row>
    <row r="465" spans="1:7" ht="12.75" x14ac:dyDescent="0.2">
      <c r="A465"/>
      <c r="B465"/>
      <c r="C465"/>
      <c r="D465"/>
      <c r="E465"/>
      <c r="F465" s="233"/>
      <c r="G465" s="233"/>
    </row>
    <row r="466" spans="1:7" ht="12.75" x14ac:dyDescent="0.2">
      <c r="A466"/>
      <c r="B466"/>
      <c r="C466"/>
      <c r="D466"/>
      <c r="E466"/>
      <c r="F466" s="233"/>
      <c r="G466" s="233"/>
    </row>
    <row r="467" spans="1:7" ht="12.75" x14ac:dyDescent="0.2">
      <c r="A467"/>
      <c r="B467"/>
      <c r="C467"/>
      <c r="D467"/>
      <c r="E467"/>
      <c r="F467" s="233"/>
      <c r="G467" s="233"/>
    </row>
    <row r="468" spans="1:7" ht="12.75" x14ac:dyDescent="0.2">
      <c r="A468"/>
      <c r="B468"/>
      <c r="C468"/>
      <c r="D468"/>
      <c r="E468"/>
      <c r="F468" s="233"/>
      <c r="G468" s="233"/>
    </row>
    <row r="469" spans="1:7" ht="12.75" x14ac:dyDescent="0.2">
      <c r="A469"/>
      <c r="B469"/>
      <c r="C469"/>
      <c r="D469"/>
      <c r="E469"/>
      <c r="F469" s="233"/>
      <c r="G469" s="233"/>
    </row>
    <row r="470" spans="1:7" ht="12.75" x14ac:dyDescent="0.2">
      <c r="A470"/>
      <c r="B470"/>
      <c r="C470"/>
      <c r="D470"/>
      <c r="E470"/>
      <c r="F470" s="233"/>
      <c r="G470" s="233"/>
    </row>
    <row r="471" spans="1:7" ht="12.75" x14ac:dyDescent="0.2">
      <c r="A471"/>
      <c r="B471"/>
      <c r="C471"/>
      <c r="D471"/>
      <c r="E471"/>
      <c r="F471" s="233"/>
      <c r="G471" s="233"/>
    </row>
    <row r="472" spans="1:7" ht="12.75" x14ac:dyDescent="0.2">
      <c r="A472"/>
      <c r="B472"/>
      <c r="C472"/>
      <c r="D472"/>
      <c r="E472"/>
      <c r="F472" s="233"/>
      <c r="G472" s="233"/>
    </row>
    <row r="473" spans="1:7" ht="12.75" x14ac:dyDescent="0.2">
      <c r="A473"/>
      <c r="B473"/>
      <c r="C473"/>
      <c r="D473"/>
      <c r="E473"/>
      <c r="F473" s="233"/>
      <c r="G473" s="233"/>
    </row>
    <row r="474" spans="1:7" ht="12.75" x14ac:dyDescent="0.2">
      <c r="A474"/>
      <c r="B474"/>
      <c r="C474"/>
      <c r="D474"/>
      <c r="E474"/>
      <c r="F474" s="233"/>
      <c r="G474" s="233"/>
    </row>
    <row r="475" spans="1:7" ht="12.75" x14ac:dyDescent="0.2">
      <c r="A475"/>
      <c r="B475"/>
      <c r="C475"/>
      <c r="D475"/>
      <c r="E475"/>
      <c r="F475" s="233"/>
      <c r="G475" s="233"/>
    </row>
    <row r="476" spans="1:7" ht="12.75" x14ac:dyDescent="0.2">
      <c r="A476"/>
      <c r="B476"/>
      <c r="C476"/>
      <c r="D476"/>
      <c r="E476"/>
      <c r="F476" s="233"/>
      <c r="G476" s="233"/>
    </row>
    <row r="477" spans="1:7" ht="12.75" x14ac:dyDescent="0.2">
      <c r="A477"/>
      <c r="B477"/>
      <c r="C477"/>
      <c r="D477"/>
      <c r="E477"/>
      <c r="F477" s="233"/>
      <c r="G477" s="233"/>
    </row>
    <row r="478" spans="1:7" ht="12.75" x14ac:dyDescent="0.2">
      <c r="A478"/>
      <c r="B478"/>
      <c r="C478"/>
      <c r="D478"/>
      <c r="E478"/>
      <c r="F478" s="233"/>
      <c r="G478" s="233"/>
    </row>
    <row r="479" spans="1:7" ht="12.75" x14ac:dyDescent="0.2">
      <c r="A479"/>
      <c r="B479"/>
      <c r="C479"/>
      <c r="D479"/>
      <c r="E479"/>
      <c r="F479" s="233"/>
      <c r="G479" s="233"/>
    </row>
    <row r="480" spans="1:7" ht="12.75" x14ac:dyDescent="0.2">
      <c r="A480"/>
      <c r="B480"/>
      <c r="C480"/>
      <c r="D480"/>
      <c r="E480"/>
      <c r="F480" s="233"/>
      <c r="G480" s="233"/>
    </row>
    <row r="481" spans="1:7" ht="12.75" x14ac:dyDescent="0.2">
      <c r="A481"/>
      <c r="B481"/>
      <c r="C481"/>
      <c r="D481"/>
      <c r="E481"/>
      <c r="F481" s="233"/>
      <c r="G481" s="233"/>
    </row>
    <row r="482" spans="1:7" ht="12.75" x14ac:dyDescent="0.2">
      <c r="A482"/>
      <c r="B482"/>
      <c r="C482"/>
      <c r="D482"/>
      <c r="E482"/>
      <c r="F482" s="233"/>
      <c r="G482" s="233"/>
    </row>
    <row r="483" spans="1:7" ht="12.75" x14ac:dyDescent="0.2">
      <c r="A483"/>
      <c r="B483"/>
      <c r="C483"/>
      <c r="D483"/>
      <c r="E483"/>
      <c r="F483" s="233"/>
      <c r="G483" s="233"/>
    </row>
    <row r="484" spans="1:7" ht="12.75" x14ac:dyDescent="0.2">
      <c r="A484"/>
      <c r="B484"/>
      <c r="C484"/>
      <c r="D484"/>
      <c r="E484"/>
      <c r="F484" s="233"/>
      <c r="G484" s="233"/>
    </row>
    <row r="485" spans="1:7" ht="12.75" x14ac:dyDescent="0.2">
      <c r="A485"/>
      <c r="B485"/>
      <c r="C485"/>
      <c r="D485"/>
      <c r="E485"/>
      <c r="F485" s="233"/>
      <c r="G485" s="233"/>
    </row>
    <row r="486" spans="1:7" ht="12.75" x14ac:dyDescent="0.2">
      <c r="A486"/>
      <c r="B486"/>
      <c r="C486"/>
      <c r="D486"/>
      <c r="E486"/>
      <c r="F486" s="233"/>
      <c r="G486" s="233"/>
    </row>
    <row r="487" spans="1:7" ht="12.75" x14ac:dyDescent="0.2">
      <c r="A487"/>
      <c r="B487"/>
      <c r="C487"/>
      <c r="D487"/>
      <c r="E487"/>
      <c r="F487" s="233"/>
      <c r="G487" s="233"/>
    </row>
    <row r="488" spans="1:7" ht="12.75" x14ac:dyDescent="0.2">
      <c r="A488"/>
      <c r="B488"/>
      <c r="C488"/>
      <c r="D488"/>
      <c r="E488"/>
      <c r="F488" s="233"/>
      <c r="G488" s="233"/>
    </row>
    <row r="489" spans="1:7" ht="12.75" x14ac:dyDescent="0.2">
      <c r="A489"/>
      <c r="B489"/>
      <c r="C489"/>
      <c r="D489"/>
      <c r="E489"/>
      <c r="F489" s="233"/>
      <c r="G489" s="233"/>
    </row>
    <row r="490" spans="1:7" ht="12.75" x14ac:dyDescent="0.2">
      <c r="A490"/>
      <c r="B490"/>
      <c r="C490"/>
      <c r="D490"/>
      <c r="E490"/>
      <c r="F490" s="233"/>
      <c r="G490" s="233"/>
    </row>
    <row r="491" spans="1:7" ht="12.75" x14ac:dyDescent="0.2">
      <c r="A491"/>
      <c r="B491"/>
      <c r="C491"/>
      <c r="D491"/>
      <c r="E491"/>
      <c r="F491" s="233"/>
      <c r="G491" s="233"/>
    </row>
    <row r="492" spans="1:7" ht="12.75" x14ac:dyDescent="0.2">
      <c r="A492"/>
      <c r="B492"/>
      <c r="C492"/>
      <c r="D492"/>
      <c r="E492"/>
      <c r="F492" s="233"/>
      <c r="G492" s="233"/>
    </row>
    <row r="493" spans="1:7" ht="12.75" x14ac:dyDescent="0.2">
      <c r="A493"/>
      <c r="B493"/>
      <c r="C493"/>
      <c r="D493"/>
      <c r="E493"/>
      <c r="F493" s="233"/>
      <c r="G493" s="233"/>
    </row>
    <row r="494" spans="1:7" ht="12.75" x14ac:dyDescent="0.2">
      <c r="A494"/>
      <c r="B494"/>
      <c r="C494"/>
      <c r="D494"/>
      <c r="E494"/>
      <c r="F494" s="233"/>
      <c r="G494" s="233"/>
    </row>
    <row r="495" spans="1:7" ht="12.75" x14ac:dyDescent="0.2">
      <c r="A495"/>
      <c r="B495"/>
      <c r="C495"/>
      <c r="D495"/>
      <c r="E495"/>
      <c r="F495" s="233"/>
      <c r="G495" s="233"/>
    </row>
    <row r="496" spans="1:7" ht="12.75" x14ac:dyDescent="0.2">
      <c r="A496"/>
      <c r="B496"/>
      <c r="C496"/>
      <c r="D496"/>
      <c r="E496"/>
      <c r="F496" s="233"/>
      <c r="G496" s="233"/>
    </row>
    <row r="497" spans="1:7" ht="12.75" x14ac:dyDescent="0.2">
      <c r="A497"/>
      <c r="B497"/>
      <c r="C497"/>
      <c r="D497"/>
      <c r="E497"/>
      <c r="F497" s="233"/>
      <c r="G497" s="233"/>
    </row>
    <row r="498" spans="1:7" ht="12.75" x14ac:dyDescent="0.2">
      <c r="A498"/>
      <c r="B498"/>
      <c r="C498"/>
      <c r="D498"/>
      <c r="E498"/>
      <c r="F498" s="233"/>
      <c r="G498" s="233"/>
    </row>
    <row r="499" spans="1:7" ht="12.75" x14ac:dyDescent="0.2">
      <c r="A499"/>
      <c r="B499"/>
      <c r="C499"/>
      <c r="D499"/>
      <c r="E499"/>
      <c r="F499" s="233"/>
      <c r="G499" s="233"/>
    </row>
    <row r="500" spans="1:7" ht="12.75" x14ac:dyDescent="0.2">
      <c r="A500"/>
      <c r="B500"/>
      <c r="C500"/>
      <c r="D500"/>
      <c r="E500"/>
      <c r="F500" s="233"/>
      <c r="G500" s="233"/>
    </row>
    <row r="501" spans="1:7" ht="12.75" x14ac:dyDescent="0.2">
      <c r="A501"/>
      <c r="B501"/>
      <c r="C501"/>
      <c r="D501"/>
      <c r="E501"/>
      <c r="F501" s="233"/>
      <c r="G501" s="233"/>
    </row>
    <row r="502" spans="1:7" ht="12.75" x14ac:dyDescent="0.2">
      <c r="A502"/>
      <c r="B502"/>
      <c r="C502"/>
      <c r="D502"/>
      <c r="E502"/>
      <c r="F502" s="233"/>
      <c r="G502" s="233"/>
    </row>
    <row r="503" spans="1:7" ht="12.75" x14ac:dyDescent="0.2">
      <c r="A503"/>
      <c r="B503"/>
      <c r="C503"/>
      <c r="D503"/>
      <c r="E503"/>
      <c r="F503" s="233"/>
      <c r="G503" s="233"/>
    </row>
    <row r="504" spans="1:7" ht="12.75" x14ac:dyDescent="0.2">
      <c r="A504"/>
      <c r="B504"/>
      <c r="C504"/>
      <c r="D504"/>
      <c r="E504"/>
      <c r="F504" s="233"/>
      <c r="G504" s="233"/>
    </row>
    <row r="505" spans="1:7" ht="12.75" x14ac:dyDescent="0.2">
      <c r="A505"/>
      <c r="B505"/>
      <c r="C505"/>
      <c r="D505"/>
      <c r="E505"/>
      <c r="F505" s="233"/>
      <c r="G505" s="233"/>
    </row>
    <row r="506" spans="1:7" ht="12.75" x14ac:dyDescent="0.2">
      <c r="A506"/>
      <c r="B506"/>
      <c r="C506"/>
      <c r="D506"/>
      <c r="E506"/>
      <c r="F506" s="233"/>
      <c r="G506" s="233"/>
    </row>
    <row r="507" spans="1:7" ht="12.75" x14ac:dyDescent="0.2">
      <c r="A507"/>
      <c r="B507"/>
      <c r="C507"/>
      <c r="D507"/>
      <c r="E507"/>
      <c r="F507" s="233"/>
      <c r="G507" s="233"/>
    </row>
    <row r="508" spans="1:7" ht="12.75" x14ac:dyDescent="0.2">
      <c r="A508"/>
      <c r="B508"/>
      <c r="C508"/>
      <c r="D508"/>
      <c r="E508"/>
      <c r="F508" s="233"/>
      <c r="G508" s="233"/>
    </row>
    <row r="509" spans="1:7" ht="12.75" x14ac:dyDescent="0.2">
      <c r="A509"/>
      <c r="B509"/>
      <c r="C509"/>
      <c r="D509"/>
      <c r="E509"/>
      <c r="F509" s="233"/>
      <c r="G509" s="233"/>
    </row>
    <row r="510" spans="1:7" ht="12.75" x14ac:dyDescent="0.2">
      <c r="A510"/>
      <c r="B510"/>
      <c r="C510"/>
      <c r="D510"/>
      <c r="E510"/>
      <c r="F510" s="233"/>
      <c r="G510" s="233"/>
    </row>
    <row r="511" spans="1:7" ht="12.75" x14ac:dyDescent="0.2">
      <c r="A511"/>
      <c r="B511"/>
      <c r="C511"/>
      <c r="D511"/>
      <c r="E511"/>
      <c r="F511" s="233"/>
      <c r="G511" s="233"/>
    </row>
    <row r="512" spans="1:7" ht="12.75" x14ac:dyDescent="0.2">
      <c r="A512"/>
      <c r="B512"/>
      <c r="C512"/>
      <c r="D512"/>
      <c r="E512"/>
      <c r="F512" s="233"/>
      <c r="G512" s="233"/>
    </row>
    <row r="513" spans="1:7" ht="12.75" x14ac:dyDescent="0.2">
      <c r="A513"/>
      <c r="B513"/>
      <c r="C513"/>
      <c r="D513"/>
      <c r="E513"/>
      <c r="F513" s="233"/>
      <c r="G513" s="233"/>
    </row>
    <row r="514" spans="1:7" ht="12.75" x14ac:dyDescent="0.2">
      <c r="A514"/>
      <c r="B514"/>
      <c r="C514"/>
      <c r="D514"/>
      <c r="E514"/>
      <c r="F514" s="233"/>
      <c r="G514" s="233"/>
    </row>
    <row r="515" spans="1:7" ht="12.75" x14ac:dyDescent="0.2">
      <c r="A515"/>
      <c r="B515"/>
      <c r="C515"/>
      <c r="D515"/>
      <c r="E515"/>
      <c r="F515" s="233"/>
      <c r="G515" s="233"/>
    </row>
    <row r="516" spans="1:7" ht="12.75" x14ac:dyDescent="0.2">
      <c r="A516"/>
      <c r="B516"/>
      <c r="C516"/>
      <c r="D516"/>
      <c r="E516"/>
      <c r="F516" s="233"/>
      <c r="G516" s="233"/>
    </row>
    <row r="517" spans="1:7" ht="12.75" x14ac:dyDescent="0.2">
      <c r="A517"/>
      <c r="B517"/>
      <c r="C517"/>
      <c r="D517"/>
      <c r="E517"/>
      <c r="F517" s="233"/>
      <c r="G517" s="233"/>
    </row>
    <row r="518" spans="1:7" ht="12.75" x14ac:dyDescent="0.2">
      <c r="A518"/>
      <c r="B518"/>
      <c r="C518"/>
      <c r="D518"/>
      <c r="E518"/>
      <c r="F518" s="233"/>
      <c r="G518" s="233"/>
    </row>
    <row r="519" spans="1:7" ht="12.75" x14ac:dyDescent="0.2">
      <c r="A519"/>
      <c r="B519"/>
      <c r="C519"/>
      <c r="D519"/>
      <c r="E519"/>
      <c r="F519" s="233"/>
      <c r="G519" s="233"/>
    </row>
    <row r="520" spans="1:7" ht="12.75" x14ac:dyDescent="0.2">
      <c r="A520"/>
      <c r="B520"/>
      <c r="C520"/>
      <c r="D520"/>
      <c r="E520"/>
      <c r="F520" s="233"/>
      <c r="G520" s="233"/>
    </row>
    <row r="521" spans="1:7" ht="12.75" x14ac:dyDescent="0.2">
      <c r="A521"/>
      <c r="B521"/>
      <c r="C521"/>
      <c r="D521"/>
      <c r="E521"/>
      <c r="F521" s="233"/>
      <c r="G521" s="233"/>
    </row>
    <row r="522" spans="1:7" ht="12.75" x14ac:dyDescent="0.2">
      <c r="A522"/>
      <c r="B522"/>
      <c r="C522"/>
      <c r="D522"/>
      <c r="E522"/>
      <c r="F522" s="233"/>
      <c r="G522" s="233"/>
    </row>
    <row r="523" spans="1:7" ht="12.75" x14ac:dyDescent="0.2">
      <c r="A523"/>
      <c r="B523"/>
      <c r="C523"/>
      <c r="D523"/>
      <c r="E523"/>
      <c r="F523" s="233"/>
      <c r="G523" s="233"/>
    </row>
    <row r="524" spans="1:7" ht="12.75" x14ac:dyDescent="0.2">
      <c r="A524"/>
      <c r="B524"/>
      <c r="C524"/>
      <c r="D524"/>
      <c r="E524"/>
      <c r="F524" s="233"/>
      <c r="G524" s="233"/>
    </row>
    <row r="525" spans="1:7" ht="12.75" x14ac:dyDescent="0.2">
      <c r="A525"/>
      <c r="B525"/>
      <c r="C525"/>
      <c r="D525"/>
      <c r="E525"/>
      <c r="F525" s="233"/>
      <c r="G525" s="233"/>
    </row>
    <row r="526" spans="1:7" ht="12.75" x14ac:dyDescent="0.2">
      <c r="A526"/>
      <c r="B526"/>
      <c r="C526"/>
      <c r="D526"/>
      <c r="E526"/>
      <c r="F526" s="233"/>
      <c r="G526" s="233"/>
    </row>
    <row r="527" spans="1:7" ht="12.75" x14ac:dyDescent="0.2">
      <c r="A527"/>
      <c r="B527"/>
      <c r="C527"/>
      <c r="D527"/>
      <c r="E527"/>
      <c r="F527" s="233"/>
      <c r="G527" s="233"/>
    </row>
    <row r="528" spans="1:7" ht="12.75" x14ac:dyDescent="0.2">
      <c r="A528"/>
      <c r="B528"/>
      <c r="C528"/>
      <c r="D528"/>
      <c r="E528"/>
      <c r="F528" s="233"/>
      <c r="G528" s="233"/>
    </row>
    <row r="529" spans="1:7" ht="12.75" x14ac:dyDescent="0.2">
      <c r="A529"/>
      <c r="B529"/>
      <c r="C529"/>
      <c r="D529"/>
      <c r="E529"/>
      <c r="F529" s="233"/>
      <c r="G529" s="233"/>
    </row>
    <row r="530" spans="1:7" ht="12.75" x14ac:dyDescent="0.2">
      <c r="A530"/>
      <c r="B530"/>
      <c r="C530"/>
      <c r="D530"/>
      <c r="E530"/>
      <c r="F530" s="233"/>
      <c r="G530" s="233"/>
    </row>
    <row r="531" spans="1:7" ht="12.75" x14ac:dyDescent="0.2">
      <c r="A531"/>
      <c r="B531"/>
      <c r="C531"/>
      <c r="D531"/>
      <c r="E531"/>
      <c r="F531" s="233"/>
      <c r="G531" s="233"/>
    </row>
    <row r="532" spans="1:7" ht="12.75" x14ac:dyDescent="0.2">
      <c r="A532"/>
      <c r="B532"/>
      <c r="C532"/>
      <c r="D532"/>
      <c r="E532"/>
      <c r="F532" s="233"/>
      <c r="G532" s="233"/>
    </row>
    <row r="533" spans="1:7" ht="12.75" x14ac:dyDescent="0.2">
      <c r="A533"/>
      <c r="B533"/>
      <c r="C533"/>
      <c r="D533"/>
      <c r="E533"/>
      <c r="F533" s="233"/>
      <c r="G533" s="233"/>
    </row>
    <row r="534" spans="1:7" ht="12.75" x14ac:dyDescent="0.2">
      <c r="A534"/>
      <c r="B534"/>
      <c r="C534"/>
      <c r="D534"/>
      <c r="E534"/>
      <c r="F534" s="233"/>
      <c r="G534" s="233"/>
    </row>
    <row r="535" spans="1:7" ht="12.75" x14ac:dyDescent="0.2">
      <c r="A535"/>
      <c r="B535"/>
      <c r="C535"/>
      <c r="D535"/>
      <c r="E535"/>
      <c r="F535" s="233"/>
      <c r="G535" s="233"/>
    </row>
    <row r="536" spans="1:7" ht="12.75" x14ac:dyDescent="0.2">
      <c r="A536"/>
      <c r="B536"/>
      <c r="C536"/>
      <c r="D536"/>
      <c r="E536"/>
      <c r="F536" s="233"/>
      <c r="G536" s="233"/>
    </row>
    <row r="537" spans="1:7" ht="12.75" x14ac:dyDescent="0.2">
      <c r="A537"/>
      <c r="B537"/>
      <c r="C537"/>
      <c r="D537"/>
      <c r="E537"/>
      <c r="F537" s="233"/>
      <c r="G537" s="233"/>
    </row>
    <row r="538" spans="1:7" ht="12.75" x14ac:dyDescent="0.2">
      <c r="A538"/>
      <c r="B538"/>
      <c r="C538"/>
      <c r="D538"/>
      <c r="E538"/>
      <c r="F538" s="233"/>
      <c r="G538" s="233"/>
    </row>
    <row r="539" spans="1:7" ht="12.75" x14ac:dyDescent="0.2">
      <c r="A539"/>
      <c r="B539"/>
      <c r="C539"/>
      <c r="D539"/>
      <c r="E539"/>
      <c r="F539" s="233"/>
      <c r="G539" s="233"/>
    </row>
    <row r="540" spans="1:7" ht="12.75" x14ac:dyDescent="0.2">
      <c r="A540"/>
      <c r="B540"/>
      <c r="C540"/>
      <c r="D540"/>
      <c r="E540"/>
      <c r="F540" s="233"/>
      <c r="G540" s="233"/>
    </row>
    <row r="541" spans="1:7" ht="12.75" x14ac:dyDescent="0.2">
      <c r="A541"/>
      <c r="B541"/>
      <c r="C541"/>
      <c r="D541"/>
      <c r="E541"/>
      <c r="F541" s="233"/>
      <c r="G541" s="233"/>
    </row>
    <row r="542" spans="1:7" ht="12.75" x14ac:dyDescent="0.2">
      <c r="A542"/>
      <c r="B542"/>
      <c r="C542"/>
      <c r="D542"/>
      <c r="E542"/>
      <c r="F542" s="233"/>
      <c r="G542" s="233"/>
    </row>
    <row r="543" spans="1:7" ht="12.75" x14ac:dyDescent="0.2">
      <c r="A543"/>
      <c r="B543"/>
      <c r="C543"/>
      <c r="D543"/>
      <c r="E543"/>
      <c r="F543" s="233"/>
      <c r="G543" s="233"/>
    </row>
    <row r="544" spans="1:7" ht="12.75" x14ac:dyDescent="0.2">
      <c r="A544"/>
      <c r="B544"/>
      <c r="C544"/>
      <c r="D544"/>
      <c r="E544"/>
      <c r="F544" s="233"/>
      <c r="G544" s="233"/>
    </row>
    <row r="545" spans="1:7" ht="12.75" x14ac:dyDescent="0.2">
      <c r="A545"/>
      <c r="B545"/>
      <c r="C545"/>
      <c r="D545"/>
      <c r="E545"/>
      <c r="F545" s="233"/>
      <c r="G545" s="233"/>
    </row>
    <row r="546" spans="1:7" ht="12.75" x14ac:dyDescent="0.2">
      <c r="A546"/>
      <c r="B546"/>
      <c r="C546"/>
      <c r="D546"/>
      <c r="E546"/>
      <c r="F546" s="233"/>
      <c r="G546" s="233"/>
    </row>
    <row r="547" spans="1:7" ht="12.75" x14ac:dyDescent="0.2">
      <c r="A547"/>
      <c r="B547"/>
      <c r="C547"/>
      <c r="D547"/>
      <c r="E547"/>
      <c r="F547" s="233"/>
      <c r="G547" s="233"/>
    </row>
    <row r="548" spans="1:7" ht="12.75" x14ac:dyDescent="0.2">
      <c r="A548"/>
      <c r="B548"/>
      <c r="C548"/>
      <c r="D548"/>
      <c r="E548"/>
      <c r="F548" s="233"/>
      <c r="G548" s="233"/>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workbookViewId="0">
      <selection sqref="A1:XFD1048576"/>
    </sheetView>
  </sheetViews>
  <sheetFormatPr baseColWidth="10" defaultColWidth="12.7109375" defaultRowHeight="34.5" customHeight="1" x14ac:dyDescent="0.2"/>
  <sheetData>
    <row r="1" spans="1:29" ht="34.5" customHeight="1" x14ac:dyDescent="0.2">
      <c r="A1" s="112" t="s">
        <v>8203</v>
      </c>
      <c r="B1" s="113" t="s">
        <v>8204</v>
      </c>
      <c r="C1" s="113" t="s">
        <v>8205</v>
      </c>
      <c r="D1" s="113" t="s">
        <v>8206</v>
      </c>
      <c r="E1" s="113" t="s">
        <v>8207</v>
      </c>
      <c r="F1" s="114" t="s">
        <v>6568</v>
      </c>
      <c r="G1" s="114" t="s">
        <v>6567</v>
      </c>
      <c r="H1" s="114" t="s">
        <v>8208</v>
      </c>
      <c r="I1" s="113" t="s">
        <v>8209</v>
      </c>
      <c r="J1" s="113" t="s">
        <v>13</v>
      </c>
      <c r="K1" s="113" t="s">
        <v>8210</v>
      </c>
      <c r="L1" s="114" t="s">
        <v>8211</v>
      </c>
      <c r="M1" s="114" t="s">
        <v>8212</v>
      </c>
      <c r="N1" s="113" t="s">
        <v>8213</v>
      </c>
      <c r="O1" s="113" t="s">
        <v>8214</v>
      </c>
      <c r="P1" s="114" t="s">
        <v>8215</v>
      </c>
      <c r="Q1" s="115" t="s">
        <v>8216</v>
      </c>
      <c r="R1" s="115" t="s">
        <v>8217</v>
      </c>
      <c r="S1" s="115" t="s">
        <v>8218</v>
      </c>
      <c r="T1" s="115" t="s">
        <v>8219</v>
      </c>
      <c r="U1" s="115" t="s">
        <v>8220</v>
      </c>
      <c r="V1" s="115" t="s">
        <v>8221</v>
      </c>
      <c r="W1" s="115" t="s">
        <v>8222</v>
      </c>
      <c r="X1" s="115" t="s">
        <v>8223</v>
      </c>
      <c r="Y1" s="115" t="s">
        <v>8134</v>
      </c>
      <c r="Z1" s="115" t="s">
        <v>8224</v>
      </c>
      <c r="AA1" s="115" t="s">
        <v>8225</v>
      </c>
      <c r="AB1" s="115" t="s">
        <v>8226</v>
      </c>
      <c r="AC1" s="115" t="s">
        <v>6766</v>
      </c>
    </row>
    <row r="2" spans="1:29" ht="34.5" customHeight="1" x14ac:dyDescent="0.2">
      <c r="A2" s="116">
        <v>1</v>
      </c>
      <c r="B2" s="117" t="s">
        <v>8229</v>
      </c>
      <c r="C2" s="118">
        <v>20032</v>
      </c>
      <c r="D2" s="119" t="s">
        <v>8227</v>
      </c>
      <c r="E2" s="120" t="s">
        <v>8235</v>
      </c>
      <c r="F2" s="121">
        <v>717150007</v>
      </c>
      <c r="G2" s="122" t="s">
        <v>6550</v>
      </c>
      <c r="H2" s="123">
        <v>6570</v>
      </c>
      <c r="I2" s="117" t="s">
        <v>8231</v>
      </c>
      <c r="J2" s="124" t="s">
        <v>171</v>
      </c>
      <c r="K2" s="123">
        <v>15</v>
      </c>
      <c r="L2" s="125">
        <v>1010194</v>
      </c>
      <c r="M2" s="126">
        <v>11</v>
      </c>
      <c r="N2" s="127" t="s">
        <v>8236</v>
      </c>
      <c r="O2" s="128" t="s">
        <v>8233</v>
      </c>
      <c r="P2" s="129">
        <v>10669426</v>
      </c>
      <c r="Q2" s="130">
        <v>1192182</v>
      </c>
      <c r="R2" s="131"/>
      <c r="S2" s="131"/>
      <c r="T2" s="131"/>
      <c r="U2" s="131"/>
      <c r="V2" s="131"/>
      <c r="W2" s="131"/>
      <c r="X2" s="131"/>
      <c r="Y2" s="131"/>
      <c r="Z2" s="131"/>
      <c r="AA2" s="131"/>
      <c r="AB2" s="131"/>
      <c r="AC2" s="131">
        <f>SUM(Tabla3[[#This Row],[ENERO]:[DICIEMBRE]])</f>
        <v>1192182</v>
      </c>
    </row>
    <row r="3" spans="1:29" ht="34.5" customHeight="1" x14ac:dyDescent="0.2">
      <c r="A3" s="116">
        <v>1</v>
      </c>
      <c r="B3" s="117" t="s">
        <v>8229</v>
      </c>
      <c r="C3" s="118">
        <v>20032</v>
      </c>
      <c r="D3" s="119" t="s">
        <v>8227</v>
      </c>
      <c r="E3" s="120" t="s">
        <v>8237</v>
      </c>
      <c r="F3" s="121">
        <v>717150007</v>
      </c>
      <c r="G3" s="122" t="s">
        <v>6550</v>
      </c>
      <c r="H3" s="123">
        <v>6570</v>
      </c>
      <c r="I3" s="117" t="s">
        <v>8231</v>
      </c>
      <c r="J3" s="124" t="s">
        <v>171</v>
      </c>
      <c r="K3" s="123">
        <v>15</v>
      </c>
      <c r="L3" s="122">
        <v>1010195</v>
      </c>
      <c r="M3" s="126">
        <v>11</v>
      </c>
      <c r="N3" s="132" t="s">
        <v>8238</v>
      </c>
      <c r="O3" s="128" t="s">
        <v>8233</v>
      </c>
      <c r="P3" s="129">
        <v>10669426</v>
      </c>
      <c r="Q3" s="130">
        <v>1513645</v>
      </c>
      <c r="R3" s="131"/>
      <c r="S3" s="131"/>
      <c r="T3" s="131"/>
      <c r="U3" s="131"/>
      <c r="V3" s="131"/>
      <c r="W3" s="131"/>
      <c r="X3" s="131"/>
      <c r="Y3" s="131"/>
      <c r="Z3" s="131"/>
      <c r="AA3" s="131"/>
      <c r="AB3" s="131"/>
      <c r="AC3" s="131">
        <f>SUM(Tabla3[[#This Row],[ENERO]:[DICIEMBRE]])</f>
        <v>1513645</v>
      </c>
    </row>
    <row r="4" spans="1:29" ht="34.5" customHeight="1" x14ac:dyDescent="0.2">
      <c r="A4" s="116">
        <v>1</v>
      </c>
      <c r="B4" s="117" t="s">
        <v>8229</v>
      </c>
      <c r="C4" s="118">
        <v>20032</v>
      </c>
      <c r="D4" s="119" t="s">
        <v>8227</v>
      </c>
      <c r="E4" s="120" t="s">
        <v>8243</v>
      </c>
      <c r="F4" s="133">
        <v>717150007</v>
      </c>
      <c r="G4" s="122" t="s">
        <v>6550</v>
      </c>
      <c r="H4" s="123">
        <v>6570</v>
      </c>
      <c r="I4" s="117" t="s">
        <v>8231</v>
      </c>
      <c r="J4" s="120" t="s">
        <v>171</v>
      </c>
      <c r="K4" s="123">
        <v>55</v>
      </c>
      <c r="L4" s="134">
        <v>1010206</v>
      </c>
      <c r="M4" s="126">
        <v>13</v>
      </c>
      <c r="N4" s="135" t="s">
        <v>8244</v>
      </c>
      <c r="O4" s="128" t="s">
        <v>8233</v>
      </c>
      <c r="P4" s="133">
        <v>10676210</v>
      </c>
      <c r="Q4" s="130">
        <v>4186829</v>
      </c>
      <c r="R4" s="131"/>
      <c r="S4" s="131"/>
      <c r="T4" s="131"/>
      <c r="U4" s="131"/>
      <c r="V4" s="131"/>
      <c r="W4" s="131"/>
      <c r="X4" s="131"/>
      <c r="Y4" s="131"/>
      <c r="Z4" s="131"/>
      <c r="AA4" s="131"/>
      <c r="AB4" s="131"/>
      <c r="AC4" s="131">
        <f>SUM(Tabla3[[#This Row],[ENERO]:[DICIEMBRE]])</f>
        <v>4186829</v>
      </c>
    </row>
    <row r="5" spans="1:29" ht="34.5" customHeight="1" x14ac:dyDescent="0.2">
      <c r="A5" s="136">
        <v>1</v>
      </c>
      <c r="B5" s="117" t="s">
        <v>8229</v>
      </c>
      <c r="C5" s="118">
        <v>20032</v>
      </c>
      <c r="D5" s="119" t="s">
        <v>8227</v>
      </c>
      <c r="E5" s="118" t="s">
        <v>8240</v>
      </c>
      <c r="F5" s="137">
        <v>721694003</v>
      </c>
      <c r="G5" s="122" t="s">
        <v>8248</v>
      </c>
      <c r="H5" s="120">
        <v>6915</v>
      </c>
      <c r="I5" s="117" t="s">
        <v>8231</v>
      </c>
      <c r="J5" s="120" t="s">
        <v>171</v>
      </c>
      <c r="K5" s="118">
        <v>78</v>
      </c>
      <c r="L5" s="138">
        <v>1010275</v>
      </c>
      <c r="M5" s="126">
        <v>15</v>
      </c>
      <c r="N5" s="139" t="s">
        <v>8249</v>
      </c>
      <c r="O5" s="139" t="s">
        <v>8228</v>
      </c>
      <c r="P5" s="140">
        <v>23900332700</v>
      </c>
      <c r="Q5" s="130">
        <v>12203305</v>
      </c>
      <c r="R5" s="131"/>
      <c r="S5" s="131"/>
      <c r="T5" s="131"/>
      <c r="U5" s="131"/>
      <c r="V5" s="131"/>
      <c r="W5" s="131"/>
      <c r="X5" s="131"/>
      <c r="Y5" s="131"/>
      <c r="Z5" s="131"/>
      <c r="AA5" s="131"/>
      <c r="AB5" s="131"/>
      <c r="AC5" s="131">
        <f>SUM(Tabla3[[#This Row],[ENERO]:[DICIEMBRE]])</f>
        <v>12203305</v>
      </c>
    </row>
    <row r="6" spans="1:29" ht="34.5" customHeight="1" x14ac:dyDescent="0.2">
      <c r="A6" s="141">
        <v>1</v>
      </c>
      <c r="B6" s="142" t="s">
        <v>8229</v>
      </c>
      <c r="C6" s="118">
        <v>20032</v>
      </c>
      <c r="D6" s="119" t="s">
        <v>8227</v>
      </c>
      <c r="E6" s="142" t="str">
        <f>LEFT(N6,3)</f>
        <v>PLE</v>
      </c>
      <c r="F6" s="143">
        <v>717150007</v>
      </c>
      <c r="G6" s="122" t="s">
        <v>6550</v>
      </c>
      <c r="H6" s="123">
        <v>6570</v>
      </c>
      <c r="I6" s="117" t="s">
        <v>8231</v>
      </c>
      <c r="J6" s="47" t="s">
        <v>171</v>
      </c>
      <c r="K6" s="142">
        <v>118</v>
      </c>
      <c r="L6" s="144">
        <v>1010276</v>
      </c>
      <c r="M6" s="126">
        <v>12</v>
      </c>
      <c r="N6" s="144" t="s">
        <v>8232</v>
      </c>
      <c r="O6" s="145" t="s">
        <v>8233</v>
      </c>
      <c r="P6" s="146">
        <v>10704116</v>
      </c>
      <c r="Q6" s="130">
        <v>18650820</v>
      </c>
      <c r="R6" s="131"/>
      <c r="S6" s="131"/>
      <c r="T6" s="131"/>
      <c r="U6" s="131"/>
      <c r="V6" s="131"/>
      <c r="W6" s="131"/>
      <c r="X6" s="131"/>
      <c r="Y6" s="131"/>
      <c r="Z6" s="131"/>
      <c r="AA6" s="131"/>
      <c r="AB6" s="131"/>
      <c r="AC6" s="131">
        <f>SUM(Tabla3[[#This Row],[ENERO]:[DICIEMBRE]])</f>
        <v>18650820</v>
      </c>
    </row>
    <row r="7" spans="1:29" ht="34.5" customHeight="1" x14ac:dyDescent="0.2">
      <c r="A7" s="136">
        <v>1</v>
      </c>
      <c r="B7" s="117" t="s">
        <v>8229</v>
      </c>
      <c r="C7" s="118">
        <v>20032</v>
      </c>
      <c r="D7" s="119" t="s">
        <v>8227</v>
      </c>
      <c r="E7" s="118" t="s">
        <v>8242</v>
      </c>
      <c r="F7" s="137">
        <v>721694003</v>
      </c>
      <c r="G7" s="122" t="s">
        <v>8248</v>
      </c>
      <c r="H7" s="120">
        <v>6915</v>
      </c>
      <c r="I7" s="117" t="s">
        <v>8231</v>
      </c>
      <c r="J7" s="120" t="s">
        <v>171</v>
      </c>
      <c r="K7" s="118">
        <v>22</v>
      </c>
      <c r="L7" s="138">
        <v>1010277</v>
      </c>
      <c r="M7" s="126">
        <v>12</v>
      </c>
      <c r="N7" s="139" t="s">
        <v>8250</v>
      </c>
      <c r="O7" s="139" t="s">
        <v>8228</v>
      </c>
      <c r="P7" s="140">
        <v>23900332751</v>
      </c>
      <c r="Q7" s="130">
        <v>2797754</v>
      </c>
      <c r="R7" s="131"/>
      <c r="S7" s="131"/>
      <c r="T7" s="131"/>
      <c r="U7" s="131"/>
      <c r="V7" s="131"/>
      <c r="W7" s="131"/>
      <c r="X7" s="131"/>
      <c r="Y7" s="131"/>
      <c r="Z7" s="131"/>
      <c r="AA7" s="131"/>
      <c r="AB7" s="131"/>
      <c r="AC7" s="131">
        <f>SUM(Tabla3[[#This Row],[ENERO]:[DICIEMBRE]])</f>
        <v>2797754</v>
      </c>
    </row>
    <row r="8" spans="1:29" ht="34.5" customHeight="1" x14ac:dyDescent="0.2">
      <c r="A8" s="116">
        <v>2</v>
      </c>
      <c r="B8" s="117" t="s">
        <v>8229</v>
      </c>
      <c r="C8" s="118">
        <v>20032</v>
      </c>
      <c r="D8" s="119" t="s">
        <v>8227</v>
      </c>
      <c r="E8" s="120" t="s">
        <v>8230</v>
      </c>
      <c r="F8" s="121">
        <v>738689003</v>
      </c>
      <c r="G8" s="122" t="s">
        <v>6558</v>
      </c>
      <c r="H8" s="123">
        <v>6979</v>
      </c>
      <c r="I8" s="117" t="s">
        <v>8231</v>
      </c>
      <c r="J8" s="123" t="s">
        <v>6409</v>
      </c>
      <c r="K8" s="123">
        <v>115</v>
      </c>
      <c r="L8" s="147">
        <v>1020233</v>
      </c>
      <c r="M8" s="126">
        <v>12</v>
      </c>
      <c r="N8" s="148" t="s">
        <v>8251</v>
      </c>
      <c r="O8" s="128" t="s">
        <v>8234</v>
      </c>
      <c r="P8" s="149">
        <v>73545900</v>
      </c>
      <c r="Q8" s="130">
        <v>23563567</v>
      </c>
      <c r="R8" s="131"/>
      <c r="S8" s="131"/>
      <c r="T8" s="131"/>
      <c r="U8" s="131"/>
      <c r="V8" s="131"/>
      <c r="W8" s="131"/>
      <c r="X8" s="131"/>
      <c r="Y8" s="131"/>
      <c r="Z8" s="131"/>
      <c r="AA8" s="131"/>
      <c r="AB8" s="131"/>
      <c r="AC8" s="131">
        <f>SUM(Tabla3[[#This Row],[ENERO]:[DICIEMBRE]])</f>
        <v>23563567</v>
      </c>
    </row>
    <row r="9" spans="1:29" ht="34.5" customHeight="1" x14ac:dyDescent="0.2">
      <c r="A9" s="116">
        <v>2</v>
      </c>
      <c r="B9" s="117" t="s">
        <v>8229</v>
      </c>
      <c r="C9" s="118">
        <v>20032</v>
      </c>
      <c r="D9" s="119" t="s">
        <v>8227</v>
      </c>
      <c r="E9" s="120" t="s">
        <v>8235</v>
      </c>
      <c r="F9" s="133">
        <v>738689003</v>
      </c>
      <c r="G9" s="122" t="s">
        <v>6558</v>
      </c>
      <c r="H9" s="123">
        <v>6979</v>
      </c>
      <c r="I9" s="117" t="s">
        <v>8231</v>
      </c>
      <c r="J9" s="124" t="s">
        <v>6409</v>
      </c>
      <c r="K9" s="123">
        <v>25</v>
      </c>
      <c r="L9" s="125">
        <v>1020302</v>
      </c>
      <c r="M9" s="126">
        <v>11</v>
      </c>
      <c r="N9" s="127" t="s">
        <v>8252</v>
      </c>
      <c r="O9" s="128" t="s">
        <v>8234</v>
      </c>
      <c r="P9" s="129">
        <v>73546052</v>
      </c>
      <c r="Q9" s="130">
        <v>3311616</v>
      </c>
      <c r="R9" s="131"/>
      <c r="S9" s="131"/>
      <c r="T9" s="131"/>
      <c r="U9" s="131"/>
      <c r="V9" s="131"/>
      <c r="W9" s="131"/>
      <c r="X9" s="131"/>
      <c r="Y9" s="131"/>
      <c r="Z9" s="131"/>
      <c r="AA9" s="131"/>
      <c r="AB9" s="131"/>
      <c r="AC9" s="131">
        <f>SUM(Tabla3[[#This Row],[ENERO]:[DICIEMBRE]])</f>
        <v>3311616</v>
      </c>
    </row>
    <row r="10" spans="1:29" ht="34.5" customHeight="1" x14ac:dyDescent="0.2">
      <c r="A10" s="116">
        <v>2</v>
      </c>
      <c r="B10" s="117" t="s">
        <v>8229</v>
      </c>
      <c r="C10" s="118">
        <v>20032</v>
      </c>
      <c r="D10" s="119" t="s">
        <v>8227</v>
      </c>
      <c r="E10" s="120" t="s">
        <v>8237</v>
      </c>
      <c r="F10" s="150">
        <v>738689003</v>
      </c>
      <c r="G10" s="122" t="s">
        <v>6558</v>
      </c>
      <c r="H10" s="123">
        <v>6979</v>
      </c>
      <c r="I10" s="117" t="s">
        <v>8231</v>
      </c>
      <c r="J10" s="124" t="s">
        <v>6409</v>
      </c>
      <c r="K10" s="123">
        <v>25</v>
      </c>
      <c r="L10" s="122">
        <v>1020303</v>
      </c>
      <c r="M10" s="126">
        <v>11</v>
      </c>
      <c r="N10" s="132" t="s">
        <v>8253</v>
      </c>
      <c r="O10" s="128" t="s">
        <v>8234</v>
      </c>
      <c r="P10" s="129">
        <v>73546052</v>
      </c>
      <c r="Q10" s="130">
        <v>4036387</v>
      </c>
      <c r="R10" s="131"/>
      <c r="S10" s="131"/>
      <c r="T10" s="131"/>
      <c r="U10" s="131"/>
      <c r="V10" s="131"/>
      <c r="W10" s="131"/>
      <c r="X10" s="131"/>
      <c r="Y10" s="131"/>
      <c r="Z10" s="131"/>
      <c r="AA10" s="131"/>
      <c r="AB10" s="131"/>
      <c r="AC10" s="131">
        <f>SUM(Tabla3[[#This Row],[ENERO]:[DICIEMBRE]])</f>
        <v>4036387</v>
      </c>
    </row>
    <row r="11" spans="1:29" ht="34.5" customHeight="1" x14ac:dyDescent="0.2">
      <c r="A11" s="116">
        <v>2</v>
      </c>
      <c r="B11" s="117" t="s">
        <v>8229</v>
      </c>
      <c r="C11" s="118">
        <v>20032</v>
      </c>
      <c r="D11" s="119" t="s">
        <v>8227</v>
      </c>
      <c r="E11" s="120" t="s">
        <v>8243</v>
      </c>
      <c r="F11" s="133">
        <v>704164009</v>
      </c>
      <c r="G11" s="122" t="s">
        <v>6543</v>
      </c>
      <c r="H11" s="119">
        <v>225</v>
      </c>
      <c r="I11" s="117" t="s">
        <v>8231</v>
      </c>
      <c r="J11" s="120" t="s">
        <v>6409</v>
      </c>
      <c r="K11" s="123">
        <v>60</v>
      </c>
      <c r="L11" s="134">
        <v>1020313</v>
      </c>
      <c r="M11" s="126">
        <v>13</v>
      </c>
      <c r="N11" s="127" t="s">
        <v>8255</v>
      </c>
      <c r="O11" s="128" t="s">
        <v>8234</v>
      </c>
      <c r="P11" s="133">
        <v>6762522</v>
      </c>
      <c r="Q11" s="130">
        <v>6280244</v>
      </c>
      <c r="R11" s="131"/>
      <c r="S11" s="131"/>
      <c r="T11" s="131"/>
      <c r="U11" s="131"/>
      <c r="V11" s="131"/>
      <c r="W11" s="131"/>
      <c r="X11" s="131"/>
      <c r="Y11" s="131"/>
      <c r="Z11" s="131"/>
      <c r="AA11" s="131"/>
      <c r="AB11" s="131"/>
      <c r="AC11" s="131">
        <f>SUM(Tabla3[[#This Row],[ENERO]:[DICIEMBRE]])</f>
        <v>6280244</v>
      </c>
    </row>
    <row r="12" spans="1:29" ht="34.5" customHeight="1" x14ac:dyDescent="0.2">
      <c r="A12" s="151">
        <v>2</v>
      </c>
      <c r="B12" s="117" t="s">
        <v>8229</v>
      </c>
      <c r="C12" s="118">
        <v>20032</v>
      </c>
      <c r="D12" s="119" t="s">
        <v>8227</v>
      </c>
      <c r="E12" s="152" t="str">
        <f t="shared" ref="E12:E13" si="0">LEFT(N12,3)</f>
        <v>PMM</v>
      </c>
      <c r="F12" s="150">
        <v>721694003</v>
      </c>
      <c r="G12" s="122" t="s">
        <v>6554</v>
      </c>
      <c r="H12" s="123">
        <v>6915</v>
      </c>
      <c r="I12" s="117" t="s">
        <v>8231</v>
      </c>
      <c r="J12" s="152" t="s">
        <v>6449</v>
      </c>
      <c r="K12" s="152">
        <v>20</v>
      </c>
      <c r="L12" s="122">
        <v>1020366</v>
      </c>
      <c r="M12" s="152">
        <v>0</v>
      </c>
      <c r="N12" s="122" t="s">
        <v>8257</v>
      </c>
      <c r="O12" s="153" t="s">
        <v>8228</v>
      </c>
      <c r="P12" s="154">
        <v>1500001298</v>
      </c>
      <c r="Q12" s="130">
        <v>4024854</v>
      </c>
      <c r="R12" s="131"/>
      <c r="S12" s="131"/>
      <c r="T12" s="131"/>
      <c r="U12" s="131"/>
      <c r="V12" s="131"/>
      <c r="W12" s="131"/>
      <c r="X12" s="131"/>
      <c r="Y12" s="131"/>
      <c r="Z12" s="131"/>
      <c r="AA12" s="131"/>
      <c r="AB12" s="131"/>
      <c r="AC12" s="131">
        <f>SUM(Tabla3[[#This Row],[ENERO]:[DICIEMBRE]])</f>
        <v>4024854</v>
      </c>
    </row>
    <row r="13" spans="1:29" ht="34.5" customHeight="1" x14ac:dyDescent="0.2">
      <c r="A13" s="151">
        <v>2</v>
      </c>
      <c r="B13" s="117" t="s">
        <v>8229</v>
      </c>
      <c r="C13" s="118">
        <v>20032</v>
      </c>
      <c r="D13" s="119" t="s">
        <v>8227</v>
      </c>
      <c r="E13" s="152" t="str">
        <f t="shared" si="0"/>
        <v>PMM</v>
      </c>
      <c r="F13" s="150">
        <v>704164009</v>
      </c>
      <c r="G13" s="122" t="s">
        <v>6543</v>
      </c>
      <c r="H13" s="123">
        <v>225</v>
      </c>
      <c r="I13" s="117" t="s">
        <v>8231</v>
      </c>
      <c r="J13" s="152" t="s">
        <v>6410</v>
      </c>
      <c r="K13" s="152">
        <v>60</v>
      </c>
      <c r="L13" s="122">
        <v>1020367</v>
      </c>
      <c r="M13" s="152">
        <v>0</v>
      </c>
      <c r="N13" s="122" t="s">
        <v>8258</v>
      </c>
      <c r="O13" s="153" t="s">
        <v>8259</v>
      </c>
      <c r="P13" s="154">
        <v>6762620</v>
      </c>
      <c r="Q13" s="130">
        <v>6800754</v>
      </c>
      <c r="R13" s="131"/>
      <c r="S13" s="131"/>
      <c r="T13" s="131"/>
      <c r="U13" s="131"/>
      <c r="V13" s="131"/>
      <c r="W13" s="131"/>
      <c r="X13" s="131"/>
      <c r="Y13" s="131"/>
      <c r="Z13" s="131"/>
      <c r="AA13" s="131"/>
      <c r="AB13" s="131"/>
      <c r="AC13" s="131">
        <f>SUM(Tabla3[[#This Row],[ENERO]:[DICIEMBRE]])</f>
        <v>6800754</v>
      </c>
    </row>
    <row r="14" spans="1:29" ht="34.5" customHeight="1" x14ac:dyDescent="0.2">
      <c r="A14" s="136">
        <v>2</v>
      </c>
      <c r="B14" s="117" t="s">
        <v>8229</v>
      </c>
      <c r="C14" s="118">
        <v>20032</v>
      </c>
      <c r="D14" s="119" t="s">
        <v>8227</v>
      </c>
      <c r="E14" s="118" t="s">
        <v>8242</v>
      </c>
      <c r="F14" s="137">
        <v>721694003</v>
      </c>
      <c r="G14" s="122" t="s">
        <v>8248</v>
      </c>
      <c r="H14" s="120">
        <v>6915</v>
      </c>
      <c r="I14" s="117" t="s">
        <v>8231</v>
      </c>
      <c r="J14" s="120" t="s">
        <v>6409</v>
      </c>
      <c r="K14" s="118">
        <v>35</v>
      </c>
      <c r="L14" s="138">
        <v>1020414</v>
      </c>
      <c r="M14" s="126">
        <v>12</v>
      </c>
      <c r="N14" s="139" t="s">
        <v>8260</v>
      </c>
      <c r="O14" s="139" t="s">
        <v>8228</v>
      </c>
      <c r="P14" s="140">
        <v>1500047549</v>
      </c>
      <c r="Q14" s="130">
        <v>5150746</v>
      </c>
      <c r="R14" s="131"/>
      <c r="S14" s="131"/>
      <c r="T14" s="131"/>
      <c r="U14" s="131"/>
      <c r="V14" s="131"/>
      <c r="W14" s="131"/>
      <c r="X14" s="131"/>
      <c r="Y14" s="131"/>
      <c r="Z14" s="131"/>
      <c r="AA14" s="131"/>
      <c r="AB14" s="131"/>
      <c r="AC14" s="131">
        <f>SUM(Tabla3[[#This Row],[ENERO]:[DICIEMBRE]])</f>
        <v>5150746</v>
      </c>
    </row>
    <row r="15" spans="1:29" ht="34.5" customHeight="1" x14ac:dyDescent="0.2">
      <c r="A15" s="136">
        <v>2</v>
      </c>
      <c r="B15" s="117" t="s">
        <v>8229</v>
      </c>
      <c r="C15" s="118">
        <v>20032</v>
      </c>
      <c r="D15" s="119" t="s">
        <v>8227</v>
      </c>
      <c r="E15" s="118" t="s">
        <v>8240</v>
      </c>
      <c r="F15" s="137">
        <v>721694003</v>
      </c>
      <c r="G15" s="122" t="s">
        <v>8248</v>
      </c>
      <c r="H15" s="120">
        <v>6915</v>
      </c>
      <c r="I15" s="117" t="s">
        <v>8231</v>
      </c>
      <c r="J15" s="120" t="s">
        <v>8261</v>
      </c>
      <c r="K15" s="118">
        <v>45</v>
      </c>
      <c r="L15" s="138">
        <v>1020415</v>
      </c>
      <c r="M15" s="126">
        <v>15</v>
      </c>
      <c r="N15" s="139" t="s">
        <v>8256</v>
      </c>
      <c r="O15" s="139" t="s">
        <v>8241</v>
      </c>
      <c r="P15" s="140">
        <v>30016173</v>
      </c>
      <c r="Q15" s="130">
        <v>7467694</v>
      </c>
      <c r="R15" s="131"/>
      <c r="S15" s="131"/>
      <c r="T15" s="131"/>
      <c r="U15" s="131"/>
      <c r="V15" s="131"/>
      <c r="W15" s="131"/>
      <c r="X15" s="131"/>
      <c r="Y15" s="131"/>
      <c r="Z15" s="131"/>
      <c r="AA15" s="131"/>
      <c r="AB15" s="131"/>
      <c r="AC15" s="131">
        <f>SUM(Tabla3[[#This Row],[ENERO]:[DICIEMBRE]])</f>
        <v>7467694</v>
      </c>
    </row>
    <row r="16" spans="1:29" ht="34.5" customHeight="1" x14ac:dyDescent="0.2">
      <c r="A16" s="155">
        <v>3</v>
      </c>
      <c r="B16" s="117" t="s">
        <v>8229</v>
      </c>
      <c r="C16" s="118">
        <v>20032</v>
      </c>
      <c r="D16" s="119" t="s">
        <v>8227</v>
      </c>
      <c r="E16" s="120" t="s">
        <v>8243</v>
      </c>
      <c r="F16" s="133">
        <v>713523003</v>
      </c>
      <c r="G16" s="122" t="s">
        <v>6546</v>
      </c>
      <c r="H16" s="123">
        <v>2330</v>
      </c>
      <c r="I16" s="117" t="s">
        <v>8231</v>
      </c>
      <c r="J16" s="123" t="s">
        <v>6440</v>
      </c>
      <c r="K16" s="123">
        <v>29</v>
      </c>
      <c r="L16" s="134">
        <v>1030293</v>
      </c>
      <c r="M16" s="126">
        <v>13</v>
      </c>
      <c r="N16" s="135" t="s">
        <v>8263</v>
      </c>
      <c r="O16" s="128" t="s">
        <v>8239</v>
      </c>
      <c r="P16" s="133">
        <v>1180225908</v>
      </c>
      <c r="Q16" s="130">
        <v>2485930</v>
      </c>
      <c r="R16" s="131"/>
      <c r="S16" s="131"/>
      <c r="T16" s="131"/>
      <c r="U16" s="131"/>
      <c r="V16" s="131"/>
      <c r="W16" s="131"/>
      <c r="X16" s="131"/>
      <c r="Y16" s="131"/>
      <c r="Z16" s="131"/>
      <c r="AA16" s="131"/>
      <c r="AB16" s="131"/>
      <c r="AC16" s="131">
        <f>SUM(Tabla3[[#This Row],[ENERO]:[DICIEMBRE]])</f>
        <v>2485930</v>
      </c>
    </row>
    <row r="17" spans="1:29" ht="34.5" customHeight="1" x14ac:dyDescent="0.2">
      <c r="A17" s="155">
        <v>3</v>
      </c>
      <c r="B17" s="117" t="s">
        <v>8229</v>
      </c>
      <c r="C17" s="118">
        <v>20032</v>
      </c>
      <c r="D17" s="119" t="s">
        <v>8227</v>
      </c>
      <c r="E17" s="120" t="s">
        <v>8242</v>
      </c>
      <c r="F17" s="133">
        <v>713523003</v>
      </c>
      <c r="G17" s="122" t="s">
        <v>6546</v>
      </c>
      <c r="H17" s="123">
        <v>2330</v>
      </c>
      <c r="I17" s="117" t="s">
        <v>8231</v>
      </c>
      <c r="J17" s="123" t="s">
        <v>6440</v>
      </c>
      <c r="K17" s="123">
        <v>52</v>
      </c>
      <c r="L17" s="134">
        <v>1030294</v>
      </c>
      <c r="M17" s="126">
        <v>12</v>
      </c>
      <c r="N17" s="135" t="s">
        <v>8264</v>
      </c>
      <c r="O17" s="128" t="s">
        <v>8239</v>
      </c>
      <c r="P17" s="133">
        <v>1180335300</v>
      </c>
      <c r="Q17" s="130">
        <v>2568934</v>
      </c>
      <c r="R17" s="131"/>
      <c r="S17" s="131"/>
      <c r="T17" s="131"/>
      <c r="U17" s="131"/>
      <c r="V17" s="131"/>
      <c r="W17" s="131"/>
      <c r="X17" s="131"/>
      <c r="Y17" s="131"/>
      <c r="Z17" s="131"/>
      <c r="AA17" s="131"/>
      <c r="AB17" s="131"/>
      <c r="AC17" s="131">
        <f>SUM(Tabla3[[#This Row],[ENERO]:[DICIEMBRE]])</f>
        <v>2568934</v>
      </c>
    </row>
    <row r="18" spans="1:29" ht="34.5" customHeight="1" x14ac:dyDescent="0.2">
      <c r="A18" s="155">
        <v>3</v>
      </c>
      <c r="B18" s="117" t="s">
        <v>8229</v>
      </c>
      <c r="C18" s="118">
        <v>20032</v>
      </c>
      <c r="D18" s="119" t="s">
        <v>8227</v>
      </c>
      <c r="E18" s="120" t="s">
        <v>8235</v>
      </c>
      <c r="F18" s="133">
        <v>650794826</v>
      </c>
      <c r="G18" s="132" t="s">
        <v>6764</v>
      </c>
      <c r="H18" s="123">
        <v>7499</v>
      </c>
      <c r="I18" s="117" t="s">
        <v>8231</v>
      </c>
      <c r="J18" s="123" t="s">
        <v>6440</v>
      </c>
      <c r="K18" s="123">
        <v>10</v>
      </c>
      <c r="L18" s="134">
        <v>1030295</v>
      </c>
      <c r="M18" s="126">
        <v>11</v>
      </c>
      <c r="N18" s="135" t="s">
        <v>8265</v>
      </c>
      <c r="O18" s="128" t="s">
        <v>8228</v>
      </c>
      <c r="P18" s="133">
        <v>12100135017</v>
      </c>
      <c r="Q18" s="130">
        <v>471905</v>
      </c>
      <c r="R18" s="131"/>
      <c r="S18" s="131"/>
      <c r="T18" s="131"/>
      <c r="U18" s="131"/>
      <c r="V18" s="131"/>
      <c r="W18" s="131"/>
      <c r="X18" s="131"/>
      <c r="Y18" s="131"/>
      <c r="Z18" s="131"/>
      <c r="AA18" s="131"/>
      <c r="AB18" s="131"/>
      <c r="AC18" s="131">
        <f>SUM(Tabla3[[#This Row],[ENERO]:[DICIEMBRE]])</f>
        <v>471905</v>
      </c>
    </row>
    <row r="19" spans="1:29" ht="34.5" customHeight="1" x14ac:dyDescent="0.2">
      <c r="A19" s="155">
        <v>3</v>
      </c>
      <c r="B19" s="117" t="s">
        <v>8229</v>
      </c>
      <c r="C19" s="118">
        <v>20032</v>
      </c>
      <c r="D19" s="119" t="s">
        <v>8227</v>
      </c>
      <c r="E19" s="120" t="s">
        <v>8237</v>
      </c>
      <c r="F19" s="133">
        <v>650794826</v>
      </c>
      <c r="G19" s="132" t="s">
        <v>6764</v>
      </c>
      <c r="H19" s="123">
        <v>7499</v>
      </c>
      <c r="I19" s="117" t="s">
        <v>8231</v>
      </c>
      <c r="J19" s="123" t="s">
        <v>6440</v>
      </c>
      <c r="K19" s="123">
        <v>10</v>
      </c>
      <c r="L19" s="134">
        <v>1030296</v>
      </c>
      <c r="M19" s="126">
        <v>11</v>
      </c>
      <c r="N19" s="135" t="s">
        <v>8266</v>
      </c>
      <c r="O19" s="128" t="s">
        <v>8228</v>
      </c>
      <c r="P19" s="133">
        <v>12100135017</v>
      </c>
      <c r="Q19" s="130">
        <v>599151</v>
      </c>
      <c r="R19" s="131"/>
      <c r="S19" s="131"/>
      <c r="T19" s="131"/>
      <c r="U19" s="131"/>
      <c r="V19" s="131"/>
      <c r="W19" s="131"/>
      <c r="X19" s="131"/>
      <c r="Y19" s="131"/>
      <c r="Z19" s="131"/>
      <c r="AA19" s="131"/>
      <c r="AB19" s="131"/>
      <c r="AC19" s="131">
        <f>SUM(Tabla3[[#This Row],[ENERO]:[DICIEMBRE]])</f>
        <v>599151</v>
      </c>
    </row>
    <row r="20" spans="1:29" ht="34.5" customHeight="1" x14ac:dyDescent="0.2">
      <c r="A20" s="155">
        <v>3</v>
      </c>
      <c r="B20" s="117" t="s">
        <v>8229</v>
      </c>
      <c r="C20" s="118">
        <v>20032</v>
      </c>
      <c r="D20" s="119" t="s">
        <v>8227</v>
      </c>
      <c r="E20" s="120" t="s">
        <v>8240</v>
      </c>
      <c r="F20" s="133">
        <v>713523003</v>
      </c>
      <c r="G20" s="122" t="s">
        <v>6546</v>
      </c>
      <c r="H20" s="120">
        <v>2330</v>
      </c>
      <c r="I20" s="117" t="s">
        <v>8231</v>
      </c>
      <c r="J20" s="123" t="s">
        <v>6440</v>
      </c>
      <c r="K20" s="123">
        <v>22</v>
      </c>
      <c r="L20" s="134">
        <v>1030299</v>
      </c>
      <c r="M20" s="126">
        <v>15</v>
      </c>
      <c r="N20" s="156" t="s">
        <v>8267</v>
      </c>
      <c r="O20" s="128" t="s">
        <v>8239</v>
      </c>
      <c r="P20" s="133">
        <v>1202329110</v>
      </c>
      <c r="Q20" s="130">
        <v>1297740</v>
      </c>
      <c r="R20" s="131"/>
      <c r="S20" s="131"/>
      <c r="T20" s="131"/>
      <c r="U20" s="131"/>
      <c r="V20" s="131"/>
      <c r="W20" s="131"/>
      <c r="X20" s="131"/>
      <c r="Y20" s="131"/>
      <c r="Z20" s="131"/>
      <c r="AA20" s="131"/>
      <c r="AB20" s="131"/>
      <c r="AC20" s="131">
        <f>SUM(Tabla3[[#This Row],[ENERO]:[DICIEMBRE]])</f>
        <v>1297740</v>
      </c>
    </row>
    <row r="21" spans="1:29" ht="34.5" customHeight="1" x14ac:dyDescent="0.2">
      <c r="A21" s="141">
        <v>3</v>
      </c>
      <c r="B21" s="142" t="s">
        <v>8229</v>
      </c>
      <c r="C21" s="118">
        <v>20032</v>
      </c>
      <c r="D21" s="142" t="s">
        <v>8227</v>
      </c>
      <c r="E21" s="142" t="str">
        <f t="shared" ref="E21:E22" si="1">LEFT(N21,3)</f>
        <v>PLE</v>
      </c>
      <c r="F21" s="143">
        <v>713523003</v>
      </c>
      <c r="G21" s="122" t="s">
        <v>6546</v>
      </c>
      <c r="H21" s="123">
        <v>2330</v>
      </c>
      <c r="I21" s="117" t="s">
        <v>8231</v>
      </c>
      <c r="J21" s="47" t="s">
        <v>6440</v>
      </c>
      <c r="K21" s="142">
        <v>59</v>
      </c>
      <c r="L21" s="144">
        <v>1030366</v>
      </c>
      <c r="M21" s="126">
        <v>12</v>
      </c>
      <c r="N21" s="144" t="s">
        <v>8268</v>
      </c>
      <c r="O21" s="145" t="s">
        <v>8239</v>
      </c>
      <c r="P21" s="146">
        <v>1200831204</v>
      </c>
      <c r="Q21" s="130">
        <v>11405693</v>
      </c>
      <c r="R21" s="131"/>
      <c r="S21" s="131"/>
      <c r="T21" s="131"/>
      <c r="U21" s="131"/>
      <c r="V21" s="131"/>
      <c r="W21" s="131"/>
      <c r="X21" s="131"/>
      <c r="Y21" s="131"/>
      <c r="Z21" s="131"/>
      <c r="AA21" s="131"/>
      <c r="AB21" s="131"/>
      <c r="AC21" s="131">
        <f>SUM(Tabla3[[#This Row],[ENERO]:[DICIEMBRE]])</f>
        <v>11405693</v>
      </c>
    </row>
    <row r="22" spans="1:29" ht="34.5" customHeight="1" x14ac:dyDescent="0.2">
      <c r="A22" s="141">
        <v>3</v>
      </c>
      <c r="B22" s="142" t="s">
        <v>8229</v>
      </c>
      <c r="C22" s="118">
        <v>20032</v>
      </c>
      <c r="D22" s="142" t="s">
        <v>8227</v>
      </c>
      <c r="E22" s="142" t="str">
        <f t="shared" si="1"/>
        <v>PSA</v>
      </c>
      <c r="F22" s="143">
        <v>713523003</v>
      </c>
      <c r="G22" s="122" t="s">
        <v>6546</v>
      </c>
      <c r="H22" s="123">
        <v>2330</v>
      </c>
      <c r="I22" s="117" t="s">
        <v>8231</v>
      </c>
      <c r="J22" s="47" t="s">
        <v>6440</v>
      </c>
      <c r="K22" s="142">
        <v>40</v>
      </c>
      <c r="L22" s="144">
        <v>1030367</v>
      </c>
      <c r="M22" s="126">
        <v>14</v>
      </c>
      <c r="N22" s="144" t="s">
        <v>8269</v>
      </c>
      <c r="O22" s="145" t="s">
        <v>8239</v>
      </c>
      <c r="P22" s="146">
        <v>1220325403</v>
      </c>
      <c r="Q22" s="130">
        <v>937724</v>
      </c>
      <c r="R22" s="131"/>
      <c r="S22" s="131"/>
      <c r="T22" s="131"/>
      <c r="U22" s="131"/>
      <c r="V22" s="131"/>
      <c r="W22" s="131"/>
      <c r="X22" s="131"/>
      <c r="Y22" s="131"/>
      <c r="Z22" s="131"/>
      <c r="AA22" s="131"/>
      <c r="AB22" s="131"/>
      <c r="AC22" s="131">
        <f>SUM(Tabla3[[#This Row],[ENERO]:[DICIEMBRE]])</f>
        <v>937724</v>
      </c>
    </row>
    <row r="23" spans="1:29" ht="34.5" customHeight="1" x14ac:dyDescent="0.2">
      <c r="A23" s="155">
        <v>4</v>
      </c>
      <c r="B23" s="117" t="s">
        <v>8229</v>
      </c>
      <c r="C23" s="118">
        <v>20032</v>
      </c>
      <c r="D23" s="119" t="s">
        <v>8227</v>
      </c>
      <c r="E23" s="120" t="s">
        <v>8235</v>
      </c>
      <c r="F23" s="150">
        <v>717150007</v>
      </c>
      <c r="G23" s="122" t="s">
        <v>6550</v>
      </c>
      <c r="H23" s="120">
        <v>6570</v>
      </c>
      <c r="I23" s="117" t="s">
        <v>8231</v>
      </c>
      <c r="J23" s="120" t="s">
        <v>6416</v>
      </c>
      <c r="K23" s="123">
        <v>35</v>
      </c>
      <c r="L23" s="122">
        <v>1040324</v>
      </c>
      <c r="M23" s="126">
        <v>11</v>
      </c>
      <c r="N23" s="132" t="s">
        <v>8270</v>
      </c>
      <c r="O23" s="128" t="s">
        <v>8233</v>
      </c>
      <c r="P23" s="157">
        <v>10669388</v>
      </c>
      <c r="Q23" s="130">
        <v>2831432</v>
      </c>
      <c r="R23" s="131"/>
      <c r="S23" s="131"/>
      <c r="T23" s="131"/>
      <c r="U23" s="131"/>
      <c r="V23" s="131"/>
      <c r="W23" s="131"/>
      <c r="X23" s="131"/>
      <c r="Y23" s="131"/>
      <c r="Z23" s="131"/>
      <c r="AA23" s="131"/>
      <c r="AB23" s="131"/>
      <c r="AC23" s="131">
        <f>SUM(Tabla3[[#This Row],[ENERO]:[DICIEMBRE]])</f>
        <v>2831432</v>
      </c>
    </row>
    <row r="24" spans="1:29" ht="34.5" customHeight="1" x14ac:dyDescent="0.2">
      <c r="A24" s="155">
        <v>4</v>
      </c>
      <c r="B24" s="117" t="s">
        <v>8229</v>
      </c>
      <c r="C24" s="118">
        <v>20032</v>
      </c>
      <c r="D24" s="119" t="s">
        <v>8227</v>
      </c>
      <c r="E24" s="120" t="s">
        <v>8237</v>
      </c>
      <c r="F24" s="150">
        <v>717150007</v>
      </c>
      <c r="G24" s="122" t="s">
        <v>6550</v>
      </c>
      <c r="H24" s="120">
        <v>6570</v>
      </c>
      <c r="I24" s="117" t="s">
        <v>8231</v>
      </c>
      <c r="J24" s="120" t="s">
        <v>6416</v>
      </c>
      <c r="K24" s="123">
        <v>35</v>
      </c>
      <c r="L24" s="122">
        <v>1040325</v>
      </c>
      <c r="M24" s="126">
        <v>11</v>
      </c>
      <c r="N24" s="132" t="s">
        <v>8271</v>
      </c>
      <c r="O24" s="128" t="s">
        <v>8233</v>
      </c>
      <c r="P24" s="157">
        <v>10669388</v>
      </c>
      <c r="Q24" s="130">
        <v>2995756</v>
      </c>
      <c r="R24" s="131"/>
      <c r="S24" s="131"/>
      <c r="T24" s="131"/>
      <c r="U24" s="131"/>
      <c r="V24" s="131"/>
      <c r="W24" s="131"/>
      <c r="X24" s="131"/>
      <c r="Y24" s="131"/>
      <c r="Z24" s="131"/>
      <c r="AA24" s="131"/>
      <c r="AB24" s="131"/>
      <c r="AC24" s="131">
        <f>SUM(Tabla3[[#This Row],[ENERO]:[DICIEMBRE]])</f>
        <v>2995756</v>
      </c>
    </row>
    <row r="25" spans="1:29" ht="34.5" customHeight="1" x14ac:dyDescent="0.2">
      <c r="A25" s="155">
        <v>4</v>
      </c>
      <c r="B25" s="117" t="s">
        <v>8229</v>
      </c>
      <c r="C25" s="118">
        <v>20032</v>
      </c>
      <c r="D25" s="119" t="s">
        <v>8227</v>
      </c>
      <c r="E25" s="120" t="s">
        <v>8245</v>
      </c>
      <c r="F25" s="133">
        <v>713523003</v>
      </c>
      <c r="G25" s="158" t="s">
        <v>6546</v>
      </c>
      <c r="H25" s="120">
        <v>2330</v>
      </c>
      <c r="I25" s="117" t="s">
        <v>8231</v>
      </c>
      <c r="J25" s="123" t="s">
        <v>6441</v>
      </c>
      <c r="K25" s="123">
        <v>30</v>
      </c>
      <c r="L25" s="134">
        <v>1040341</v>
      </c>
      <c r="M25" s="126">
        <v>7</v>
      </c>
      <c r="N25" s="127" t="s">
        <v>8272</v>
      </c>
      <c r="O25" s="128" t="s">
        <v>8239</v>
      </c>
      <c r="P25" s="133">
        <v>1200831803</v>
      </c>
      <c r="Q25" s="130">
        <v>1009962</v>
      </c>
      <c r="R25" s="131"/>
      <c r="S25" s="131"/>
      <c r="T25" s="131"/>
      <c r="U25" s="131"/>
      <c r="V25" s="131"/>
      <c r="W25" s="131"/>
      <c r="X25" s="131"/>
      <c r="Y25" s="131"/>
      <c r="Z25" s="131"/>
      <c r="AA25" s="131"/>
      <c r="AB25" s="131"/>
      <c r="AC25" s="131">
        <f>SUM(Tabla3[[#This Row],[ENERO]:[DICIEMBRE]])</f>
        <v>1009962</v>
      </c>
    </row>
    <row r="26" spans="1:29" ht="34.5" customHeight="1" x14ac:dyDescent="0.2">
      <c r="A26" s="155">
        <v>4</v>
      </c>
      <c r="B26" s="117" t="s">
        <v>8229</v>
      </c>
      <c r="C26" s="118">
        <v>20032</v>
      </c>
      <c r="D26" s="119" t="s">
        <v>8227</v>
      </c>
      <c r="E26" s="120" t="s">
        <v>8245</v>
      </c>
      <c r="F26" s="133">
        <v>721694003</v>
      </c>
      <c r="G26" s="122" t="s">
        <v>6554</v>
      </c>
      <c r="H26" s="120">
        <v>6915</v>
      </c>
      <c r="I26" s="117" t="s">
        <v>8231</v>
      </c>
      <c r="J26" s="123" t="s">
        <v>6426</v>
      </c>
      <c r="K26" s="123">
        <v>60</v>
      </c>
      <c r="L26" s="134">
        <v>1040342</v>
      </c>
      <c r="M26" s="126">
        <v>7</v>
      </c>
      <c r="N26" s="127" t="s">
        <v>8273</v>
      </c>
      <c r="O26" s="128" t="s">
        <v>8241</v>
      </c>
      <c r="P26" s="133">
        <v>971736674</v>
      </c>
      <c r="Q26" s="130">
        <v>3366539</v>
      </c>
      <c r="R26" s="131"/>
      <c r="S26" s="131"/>
      <c r="T26" s="131"/>
      <c r="U26" s="131"/>
      <c r="V26" s="131"/>
      <c r="W26" s="131"/>
      <c r="X26" s="131"/>
      <c r="Y26" s="131"/>
      <c r="Z26" s="131"/>
      <c r="AA26" s="131"/>
      <c r="AB26" s="131"/>
      <c r="AC26" s="131">
        <f>SUM(Tabla3[[#This Row],[ENERO]:[DICIEMBRE]])</f>
        <v>3366539</v>
      </c>
    </row>
    <row r="27" spans="1:29" ht="34.5" customHeight="1" x14ac:dyDescent="0.2">
      <c r="A27" s="151">
        <v>4</v>
      </c>
      <c r="B27" s="117" t="s">
        <v>8229</v>
      </c>
      <c r="C27" s="118">
        <v>20032</v>
      </c>
      <c r="D27" s="119" t="s">
        <v>8227</v>
      </c>
      <c r="E27" s="152" t="str">
        <f t="shared" ref="E27:E28" si="2">LEFT(N27,3)</f>
        <v>PMM</v>
      </c>
      <c r="F27" s="150">
        <v>713523003</v>
      </c>
      <c r="G27" s="122" t="s">
        <v>6546</v>
      </c>
      <c r="H27" s="123">
        <v>2330</v>
      </c>
      <c r="I27" s="117" t="s">
        <v>8231</v>
      </c>
      <c r="J27" s="152" t="s">
        <v>6441</v>
      </c>
      <c r="K27" s="152">
        <v>40</v>
      </c>
      <c r="L27" s="122">
        <v>1040445</v>
      </c>
      <c r="M27" s="152">
        <v>0</v>
      </c>
      <c r="N27" s="122" t="s">
        <v>8274</v>
      </c>
      <c r="O27" s="153" t="s">
        <v>8239</v>
      </c>
      <c r="P27" s="154">
        <v>1220308500</v>
      </c>
      <c r="Q27" s="130">
        <v>8454567</v>
      </c>
      <c r="R27" s="131"/>
      <c r="S27" s="131"/>
      <c r="T27" s="131"/>
      <c r="U27" s="131"/>
      <c r="V27" s="131"/>
      <c r="W27" s="131"/>
      <c r="X27" s="131"/>
      <c r="Y27" s="131"/>
      <c r="Z27" s="131"/>
      <c r="AA27" s="131"/>
      <c r="AB27" s="131"/>
      <c r="AC27" s="131">
        <f>SUM(Tabla3[[#This Row],[ENERO]:[DICIEMBRE]])</f>
        <v>8454567</v>
      </c>
    </row>
    <row r="28" spans="1:29" ht="34.5" customHeight="1" x14ac:dyDescent="0.2">
      <c r="A28" s="151">
        <v>4</v>
      </c>
      <c r="B28" s="117" t="s">
        <v>8229</v>
      </c>
      <c r="C28" s="118">
        <v>20032</v>
      </c>
      <c r="D28" s="119" t="s">
        <v>8227</v>
      </c>
      <c r="E28" s="152" t="str">
        <f t="shared" si="2"/>
        <v>PMM</v>
      </c>
      <c r="F28" s="150">
        <v>700376001</v>
      </c>
      <c r="G28" s="132" t="s">
        <v>6763</v>
      </c>
      <c r="H28" s="123">
        <v>1800</v>
      </c>
      <c r="I28" s="117" t="s">
        <v>8231</v>
      </c>
      <c r="J28" s="152" t="s">
        <v>6426</v>
      </c>
      <c r="K28" s="152">
        <v>150</v>
      </c>
      <c r="L28" s="122">
        <v>1040446</v>
      </c>
      <c r="M28" s="152">
        <v>0</v>
      </c>
      <c r="N28" s="122" t="s">
        <v>8275</v>
      </c>
      <c r="O28" s="128" t="s">
        <v>8233</v>
      </c>
      <c r="P28" s="154">
        <v>52292843</v>
      </c>
      <c r="Q28" s="130">
        <v>12732213</v>
      </c>
      <c r="R28" s="131"/>
      <c r="S28" s="131"/>
      <c r="T28" s="131"/>
      <c r="U28" s="131"/>
      <c r="V28" s="131"/>
      <c r="W28" s="131"/>
      <c r="X28" s="131"/>
      <c r="Y28" s="131"/>
      <c r="Z28" s="131"/>
      <c r="AA28" s="131"/>
      <c r="AB28" s="131"/>
      <c r="AC28" s="131">
        <f>SUM(Tabla3[[#This Row],[ENERO]:[DICIEMBRE]])</f>
        <v>12732213</v>
      </c>
    </row>
    <row r="29" spans="1:29" ht="34.5" customHeight="1" x14ac:dyDescent="0.2">
      <c r="A29" s="151">
        <v>4</v>
      </c>
      <c r="B29" s="117" t="s">
        <v>8229</v>
      </c>
      <c r="C29" s="118">
        <v>20032</v>
      </c>
      <c r="D29" s="119" t="s">
        <v>8227</v>
      </c>
      <c r="E29" s="142" t="s">
        <v>8230</v>
      </c>
      <c r="F29" s="143">
        <v>721694003</v>
      </c>
      <c r="G29" s="132" t="s">
        <v>8248</v>
      </c>
      <c r="H29" s="123">
        <v>6915</v>
      </c>
      <c r="I29" s="117" t="s">
        <v>8231</v>
      </c>
      <c r="J29" s="152" t="s">
        <v>6426</v>
      </c>
      <c r="K29" s="142">
        <v>48</v>
      </c>
      <c r="L29" s="144">
        <v>1040479</v>
      </c>
      <c r="M29" s="126">
        <v>12</v>
      </c>
      <c r="N29" s="144" t="s">
        <v>8406</v>
      </c>
      <c r="O29" s="128" t="s">
        <v>8228</v>
      </c>
      <c r="P29" s="133">
        <v>1310000771</v>
      </c>
      <c r="Q29" s="130">
        <v>11447074</v>
      </c>
      <c r="R29" s="159"/>
      <c r="S29" s="159"/>
      <c r="T29" s="159"/>
      <c r="U29" s="159"/>
      <c r="V29" s="159"/>
      <c r="W29" s="159"/>
      <c r="X29" s="159"/>
      <c r="Y29" s="159"/>
      <c r="Z29" s="159"/>
      <c r="AA29" s="159"/>
      <c r="AB29" s="131"/>
      <c r="AC29" s="131">
        <f>SUM(Tabla3[[#This Row],[ENERO]:[DICIEMBRE]])</f>
        <v>11447074</v>
      </c>
    </row>
    <row r="30" spans="1:29" ht="34.5" customHeight="1" x14ac:dyDescent="0.2">
      <c r="A30" s="160">
        <v>5</v>
      </c>
      <c r="B30" s="117" t="s">
        <v>8229</v>
      </c>
      <c r="C30" s="118">
        <v>20032</v>
      </c>
      <c r="D30" s="119" t="s">
        <v>8227</v>
      </c>
      <c r="E30" s="120" t="s">
        <v>8230</v>
      </c>
      <c r="F30" s="121">
        <v>818329008</v>
      </c>
      <c r="G30" s="122" t="s">
        <v>6544</v>
      </c>
      <c r="H30" s="123">
        <v>250</v>
      </c>
      <c r="I30" s="117" t="s">
        <v>8231</v>
      </c>
      <c r="J30" s="123" t="s">
        <v>6765</v>
      </c>
      <c r="K30" s="123">
        <v>70</v>
      </c>
      <c r="L30" s="147">
        <v>1050722</v>
      </c>
      <c r="M30" s="126">
        <v>12</v>
      </c>
      <c r="N30" s="161" t="s">
        <v>8276</v>
      </c>
      <c r="O30" s="128" t="s">
        <v>8233</v>
      </c>
      <c r="P30" s="162">
        <v>15150291</v>
      </c>
      <c r="Q30" s="130">
        <v>4393066</v>
      </c>
      <c r="R30" s="131"/>
      <c r="S30" s="131"/>
      <c r="T30" s="131"/>
      <c r="U30" s="131"/>
      <c r="V30" s="131"/>
      <c r="W30" s="131"/>
      <c r="X30" s="131"/>
      <c r="Y30" s="131"/>
      <c r="Z30" s="131"/>
      <c r="AA30" s="131"/>
      <c r="AB30" s="131"/>
      <c r="AC30" s="131">
        <f>SUM(Tabla3[[#This Row],[ENERO]:[DICIEMBRE]])</f>
        <v>4393066</v>
      </c>
    </row>
    <row r="31" spans="1:29" ht="34.5" customHeight="1" x14ac:dyDescent="0.2">
      <c r="A31" s="160">
        <v>5</v>
      </c>
      <c r="B31" s="117" t="s">
        <v>8229</v>
      </c>
      <c r="C31" s="118">
        <v>20032</v>
      </c>
      <c r="D31" s="119" t="s">
        <v>8227</v>
      </c>
      <c r="E31" s="120" t="s">
        <v>8230</v>
      </c>
      <c r="F31" s="163">
        <v>818329008</v>
      </c>
      <c r="G31" s="122" t="s">
        <v>6544</v>
      </c>
      <c r="H31" s="123">
        <v>250</v>
      </c>
      <c r="I31" s="117" t="s">
        <v>8231</v>
      </c>
      <c r="J31" s="123" t="s">
        <v>6411</v>
      </c>
      <c r="K31" s="123">
        <v>40</v>
      </c>
      <c r="L31" s="164">
        <v>1050894</v>
      </c>
      <c r="M31" s="126">
        <v>12</v>
      </c>
      <c r="N31" s="165" t="s">
        <v>8280</v>
      </c>
      <c r="O31" s="128" t="s">
        <v>8233</v>
      </c>
      <c r="P31" s="157">
        <v>15150348</v>
      </c>
      <c r="Q31" s="130">
        <v>5020646</v>
      </c>
      <c r="R31" s="131"/>
      <c r="S31" s="131"/>
      <c r="T31" s="131"/>
      <c r="U31" s="131"/>
      <c r="V31" s="131"/>
      <c r="W31" s="131"/>
      <c r="X31" s="131"/>
      <c r="Y31" s="131"/>
      <c r="Z31" s="131"/>
      <c r="AA31" s="131"/>
      <c r="AB31" s="131"/>
      <c r="AC31" s="131">
        <f>SUM(Tabla3[[#This Row],[ENERO]:[DICIEMBRE]])</f>
        <v>5020646</v>
      </c>
    </row>
    <row r="32" spans="1:29" ht="34.5" customHeight="1" x14ac:dyDescent="0.2">
      <c r="A32" s="160">
        <v>5</v>
      </c>
      <c r="B32" s="117" t="s">
        <v>8229</v>
      </c>
      <c r="C32" s="118">
        <v>20032</v>
      </c>
      <c r="D32" s="119" t="s">
        <v>8227</v>
      </c>
      <c r="E32" s="120" t="s">
        <v>8230</v>
      </c>
      <c r="F32" s="133">
        <v>728623004</v>
      </c>
      <c r="G32" s="122" t="s">
        <v>6556</v>
      </c>
      <c r="H32" s="123">
        <v>6931</v>
      </c>
      <c r="I32" s="117" t="s">
        <v>8231</v>
      </c>
      <c r="J32" s="166" t="s">
        <v>6432</v>
      </c>
      <c r="K32" s="123">
        <v>40</v>
      </c>
      <c r="L32" s="134">
        <v>1050963</v>
      </c>
      <c r="M32" s="126">
        <v>12</v>
      </c>
      <c r="N32" s="167" t="s">
        <v>8281</v>
      </c>
      <c r="O32" s="128" t="s">
        <v>8228</v>
      </c>
      <c r="P32" s="168">
        <v>36500007464</v>
      </c>
      <c r="Q32" s="130">
        <v>6694195</v>
      </c>
      <c r="R32" s="131"/>
      <c r="S32" s="131"/>
      <c r="T32" s="131"/>
      <c r="U32" s="131"/>
      <c r="V32" s="131"/>
      <c r="W32" s="131"/>
      <c r="X32" s="131"/>
      <c r="Y32" s="131"/>
      <c r="Z32" s="131"/>
      <c r="AA32" s="131"/>
      <c r="AB32" s="131"/>
      <c r="AC32" s="131">
        <f>SUM(Tabla3[[#This Row],[ENERO]:[DICIEMBRE]])</f>
        <v>6694195</v>
      </c>
    </row>
    <row r="33" spans="1:29" ht="34.5" customHeight="1" x14ac:dyDescent="0.2">
      <c r="A33" s="160">
        <v>5</v>
      </c>
      <c r="B33" s="117" t="s">
        <v>8229</v>
      </c>
      <c r="C33" s="118">
        <v>20032</v>
      </c>
      <c r="D33" s="119" t="s">
        <v>8227</v>
      </c>
      <c r="E33" s="120" t="s">
        <v>8243</v>
      </c>
      <c r="F33" s="133">
        <v>728623004</v>
      </c>
      <c r="G33" s="122" t="s">
        <v>6556</v>
      </c>
      <c r="H33" s="123">
        <v>6931</v>
      </c>
      <c r="I33" s="117" t="s">
        <v>8231</v>
      </c>
      <c r="J33" s="120" t="s">
        <v>6432</v>
      </c>
      <c r="K33" s="123">
        <v>40</v>
      </c>
      <c r="L33" s="134">
        <v>1050980</v>
      </c>
      <c r="M33" s="126">
        <v>13</v>
      </c>
      <c r="N33" s="135" t="s">
        <v>8282</v>
      </c>
      <c r="O33" s="128" t="s">
        <v>8228</v>
      </c>
      <c r="P33" s="133">
        <v>36500007472</v>
      </c>
      <c r="Q33" s="130">
        <v>1526448</v>
      </c>
      <c r="R33" s="131"/>
      <c r="S33" s="131"/>
      <c r="T33" s="131"/>
      <c r="U33" s="131"/>
      <c r="V33" s="131"/>
      <c r="W33" s="131"/>
      <c r="X33" s="131"/>
      <c r="Y33" s="131"/>
      <c r="Z33" s="131"/>
      <c r="AA33" s="131"/>
      <c r="AB33" s="131"/>
      <c r="AC33" s="131">
        <f>SUM(Tabla3[[#This Row],[ENERO]:[DICIEMBRE]])</f>
        <v>1526448</v>
      </c>
    </row>
    <row r="34" spans="1:29" ht="34.5" customHeight="1" x14ac:dyDescent="0.2">
      <c r="A34" s="160">
        <v>5</v>
      </c>
      <c r="B34" s="117" t="s">
        <v>8229</v>
      </c>
      <c r="C34" s="118">
        <v>20032</v>
      </c>
      <c r="D34" s="119" t="s">
        <v>8227</v>
      </c>
      <c r="E34" s="120" t="s">
        <v>8242</v>
      </c>
      <c r="F34" s="133">
        <v>818329008</v>
      </c>
      <c r="G34" s="122" t="s">
        <v>6544</v>
      </c>
      <c r="H34" s="123">
        <v>250</v>
      </c>
      <c r="I34" s="117" t="s">
        <v>8231</v>
      </c>
      <c r="J34" s="120" t="s">
        <v>6414</v>
      </c>
      <c r="K34" s="123">
        <v>21</v>
      </c>
      <c r="L34" s="134">
        <v>1050981</v>
      </c>
      <c r="M34" s="126">
        <v>12</v>
      </c>
      <c r="N34" s="135" t="s">
        <v>8283</v>
      </c>
      <c r="O34" s="128" t="s">
        <v>8233</v>
      </c>
      <c r="P34" s="133">
        <v>15154581</v>
      </c>
      <c r="Q34" s="130">
        <v>1609608</v>
      </c>
      <c r="R34" s="131"/>
      <c r="S34" s="131"/>
      <c r="T34" s="131"/>
      <c r="U34" s="131"/>
      <c r="V34" s="131"/>
      <c r="W34" s="131"/>
      <c r="X34" s="131"/>
      <c r="Y34" s="131"/>
      <c r="Z34" s="131"/>
      <c r="AA34" s="131"/>
      <c r="AB34" s="131"/>
      <c r="AC34" s="131">
        <f>SUM(Tabla3[[#This Row],[ENERO]:[DICIEMBRE]])</f>
        <v>1609608</v>
      </c>
    </row>
    <row r="35" spans="1:29" ht="34.5" customHeight="1" x14ac:dyDescent="0.2">
      <c r="A35" s="160">
        <v>5</v>
      </c>
      <c r="B35" s="117" t="s">
        <v>8229</v>
      </c>
      <c r="C35" s="118">
        <v>20032</v>
      </c>
      <c r="D35" s="119" t="s">
        <v>8227</v>
      </c>
      <c r="E35" s="120" t="s">
        <v>8242</v>
      </c>
      <c r="F35" s="133">
        <v>818329008</v>
      </c>
      <c r="G35" s="122" t="s">
        <v>6544</v>
      </c>
      <c r="H35" s="123">
        <v>250</v>
      </c>
      <c r="I35" s="117" t="s">
        <v>8231</v>
      </c>
      <c r="J35" s="120" t="s">
        <v>6412</v>
      </c>
      <c r="K35" s="123">
        <v>50</v>
      </c>
      <c r="L35" s="134">
        <v>1050982</v>
      </c>
      <c r="M35" s="126">
        <v>12</v>
      </c>
      <c r="N35" s="135" t="s">
        <v>8284</v>
      </c>
      <c r="O35" s="128" t="s">
        <v>8233</v>
      </c>
      <c r="P35" s="133">
        <v>15154572</v>
      </c>
      <c r="Q35" s="130">
        <v>6438432</v>
      </c>
      <c r="R35" s="131"/>
      <c r="S35" s="131"/>
      <c r="T35" s="131"/>
      <c r="U35" s="131"/>
      <c r="V35" s="131"/>
      <c r="W35" s="131"/>
      <c r="X35" s="131"/>
      <c r="Y35" s="131"/>
      <c r="Z35" s="131"/>
      <c r="AA35" s="131"/>
      <c r="AB35" s="131"/>
      <c r="AC35" s="131">
        <f>SUM(Tabla3[[#This Row],[ENERO]:[DICIEMBRE]])</f>
        <v>6438432</v>
      </c>
    </row>
    <row r="36" spans="1:29" ht="34.5" customHeight="1" x14ac:dyDescent="0.2">
      <c r="A36" s="160">
        <v>5</v>
      </c>
      <c r="B36" s="117" t="s">
        <v>8229</v>
      </c>
      <c r="C36" s="118">
        <v>20032</v>
      </c>
      <c r="D36" s="119" t="s">
        <v>8227</v>
      </c>
      <c r="E36" s="120" t="s">
        <v>8242</v>
      </c>
      <c r="F36" s="133">
        <v>728623004</v>
      </c>
      <c r="G36" s="122" t="s">
        <v>6556</v>
      </c>
      <c r="H36" s="123">
        <v>6931</v>
      </c>
      <c r="I36" s="117" t="s">
        <v>8231</v>
      </c>
      <c r="J36" s="120" t="s">
        <v>6432</v>
      </c>
      <c r="K36" s="123">
        <v>16</v>
      </c>
      <c r="L36" s="134">
        <v>1050984</v>
      </c>
      <c r="M36" s="126">
        <v>12</v>
      </c>
      <c r="N36" s="135" t="s">
        <v>8286</v>
      </c>
      <c r="O36" s="128" t="s">
        <v>8228</v>
      </c>
      <c r="P36" s="133">
        <v>36500007456</v>
      </c>
      <c r="Q36" s="130">
        <v>1931530</v>
      </c>
      <c r="R36" s="131"/>
      <c r="S36" s="131"/>
      <c r="T36" s="131"/>
      <c r="U36" s="131"/>
      <c r="V36" s="131"/>
      <c r="W36" s="131"/>
      <c r="X36" s="131"/>
      <c r="Y36" s="131"/>
      <c r="Z36" s="131"/>
      <c r="AA36" s="131"/>
      <c r="AB36" s="131"/>
      <c r="AC36" s="131">
        <f>SUM(Tabla3[[#This Row],[ENERO]:[DICIEMBRE]])</f>
        <v>1931530</v>
      </c>
    </row>
    <row r="37" spans="1:29" ht="34.5" customHeight="1" x14ac:dyDescent="0.2">
      <c r="A37" s="160">
        <v>5</v>
      </c>
      <c r="B37" s="117" t="s">
        <v>8229</v>
      </c>
      <c r="C37" s="118">
        <v>20032</v>
      </c>
      <c r="D37" s="119" t="s">
        <v>8227</v>
      </c>
      <c r="E37" s="120" t="s">
        <v>8243</v>
      </c>
      <c r="F37" s="133">
        <v>818329008</v>
      </c>
      <c r="G37" s="122" t="s">
        <v>6544</v>
      </c>
      <c r="H37" s="123">
        <v>250</v>
      </c>
      <c r="I37" s="117" t="s">
        <v>8231</v>
      </c>
      <c r="J37" s="123" t="s">
        <v>6415</v>
      </c>
      <c r="K37" s="123">
        <v>60</v>
      </c>
      <c r="L37" s="134">
        <v>1050985</v>
      </c>
      <c r="M37" s="126">
        <v>13</v>
      </c>
      <c r="N37" s="135" t="s">
        <v>8287</v>
      </c>
      <c r="O37" s="128" t="s">
        <v>8233</v>
      </c>
      <c r="P37" s="133">
        <v>15073866</v>
      </c>
      <c r="Q37" s="130">
        <v>4252248</v>
      </c>
      <c r="R37" s="131"/>
      <c r="S37" s="131"/>
      <c r="T37" s="131"/>
      <c r="U37" s="131"/>
      <c r="V37" s="131"/>
      <c r="W37" s="131"/>
      <c r="X37" s="131"/>
      <c r="Y37" s="131"/>
      <c r="Z37" s="131"/>
      <c r="AA37" s="131"/>
      <c r="AB37" s="131"/>
      <c r="AC37" s="131">
        <f>SUM(Tabla3[[#This Row],[ENERO]:[DICIEMBRE]])</f>
        <v>4252248</v>
      </c>
    </row>
    <row r="38" spans="1:29" ht="34.5" customHeight="1" x14ac:dyDescent="0.2">
      <c r="A38" s="160">
        <v>5</v>
      </c>
      <c r="B38" s="117" t="s">
        <v>8229</v>
      </c>
      <c r="C38" s="118">
        <v>20032</v>
      </c>
      <c r="D38" s="119" t="s">
        <v>8227</v>
      </c>
      <c r="E38" s="120" t="s">
        <v>8243</v>
      </c>
      <c r="F38" s="133">
        <v>818329008</v>
      </c>
      <c r="G38" s="122" t="s">
        <v>6544</v>
      </c>
      <c r="H38" s="123">
        <v>250</v>
      </c>
      <c r="I38" s="117" t="s">
        <v>8231</v>
      </c>
      <c r="J38" s="120" t="s">
        <v>6412</v>
      </c>
      <c r="K38" s="123">
        <v>30</v>
      </c>
      <c r="L38" s="134">
        <v>1050986</v>
      </c>
      <c r="M38" s="126">
        <v>13</v>
      </c>
      <c r="N38" s="135" t="s">
        <v>8288</v>
      </c>
      <c r="O38" s="128" t="s">
        <v>8233</v>
      </c>
      <c r="P38" s="133">
        <v>15154548</v>
      </c>
      <c r="Q38" s="130">
        <v>2943864</v>
      </c>
      <c r="R38" s="131"/>
      <c r="S38" s="131"/>
      <c r="T38" s="131"/>
      <c r="U38" s="131"/>
      <c r="V38" s="131"/>
      <c r="W38" s="131"/>
      <c r="X38" s="131"/>
      <c r="Y38" s="131"/>
      <c r="Z38" s="131"/>
      <c r="AA38" s="131"/>
      <c r="AB38" s="131"/>
      <c r="AC38" s="131">
        <f>SUM(Tabla3[[#This Row],[ENERO]:[DICIEMBRE]])</f>
        <v>2943864</v>
      </c>
    </row>
    <row r="39" spans="1:29" ht="34.5" customHeight="1" x14ac:dyDescent="0.2">
      <c r="A39" s="160">
        <v>5</v>
      </c>
      <c r="B39" s="117" t="s">
        <v>8229</v>
      </c>
      <c r="C39" s="118">
        <v>20032</v>
      </c>
      <c r="D39" s="119" t="s">
        <v>8227</v>
      </c>
      <c r="E39" s="120" t="s">
        <v>8243</v>
      </c>
      <c r="F39" s="133">
        <v>818329008</v>
      </c>
      <c r="G39" s="122" t="s">
        <v>6544</v>
      </c>
      <c r="H39" s="123">
        <v>250</v>
      </c>
      <c r="I39" s="117" t="s">
        <v>8231</v>
      </c>
      <c r="J39" s="120" t="s">
        <v>6414</v>
      </c>
      <c r="K39" s="123">
        <v>14</v>
      </c>
      <c r="L39" s="134">
        <v>1050987</v>
      </c>
      <c r="M39" s="126">
        <v>13</v>
      </c>
      <c r="N39" s="135" t="s">
        <v>8289</v>
      </c>
      <c r="O39" s="128" t="s">
        <v>8233</v>
      </c>
      <c r="P39" s="133">
        <v>15154556</v>
      </c>
      <c r="Q39" s="130">
        <v>327096</v>
      </c>
      <c r="R39" s="131"/>
      <c r="S39" s="131"/>
      <c r="T39" s="131"/>
      <c r="U39" s="131"/>
      <c r="V39" s="131"/>
      <c r="W39" s="131"/>
      <c r="X39" s="131"/>
      <c r="Y39" s="131"/>
      <c r="Z39" s="131"/>
      <c r="AA39" s="131"/>
      <c r="AB39" s="131"/>
      <c r="AC39" s="131">
        <f>SUM(Tabla3[[#This Row],[ENERO]:[DICIEMBRE]])</f>
        <v>327096</v>
      </c>
    </row>
    <row r="40" spans="1:29" ht="34.5" customHeight="1" x14ac:dyDescent="0.2">
      <c r="A40" s="160">
        <v>5</v>
      </c>
      <c r="B40" s="117" t="s">
        <v>8229</v>
      </c>
      <c r="C40" s="118">
        <v>20032</v>
      </c>
      <c r="D40" s="119" t="s">
        <v>8227</v>
      </c>
      <c r="E40" s="120" t="s">
        <v>8240</v>
      </c>
      <c r="F40" s="133">
        <v>818329008</v>
      </c>
      <c r="G40" s="122" t="s">
        <v>6544</v>
      </c>
      <c r="H40" s="120">
        <v>250</v>
      </c>
      <c r="I40" s="117" t="s">
        <v>8231</v>
      </c>
      <c r="J40" s="120" t="s">
        <v>6414</v>
      </c>
      <c r="K40" s="123">
        <v>45</v>
      </c>
      <c r="L40" s="134">
        <v>1050994</v>
      </c>
      <c r="M40" s="126">
        <v>15</v>
      </c>
      <c r="N40" s="127" t="s">
        <v>8290</v>
      </c>
      <c r="O40" s="128" t="s">
        <v>8233</v>
      </c>
      <c r="P40" s="133">
        <v>15058352</v>
      </c>
      <c r="Q40" s="130">
        <v>4411176</v>
      </c>
      <c r="R40" s="131"/>
      <c r="S40" s="131"/>
      <c r="T40" s="131"/>
      <c r="U40" s="131"/>
      <c r="V40" s="131"/>
      <c r="W40" s="131"/>
      <c r="X40" s="131"/>
      <c r="Y40" s="131"/>
      <c r="Z40" s="131"/>
      <c r="AA40" s="131"/>
      <c r="AB40" s="131"/>
      <c r="AC40" s="131">
        <f>SUM(Tabla3[[#This Row],[ENERO]:[DICIEMBRE]])</f>
        <v>4411176</v>
      </c>
    </row>
    <row r="41" spans="1:29" ht="34.5" customHeight="1" x14ac:dyDescent="0.2">
      <c r="A41" s="160">
        <v>5</v>
      </c>
      <c r="B41" s="117" t="s">
        <v>8229</v>
      </c>
      <c r="C41" s="118">
        <v>20032</v>
      </c>
      <c r="D41" s="119" t="s">
        <v>8227</v>
      </c>
      <c r="E41" s="120" t="s">
        <v>8245</v>
      </c>
      <c r="F41" s="150">
        <v>738689003</v>
      </c>
      <c r="G41" s="122" t="s">
        <v>6558</v>
      </c>
      <c r="H41" s="123">
        <v>6979</v>
      </c>
      <c r="I41" s="117" t="s">
        <v>8231</v>
      </c>
      <c r="J41" s="123" t="s">
        <v>6765</v>
      </c>
      <c r="K41" s="123">
        <v>50</v>
      </c>
      <c r="L41" s="122">
        <v>1051008</v>
      </c>
      <c r="M41" s="126">
        <v>7</v>
      </c>
      <c r="N41" s="132" t="s">
        <v>8291</v>
      </c>
      <c r="O41" s="128" t="s">
        <v>8234</v>
      </c>
      <c r="P41" s="150">
        <v>73546290</v>
      </c>
      <c r="Q41" s="130">
        <v>4724966</v>
      </c>
      <c r="R41" s="131"/>
      <c r="S41" s="131"/>
      <c r="T41" s="131"/>
      <c r="U41" s="131"/>
      <c r="V41" s="131"/>
      <c r="W41" s="131"/>
      <c r="X41" s="131"/>
      <c r="Y41" s="131"/>
      <c r="Z41" s="131"/>
      <c r="AA41" s="131"/>
      <c r="AB41" s="131"/>
      <c r="AC41" s="131">
        <f>SUM(Tabla3[[#This Row],[ENERO]:[DICIEMBRE]])</f>
        <v>4724966</v>
      </c>
    </row>
    <row r="42" spans="1:29" ht="34.5" customHeight="1" x14ac:dyDescent="0.2">
      <c r="A42" s="160">
        <v>5</v>
      </c>
      <c r="B42" s="117" t="s">
        <v>8229</v>
      </c>
      <c r="C42" s="118">
        <v>20032</v>
      </c>
      <c r="D42" s="119" t="s">
        <v>8227</v>
      </c>
      <c r="E42" s="120" t="s">
        <v>8240</v>
      </c>
      <c r="F42" s="150">
        <v>818329008</v>
      </c>
      <c r="G42" s="122" t="s">
        <v>6544</v>
      </c>
      <c r="H42" s="123">
        <v>250</v>
      </c>
      <c r="I42" s="117" t="s">
        <v>8231</v>
      </c>
      <c r="J42" s="123" t="s">
        <v>6415</v>
      </c>
      <c r="K42" s="123">
        <v>50</v>
      </c>
      <c r="L42" s="122">
        <v>1051018</v>
      </c>
      <c r="M42" s="126">
        <v>15</v>
      </c>
      <c r="N42" s="132" t="s">
        <v>8292</v>
      </c>
      <c r="O42" s="128" t="s">
        <v>8233</v>
      </c>
      <c r="P42" s="150">
        <v>15150216</v>
      </c>
      <c r="Q42" s="130">
        <v>2726575</v>
      </c>
      <c r="R42" s="131"/>
      <c r="S42" s="131"/>
      <c r="T42" s="131"/>
      <c r="U42" s="131"/>
      <c r="V42" s="131"/>
      <c r="W42" s="131"/>
      <c r="X42" s="131"/>
      <c r="Y42" s="131"/>
      <c r="Z42" s="131"/>
      <c r="AA42" s="131"/>
      <c r="AB42" s="131"/>
      <c r="AC42" s="131">
        <f>SUM(Tabla3[[#This Row],[ENERO]:[DICIEMBRE]])</f>
        <v>2726575</v>
      </c>
    </row>
    <row r="43" spans="1:29" ht="34.5" customHeight="1" x14ac:dyDescent="0.2">
      <c r="A43" s="160">
        <v>5</v>
      </c>
      <c r="B43" s="117" t="s">
        <v>8229</v>
      </c>
      <c r="C43" s="118">
        <v>20032</v>
      </c>
      <c r="D43" s="119" t="s">
        <v>8227</v>
      </c>
      <c r="E43" s="120" t="s">
        <v>8240</v>
      </c>
      <c r="F43" s="150">
        <v>818329008</v>
      </c>
      <c r="G43" s="122" t="s">
        <v>6544</v>
      </c>
      <c r="H43" s="123">
        <v>250</v>
      </c>
      <c r="I43" s="117" t="s">
        <v>8231</v>
      </c>
      <c r="J43" s="123" t="s">
        <v>6765</v>
      </c>
      <c r="K43" s="123">
        <v>50</v>
      </c>
      <c r="L43" s="122">
        <v>1051019</v>
      </c>
      <c r="M43" s="126">
        <v>15</v>
      </c>
      <c r="N43" s="132" t="s">
        <v>8293</v>
      </c>
      <c r="O43" s="128" t="s">
        <v>8233</v>
      </c>
      <c r="P43" s="150">
        <v>15150208</v>
      </c>
      <c r="Q43" s="130">
        <v>2065587</v>
      </c>
      <c r="R43" s="131"/>
      <c r="S43" s="131"/>
      <c r="T43" s="131"/>
      <c r="U43" s="131"/>
      <c r="V43" s="131"/>
      <c r="W43" s="131"/>
      <c r="X43" s="131"/>
      <c r="Y43" s="131"/>
      <c r="Z43" s="131"/>
      <c r="AA43" s="131"/>
      <c r="AB43" s="131"/>
      <c r="AC43" s="131">
        <f>SUM(Tabla3[[#This Row],[ENERO]:[DICIEMBRE]])</f>
        <v>2065587</v>
      </c>
    </row>
    <row r="44" spans="1:29" ht="34.5" customHeight="1" x14ac:dyDescent="0.2">
      <c r="A44" s="160">
        <v>5</v>
      </c>
      <c r="B44" s="117" t="s">
        <v>8229</v>
      </c>
      <c r="C44" s="118">
        <v>20032</v>
      </c>
      <c r="D44" s="119" t="s">
        <v>8227</v>
      </c>
      <c r="E44" s="120" t="s">
        <v>8247</v>
      </c>
      <c r="F44" s="150">
        <v>818329008</v>
      </c>
      <c r="G44" s="122" t="s">
        <v>6544</v>
      </c>
      <c r="H44" s="123">
        <v>250</v>
      </c>
      <c r="I44" s="117" t="s">
        <v>8231</v>
      </c>
      <c r="J44" s="123" t="s">
        <v>6413</v>
      </c>
      <c r="K44" s="123">
        <v>35</v>
      </c>
      <c r="L44" s="122">
        <v>1051020</v>
      </c>
      <c r="M44" s="126">
        <v>14</v>
      </c>
      <c r="N44" s="132" t="s">
        <v>8294</v>
      </c>
      <c r="O44" s="128" t="s">
        <v>8233</v>
      </c>
      <c r="P44" s="150">
        <v>15150224</v>
      </c>
      <c r="Q44" s="130">
        <v>2134440</v>
      </c>
      <c r="R44" s="131"/>
      <c r="S44" s="131"/>
      <c r="T44" s="131"/>
      <c r="U44" s="131"/>
      <c r="V44" s="131"/>
      <c r="W44" s="131"/>
      <c r="X44" s="131"/>
      <c r="Y44" s="131"/>
      <c r="Z44" s="131"/>
      <c r="AA44" s="131"/>
      <c r="AB44" s="131"/>
      <c r="AC44" s="131">
        <f>SUM(Tabla3[[#This Row],[ENERO]:[DICIEMBRE]])</f>
        <v>2134440</v>
      </c>
    </row>
    <row r="45" spans="1:29" ht="34.5" customHeight="1" x14ac:dyDescent="0.2">
      <c r="A45" s="151">
        <v>5</v>
      </c>
      <c r="B45" s="120" t="s">
        <v>8229</v>
      </c>
      <c r="C45" s="118">
        <v>20032</v>
      </c>
      <c r="D45" s="119" t="s">
        <v>8227</v>
      </c>
      <c r="E45" s="120" t="str">
        <f>LEFT(N45,3)</f>
        <v>ASR</v>
      </c>
      <c r="F45" s="150">
        <v>738689003</v>
      </c>
      <c r="G45" s="158" t="s">
        <v>6558</v>
      </c>
      <c r="H45" s="120">
        <v>6979</v>
      </c>
      <c r="I45" s="117" t="s">
        <v>8231</v>
      </c>
      <c r="J45" s="123" t="s">
        <v>6765</v>
      </c>
      <c r="K45" s="123">
        <v>50</v>
      </c>
      <c r="L45" s="122">
        <v>1051176</v>
      </c>
      <c r="M45" s="126">
        <v>11</v>
      </c>
      <c r="N45" s="132" t="s">
        <v>8295</v>
      </c>
      <c r="O45" s="158" t="s">
        <v>8234</v>
      </c>
      <c r="P45" s="157">
        <v>73547202</v>
      </c>
      <c r="Q45" s="130">
        <v>2587200</v>
      </c>
      <c r="R45" s="131"/>
      <c r="S45" s="131"/>
      <c r="T45" s="131"/>
      <c r="U45" s="131"/>
      <c r="V45" s="131"/>
      <c r="W45" s="131"/>
      <c r="X45" s="131"/>
      <c r="Y45" s="131"/>
      <c r="Z45" s="131"/>
      <c r="AA45" s="131"/>
      <c r="AB45" s="131"/>
      <c r="AC45" s="131">
        <f>SUM(Tabla3[[#This Row],[ENERO]:[DICIEMBRE]])</f>
        <v>2587200</v>
      </c>
    </row>
    <row r="46" spans="1:29" ht="34.5" customHeight="1" x14ac:dyDescent="0.2">
      <c r="A46" s="151">
        <v>5</v>
      </c>
      <c r="B46" s="120" t="s">
        <v>8229</v>
      </c>
      <c r="C46" s="118">
        <v>20032</v>
      </c>
      <c r="D46" s="119" t="s">
        <v>8227</v>
      </c>
      <c r="E46" s="120" t="str">
        <f t="shared" ref="E46:E48" si="3">LEFT(N46,3)</f>
        <v>ALA</v>
      </c>
      <c r="F46" s="150">
        <v>738689003</v>
      </c>
      <c r="G46" s="158" t="s">
        <v>6558</v>
      </c>
      <c r="H46" s="120">
        <v>6979</v>
      </c>
      <c r="I46" s="117" t="s">
        <v>8231</v>
      </c>
      <c r="J46" s="123" t="s">
        <v>6765</v>
      </c>
      <c r="K46" s="123">
        <v>50</v>
      </c>
      <c r="L46" s="122">
        <v>1051177</v>
      </c>
      <c r="M46" s="126">
        <v>11</v>
      </c>
      <c r="N46" s="132" t="s">
        <v>8296</v>
      </c>
      <c r="O46" s="158" t="s">
        <v>8234</v>
      </c>
      <c r="P46" s="150">
        <v>73547202</v>
      </c>
      <c r="Q46" s="130">
        <v>2759249</v>
      </c>
      <c r="R46" s="131"/>
      <c r="S46" s="131"/>
      <c r="T46" s="131"/>
      <c r="U46" s="131"/>
      <c r="V46" s="131"/>
      <c r="W46" s="131"/>
      <c r="X46" s="131"/>
      <c r="Y46" s="131"/>
      <c r="Z46" s="131"/>
      <c r="AA46" s="131"/>
      <c r="AB46" s="131"/>
      <c r="AC46" s="131">
        <f>SUM(Tabla3[[#This Row],[ENERO]:[DICIEMBRE]])</f>
        <v>2759249</v>
      </c>
    </row>
    <row r="47" spans="1:29" ht="34.5" customHeight="1" x14ac:dyDescent="0.2">
      <c r="A47" s="141">
        <v>5</v>
      </c>
      <c r="B47" s="142" t="s">
        <v>8229</v>
      </c>
      <c r="C47" s="118">
        <v>20032</v>
      </c>
      <c r="D47" s="142" t="s">
        <v>8227</v>
      </c>
      <c r="E47" s="142" t="str">
        <f t="shared" si="3"/>
        <v>PSA</v>
      </c>
      <c r="F47" s="143">
        <v>728623004</v>
      </c>
      <c r="G47" s="122" t="s">
        <v>6556</v>
      </c>
      <c r="H47" s="123">
        <v>6931</v>
      </c>
      <c r="I47" s="117" t="s">
        <v>8231</v>
      </c>
      <c r="J47" s="47" t="s">
        <v>6432</v>
      </c>
      <c r="K47" s="142">
        <v>20</v>
      </c>
      <c r="L47" s="144">
        <v>1051296</v>
      </c>
      <c r="M47" s="126">
        <v>14</v>
      </c>
      <c r="N47" s="144" t="s">
        <v>8277</v>
      </c>
      <c r="O47" s="145" t="s">
        <v>8228</v>
      </c>
      <c r="P47" s="146" t="s">
        <v>8454</v>
      </c>
      <c r="Q47" s="130">
        <v>1122763</v>
      </c>
      <c r="R47" s="131"/>
      <c r="S47" s="131"/>
      <c r="T47" s="131"/>
      <c r="U47" s="131"/>
      <c r="V47" s="131"/>
      <c r="W47" s="131"/>
      <c r="X47" s="131"/>
      <c r="Y47" s="131"/>
      <c r="Z47" s="131"/>
      <c r="AA47" s="131"/>
      <c r="AB47" s="131"/>
      <c r="AC47" s="131">
        <f>SUM(Tabla3[[#This Row],[ENERO]:[DICIEMBRE]])</f>
        <v>1122763</v>
      </c>
    </row>
    <row r="48" spans="1:29" ht="34.5" customHeight="1" x14ac:dyDescent="0.2">
      <c r="A48" s="141">
        <v>5</v>
      </c>
      <c r="B48" s="142" t="s">
        <v>8229</v>
      </c>
      <c r="C48" s="118">
        <v>20032</v>
      </c>
      <c r="D48" s="142" t="s">
        <v>8227</v>
      </c>
      <c r="E48" s="142" t="str">
        <f t="shared" si="3"/>
        <v>PSA</v>
      </c>
      <c r="F48" s="143">
        <v>818329008</v>
      </c>
      <c r="G48" s="122" t="s">
        <v>6544</v>
      </c>
      <c r="H48" s="123">
        <v>250</v>
      </c>
      <c r="I48" s="117" t="s">
        <v>8231</v>
      </c>
      <c r="J48" s="47" t="s">
        <v>6415</v>
      </c>
      <c r="K48" s="142">
        <v>77</v>
      </c>
      <c r="L48" s="144">
        <v>1051297</v>
      </c>
      <c r="M48" s="126">
        <v>14</v>
      </c>
      <c r="N48" s="144" t="s">
        <v>8279</v>
      </c>
      <c r="O48" s="145" t="s">
        <v>8233</v>
      </c>
      <c r="P48" s="146">
        <v>15150313</v>
      </c>
      <c r="Q48" s="130">
        <v>7118753</v>
      </c>
      <c r="R48" s="131"/>
      <c r="S48" s="131"/>
      <c r="T48" s="131"/>
      <c r="U48" s="131"/>
      <c r="V48" s="131"/>
      <c r="W48" s="131"/>
      <c r="X48" s="131"/>
      <c r="Y48" s="131"/>
      <c r="Z48" s="131"/>
      <c r="AA48" s="131"/>
      <c r="AB48" s="131"/>
      <c r="AC48" s="131">
        <f>SUM(Tabla3[[#This Row],[ENERO]:[DICIEMBRE]])</f>
        <v>7118753</v>
      </c>
    </row>
    <row r="49" spans="1:29" ht="34.5" customHeight="1" x14ac:dyDescent="0.2">
      <c r="A49" s="141">
        <v>5</v>
      </c>
      <c r="B49" s="142" t="s">
        <v>8229</v>
      </c>
      <c r="C49" s="118">
        <v>20032</v>
      </c>
      <c r="D49" s="142" t="s">
        <v>8227</v>
      </c>
      <c r="E49" s="142" t="str">
        <f>LEFT(N49,3)</f>
        <v>PLA</v>
      </c>
      <c r="F49" s="143">
        <v>818329008</v>
      </c>
      <c r="G49" s="122" t="s">
        <v>6544</v>
      </c>
      <c r="H49" s="123">
        <v>250</v>
      </c>
      <c r="I49" s="117" t="s">
        <v>8231</v>
      </c>
      <c r="J49" s="47" t="s">
        <v>6415</v>
      </c>
      <c r="K49" s="142">
        <v>40</v>
      </c>
      <c r="L49" s="144">
        <v>1051298</v>
      </c>
      <c r="M49" s="126">
        <v>12</v>
      </c>
      <c r="N49" s="144" t="s">
        <v>8285</v>
      </c>
      <c r="O49" s="145" t="s">
        <v>8233</v>
      </c>
      <c r="P49" s="146">
        <v>15150321</v>
      </c>
      <c r="Q49" s="130">
        <v>3505833</v>
      </c>
      <c r="R49" s="131"/>
      <c r="S49" s="131"/>
      <c r="T49" s="131"/>
      <c r="U49" s="131"/>
      <c r="V49" s="131"/>
      <c r="W49" s="131"/>
      <c r="X49" s="131"/>
      <c r="Y49" s="131"/>
      <c r="Z49" s="131"/>
      <c r="AA49" s="131"/>
      <c r="AB49" s="131"/>
      <c r="AC49" s="131">
        <f>SUM(Tabla3[[#This Row],[ENERO]:[DICIEMBRE]])</f>
        <v>3505833</v>
      </c>
    </row>
    <row r="50" spans="1:29" ht="34.5" customHeight="1" x14ac:dyDescent="0.2">
      <c r="A50" s="160">
        <v>6</v>
      </c>
      <c r="B50" s="117" t="s">
        <v>8229</v>
      </c>
      <c r="C50" s="118">
        <v>20032</v>
      </c>
      <c r="D50" s="119" t="s">
        <v>8227</v>
      </c>
      <c r="E50" s="120" t="s">
        <v>8235</v>
      </c>
      <c r="F50" s="121">
        <v>717150007</v>
      </c>
      <c r="G50" s="122" t="s">
        <v>6550</v>
      </c>
      <c r="H50" s="123">
        <v>6570</v>
      </c>
      <c r="I50" s="117" t="s">
        <v>8231</v>
      </c>
      <c r="J50" s="123" t="s">
        <v>6418</v>
      </c>
      <c r="K50" s="123">
        <v>35</v>
      </c>
      <c r="L50" s="125">
        <v>1060295</v>
      </c>
      <c r="M50" s="126">
        <v>11</v>
      </c>
      <c r="N50" s="127" t="s">
        <v>8298</v>
      </c>
      <c r="O50" s="128" t="s">
        <v>8233</v>
      </c>
      <c r="P50" s="129">
        <v>10669396</v>
      </c>
      <c r="Q50" s="130">
        <v>1448832</v>
      </c>
      <c r="R50" s="131"/>
      <c r="S50" s="131"/>
      <c r="T50" s="131"/>
      <c r="U50" s="131"/>
      <c r="V50" s="131"/>
      <c r="W50" s="131"/>
      <c r="X50" s="131"/>
      <c r="Y50" s="131"/>
      <c r="Z50" s="131"/>
      <c r="AA50" s="131"/>
      <c r="AB50" s="131"/>
      <c r="AC50" s="131">
        <f>SUM(Tabla3[[#This Row],[ENERO]:[DICIEMBRE]])</f>
        <v>1448832</v>
      </c>
    </row>
    <row r="51" spans="1:29" ht="34.5" customHeight="1" x14ac:dyDescent="0.2">
      <c r="A51" s="160">
        <v>6</v>
      </c>
      <c r="B51" s="117" t="s">
        <v>8229</v>
      </c>
      <c r="C51" s="118">
        <v>20032</v>
      </c>
      <c r="D51" s="119" t="s">
        <v>8227</v>
      </c>
      <c r="E51" s="120" t="s">
        <v>8237</v>
      </c>
      <c r="F51" s="121">
        <v>717150007</v>
      </c>
      <c r="G51" s="122" t="s">
        <v>6550</v>
      </c>
      <c r="H51" s="123">
        <v>6570</v>
      </c>
      <c r="I51" s="117" t="s">
        <v>8231</v>
      </c>
      <c r="J51" s="123" t="s">
        <v>6418</v>
      </c>
      <c r="K51" s="123">
        <v>35</v>
      </c>
      <c r="L51" s="122">
        <v>1060296</v>
      </c>
      <c r="M51" s="126">
        <v>11</v>
      </c>
      <c r="N51" s="132" t="s">
        <v>8299</v>
      </c>
      <c r="O51" s="128" t="s">
        <v>8233</v>
      </c>
      <c r="P51" s="129">
        <v>10669396</v>
      </c>
      <c r="Q51" s="130">
        <v>1708106</v>
      </c>
      <c r="R51" s="131"/>
      <c r="S51" s="131"/>
      <c r="T51" s="131"/>
      <c r="U51" s="131"/>
      <c r="V51" s="131"/>
      <c r="W51" s="131"/>
      <c r="X51" s="131"/>
      <c r="Y51" s="131"/>
      <c r="Z51" s="131"/>
      <c r="AA51" s="131"/>
      <c r="AB51" s="131"/>
      <c r="AC51" s="131">
        <f>SUM(Tabla3[[#This Row],[ENERO]:[DICIEMBRE]])</f>
        <v>1708106</v>
      </c>
    </row>
    <row r="52" spans="1:29" ht="34.5" customHeight="1" thickBot="1" x14ac:dyDescent="0.25">
      <c r="A52" s="160">
        <v>6</v>
      </c>
      <c r="B52" s="117" t="s">
        <v>8229</v>
      </c>
      <c r="C52" s="118">
        <v>20032</v>
      </c>
      <c r="D52" s="119" t="s">
        <v>8227</v>
      </c>
      <c r="E52" s="120" t="s">
        <v>8243</v>
      </c>
      <c r="F52" s="169">
        <v>717150007</v>
      </c>
      <c r="G52" s="122" t="s">
        <v>6550</v>
      </c>
      <c r="H52" s="120">
        <v>6570</v>
      </c>
      <c r="I52" s="117" t="s">
        <v>8231</v>
      </c>
      <c r="J52" s="120" t="s">
        <v>6418</v>
      </c>
      <c r="K52" s="123">
        <v>64</v>
      </c>
      <c r="L52" s="170">
        <v>1060307</v>
      </c>
      <c r="M52" s="126">
        <v>13</v>
      </c>
      <c r="N52" s="171" t="s">
        <v>8300</v>
      </c>
      <c r="O52" s="128" t="s">
        <v>8233</v>
      </c>
      <c r="P52" s="157">
        <v>10676163</v>
      </c>
      <c r="Q52" s="130">
        <v>4361280</v>
      </c>
      <c r="R52" s="131"/>
      <c r="S52" s="131"/>
      <c r="T52" s="131"/>
      <c r="U52" s="131"/>
      <c r="V52" s="131"/>
      <c r="W52" s="131"/>
      <c r="X52" s="131"/>
      <c r="Y52" s="131"/>
      <c r="Z52" s="131"/>
      <c r="AA52" s="131"/>
      <c r="AB52" s="131"/>
      <c r="AC52" s="131">
        <f>SUM(Tabla3[[#This Row],[ENERO]:[DICIEMBRE]])</f>
        <v>4361280</v>
      </c>
    </row>
    <row r="53" spans="1:29" ht="34.5" customHeight="1" thickBot="1" x14ac:dyDescent="0.25">
      <c r="A53" s="160">
        <v>6</v>
      </c>
      <c r="B53" s="117" t="s">
        <v>8229</v>
      </c>
      <c r="C53" s="118">
        <v>20032</v>
      </c>
      <c r="D53" s="119" t="s">
        <v>8227</v>
      </c>
      <c r="E53" s="120" t="s">
        <v>8242</v>
      </c>
      <c r="F53" s="169">
        <v>717150007</v>
      </c>
      <c r="G53" s="122" t="s">
        <v>6550</v>
      </c>
      <c r="H53" s="120">
        <v>6570</v>
      </c>
      <c r="I53" s="117" t="s">
        <v>8231</v>
      </c>
      <c r="J53" s="120" t="s">
        <v>6418</v>
      </c>
      <c r="K53" s="123">
        <v>35</v>
      </c>
      <c r="L53" s="170">
        <v>1060309</v>
      </c>
      <c r="M53" s="126">
        <v>12</v>
      </c>
      <c r="N53" s="171" t="s">
        <v>8301</v>
      </c>
      <c r="O53" s="128" t="s">
        <v>8233</v>
      </c>
      <c r="P53" s="172">
        <v>10676074</v>
      </c>
      <c r="Q53" s="130">
        <v>4024020</v>
      </c>
      <c r="R53" s="131"/>
      <c r="S53" s="131"/>
      <c r="T53" s="131"/>
      <c r="U53" s="131"/>
      <c r="V53" s="131"/>
      <c r="W53" s="131"/>
      <c r="X53" s="131"/>
      <c r="Y53" s="131"/>
      <c r="Z53" s="131"/>
      <c r="AA53" s="131"/>
      <c r="AB53" s="131"/>
      <c r="AC53" s="131">
        <f>SUM(Tabla3[[#This Row],[ENERO]:[DICIEMBRE]])</f>
        <v>4024020</v>
      </c>
    </row>
    <row r="54" spans="1:29" ht="34.5" customHeight="1" x14ac:dyDescent="0.2">
      <c r="A54" s="151">
        <v>6</v>
      </c>
      <c r="B54" s="117" t="s">
        <v>8229</v>
      </c>
      <c r="C54" s="118">
        <v>20032</v>
      </c>
      <c r="D54" s="119" t="s">
        <v>8227</v>
      </c>
      <c r="E54" s="152" t="str">
        <f>LEFT(N54,3)</f>
        <v>PMM</v>
      </c>
      <c r="F54" s="150">
        <v>719400000</v>
      </c>
      <c r="G54" s="122" t="s">
        <v>6547</v>
      </c>
      <c r="H54" s="123">
        <v>3842</v>
      </c>
      <c r="I54" s="117" t="s">
        <v>8231</v>
      </c>
      <c r="J54" s="152" t="s">
        <v>6433</v>
      </c>
      <c r="K54" s="152">
        <v>90</v>
      </c>
      <c r="L54" s="122">
        <v>1060377</v>
      </c>
      <c r="M54" s="152">
        <v>0</v>
      </c>
      <c r="N54" s="122" t="s">
        <v>8303</v>
      </c>
      <c r="O54" s="128" t="s">
        <v>8241</v>
      </c>
      <c r="P54" s="154">
        <v>970328858</v>
      </c>
      <c r="Q54" s="130">
        <v>7319136</v>
      </c>
      <c r="R54" s="131"/>
      <c r="S54" s="131"/>
      <c r="T54" s="131"/>
      <c r="U54" s="131"/>
      <c r="V54" s="131"/>
      <c r="W54" s="131"/>
      <c r="X54" s="131"/>
      <c r="Y54" s="131"/>
      <c r="Z54" s="131"/>
      <c r="AA54" s="131"/>
      <c r="AB54" s="131"/>
      <c r="AC54" s="131">
        <f>SUM(Tabla3[[#This Row],[ENERO]:[DICIEMBRE]])</f>
        <v>7319136</v>
      </c>
    </row>
    <row r="55" spans="1:29" ht="34.5" customHeight="1" x14ac:dyDescent="0.2">
      <c r="A55" s="173">
        <v>6</v>
      </c>
      <c r="B55" s="174" t="s">
        <v>8229</v>
      </c>
      <c r="C55" s="175">
        <v>20032</v>
      </c>
      <c r="D55" s="176" t="s">
        <v>8227</v>
      </c>
      <c r="E55" s="175" t="s">
        <v>8230</v>
      </c>
      <c r="F55" s="177">
        <v>717150007</v>
      </c>
      <c r="G55" s="178" t="s">
        <v>8304</v>
      </c>
      <c r="H55" s="152">
        <v>6570</v>
      </c>
      <c r="I55" s="174" t="s">
        <v>8231</v>
      </c>
      <c r="J55" s="152" t="s">
        <v>6418</v>
      </c>
      <c r="K55" s="175">
        <v>90</v>
      </c>
      <c r="L55" s="179">
        <v>1060424</v>
      </c>
      <c r="M55" s="126">
        <v>12</v>
      </c>
      <c r="N55" s="180" t="s">
        <v>8305</v>
      </c>
      <c r="O55" s="180" t="s">
        <v>8233</v>
      </c>
      <c r="P55" s="181">
        <v>10704124</v>
      </c>
      <c r="Q55" s="130">
        <v>12134587</v>
      </c>
      <c r="R55" s="182"/>
      <c r="S55" s="182"/>
      <c r="T55" s="182"/>
      <c r="U55" s="182"/>
      <c r="V55" s="182"/>
      <c r="W55" s="182"/>
      <c r="X55" s="182"/>
      <c r="Y55" s="182"/>
      <c r="Z55" s="182"/>
      <c r="AA55" s="182"/>
      <c r="AB55" s="131"/>
      <c r="AC55" s="131">
        <f>SUM(Tabla3[[#This Row],[ENERO]:[DICIEMBRE]])</f>
        <v>12134587</v>
      </c>
    </row>
    <row r="56" spans="1:29" ht="34.5" customHeight="1" x14ac:dyDescent="0.2">
      <c r="A56" s="173">
        <v>6</v>
      </c>
      <c r="B56" s="174" t="s">
        <v>8229</v>
      </c>
      <c r="C56" s="175">
        <v>20032</v>
      </c>
      <c r="D56" s="176" t="s">
        <v>8227</v>
      </c>
      <c r="E56" s="175" t="s">
        <v>8247</v>
      </c>
      <c r="F56" s="177">
        <v>717150007</v>
      </c>
      <c r="G56" s="178" t="s">
        <v>8304</v>
      </c>
      <c r="H56" s="152">
        <v>6570</v>
      </c>
      <c r="I56" s="174" t="s">
        <v>8231</v>
      </c>
      <c r="J56" s="152" t="s">
        <v>6418</v>
      </c>
      <c r="K56" s="175">
        <v>38</v>
      </c>
      <c r="L56" s="179">
        <v>1060425</v>
      </c>
      <c r="M56" s="183">
        <v>14</v>
      </c>
      <c r="N56" s="180" t="s">
        <v>8297</v>
      </c>
      <c r="O56" s="180" t="s">
        <v>8233</v>
      </c>
      <c r="P56" s="181">
        <v>10704132</v>
      </c>
      <c r="Q56" s="130">
        <v>1293703</v>
      </c>
      <c r="R56" s="182"/>
      <c r="S56" s="182"/>
      <c r="T56" s="182"/>
      <c r="U56" s="182"/>
      <c r="V56" s="182"/>
      <c r="W56" s="182"/>
      <c r="X56" s="182"/>
      <c r="Y56" s="182"/>
      <c r="Z56" s="182"/>
      <c r="AA56" s="182"/>
      <c r="AB56" s="131"/>
      <c r="AC56" s="131">
        <f>SUM(Tabla3[[#This Row],[ENERO]:[DICIEMBRE]])</f>
        <v>1293703</v>
      </c>
    </row>
    <row r="57" spans="1:29" ht="34.5" customHeight="1" x14ac:dyDescent="0.2">
      <c r="A57" s="173">
        <v>6</v>
      </c>
      <c r="B57" s="174" t="s">
        <v>8229</v>
      </c>
      <c r="C57" s="175">
        <v>20032</v>
      </c>
      <c r="D57" s="176" t="s">
        <v>8227</v>
      </c>
      <c r="E57" s="175" t="s">
        <v>8240</v>
      </c>
      <c r="F57" s="177">
        <v>717150007</v>
      </c>
      <c r="G57" s="178" t="s">
        <v>8304</v>
      </c>
      <c r="H57" s="152">
        <v>6570</v>
      </c>
      <c r="I57" s="174" t="s">
        <v>8231</v>
      </c>
      <c r="J57" s="152" t="s">
        <v>6418</v>
      </c>
      <c r="K57" s="175">
        <v>30</v>
      </c>
      <c r="L57" s="179">
        <v>1060426</v>
      </c>
      <c r="M57" s="183">
        <v>15</v>
      </c>
      <c r="N57" s="180" t="s">
        <v>8306</v>
      </c>
      <c r="O57" s="180" t="s">
        <v>8233</v>
      </c>
      <c r="P57" s="181">
        <v>10704141</v>
      </c>
      <c r="Q57" s="130">
        <v>190036</v>
      </c>
      <c r="R57" s="182"/>
      <c r="S57" s="182"/>
      <c r="T57" s="182"/>
      <c r="U57" s="182"/>
      <c r="V57" s="182"/>
      <c r="W57" s="182"/>
      <c r="X57" s="182"/>
      <c r="Y57" s="182"/>
      <c r="Z57" s="182"/>
      <c r="AA57" s="182"/>
      <c r="AB57" s="131"/>
      <c r="AC57" s="131">
        <f>SUM(Tabla3[[#This Row],[ENERO]:[DICIEMBRE]])</f>
        <v>190036</v>
      </c>
    </row>
    <row r="58" spans="1:29" ht="34.5" customHeight="1" x14ac:dyDescent="0.2">
      <c r="A58" s="184">
        <v>7</v>
      </c>
      <c r="B58" s="117" t="s">
        <v>8229</v>
      </c>
      <c r="C58" s="118">
        <v>20032</v>
      </c>
      <c r="D58" s="119" t="s">
        <v>8227</v>
      </c>
      <c r="E58" s="120" t="s">
        <v>8235</v>
      </c>
      <c r="F58" s="150">
        <v>725129009</v>
      </c>
      <c r="G58" s="185" t="s">
        <v>6555</v>
      </c>
      <c r="H58" s="186">
        <v>6926</v>
      </c>
      <c r="I58" s="117" t="s">
        <v>8231</v>
      </c>
      <c r="J58" s="187" t="s">
        <v>6419</v>
      </c>
      <c r="K58" s="123">
        <v>25</v>
      </c>
      <c r="L58" s="122">
        <v>1070480</v>
      </c>
      <c r="M58" s="126">
        <v>11</v>
      </c>
      <c r="N58" s="132" t="s">
        <v>8307</v>
      </c>
      <c r="O58" s="128" t="s">
        <v>8234</v>
      </c>
      <c r="P58" s="188">
        <v>69745253</v>
      </c>
      <c r="Q58" s="130">
        <v>498782</v>
      </c>
      <c r="R58" s="131"/>
      <c r="S58" s="131"/>
      <c r="T58" s="131"/>
      <c r="U58" s="131"/>
      <c r="V58" s="131"/>
      <c r="W58" s="131"/>
      <c r="X58" s="131"/>
      <c r="Y58" s="131"/>
      <c r="Z58" s="131"/>
      <c r="AA58" s="131"/>
      <c r="AB58" s="131"/>
      <c r="AC58" s="131">
        <f>SUM(Tabla3[[#This Row],[ENERO]:[DICIEMBRE]])</f>
        <v>498782</v>
      </c>
    </row>
    <row r="59" spans="1:29" ht="34.5" customHeight="1" x14ac:dyDescent="0.2">
      <c r="A59" s="184">
        <v>7</v>
      </c>
      <c r="B59" s="117" t="s">
        <v>8229</v>
      </c>
      <c r="C59" s="118">
        <v>20032</v>
      </c>
      <c r="D59" s="119" t="s">
        <v>8227</v>
      </c>
      <c r="E59" s="120" t="s">
        <v>8237</v>
      </c>
      <c r="F59" s="150">
        <v>725129009</v>
      </c>
      <c r="G59" s="185" t="s">
        <v>6555</v>
      </c>
      <c r="H59" s="186">
        <v>6926</v>
      </c>
      <c r="I59" s="117" t="s">
        <v>8231</v>
      </c>
      <c r="J59" s="187" t="s">
        <v>6419</v>
      </c>
      <c r="K59" s="123">
        <v>25</v>
      </c>
      <c r="L59" s="122">
        <v>1070481</v>
      </c>
      <c r="M59" s="126">
        <v>11</v>
      </c>
      <c r="N59" s="132" t="s">
        <v>8308</v>
      </c>
      <c r="O59" s="128" t="s">
        <v>8234</v>
      </c>
      <c r="P59" s="188">
        <v>69745253</v>
      </c>
      <c r="Q59" s="130">
        <v>788357</v>
      </c>
      <c r="R59" s="131"/>
      <c r="S59" s="131"/>
      <c r="T59" s="131"/>
      <c r="U59" s="131"/>
      <c r="V59" s="131"/>
      <c r="W59" s="131"/>
      <c r="X59" s="131"/>
      <c r="Y59" s="131"/>
      <c r="Z59" s="131"/>
      <c r="AA59" s="131"/>
      <c r="AB59" s="131"/>
      <c r="AC59" s="131">
        <f>SUM(Tabla3[[#This Row],[ENERO]:[DICIEMBRE]])</f>
        <v>788357</v>
      </c>
    </row>
    <row r="60" spans="1:29" ht="34.5" customHeight="1" x14ac:dyDescent="0.2">
      <c r="A60" s="151">
        <v>7</v>
      </c>
      <c r="B60" s="117" t="s">
        <v>8229</v>
      </c>
      <c r="C60" s="118">
        <v>20032</v>
      </c>
      <c r="D60" s="119" t="s">
        <v>8227</v>
      </c>
      <c r="E60" s="152" t="str">
        <f>LEFT(N60,3)</f>
        <v>PMM</v>
      </c>
      <c r="F60" s="150">
        <v>719926002</v>
      </c>
      <c r="G60" s="122" t="s">
        <v>6552</v>
      </c>
      <c r="H60" s="186">
        <v>6866</v>
      </c>
      <c r="I60" s="117" t="s">
        <v>8231</v>
      </c>
      <c r="J60" s="152" t="s">
        <v>6419</v>
      </c>
      <c r="K60" s="152">
        <v>100</v>
      </c>
      <c r="L60" s="122">
        <v>1070636</v>
      </c>
      <c r="M60" s="152">
        <v>0</v>
      </c>
      <c r="N60" s="122" t="s">
        <v>8309</v>
      </c>
      <c r="O60" s="153" t="s">
        <v>8233</v>
      </c>
      <c r="P60" s="154">
        <v>67088864</v>
      </c>
      <c r="Q60" s="130">
        <v>5927913</v>
      </c>
      <c r="R60" s="131"/>
      <c r="S60" s="131"/>
      <c r="T60" s="131"/>
      <c r="U60" s="131"/>
      <c r="V60" s="131"/>
      <c r="W60" s="131"/>
      <c r="X60" s="131"/>
      <c r="Y60" s="131"/>
      <c r="Z60" s="131"/>
      <c r="AA60" s="131"/>
      <c r="AB60" s="131"/>
      <c r="AC60" s="131">
        <f>SUM(Tabla3[[#This Row],[ENERO]:[DICIEMBRE]])</f>
        <v>5927913</v>
      </c>
    </row>
    <row r="61" spans="1:29" ht="34.5" customHeight="1" x14ac:dyDescent="0.2">
      <c r="A61" s="151">
        <v>7</v>
      </c>
      <c r="B61" s="117" t="s">
        <v>8229</v>
      </c>
      <c r="C61" s="118">
        <v>20032</v>
      </c>
      <c r="D61" s="119" t="s">
        <v>8227</v>
      </c>
      <c r="E61" s="152" t="str">
        <f>LEFT(N61,3)</f>
        <v>PMM</v>
      </c>
      <c r="F61" s="150">
        <v>721694003</v>
      </c>
      <c r="G61" s="122" t="s">
        <v>6554</v>
      </c>
      <c r="H61" s="123">
        <v>6915</v>
      </c>
      <c r="I61" s="117" t="s">
        <v>8231</v>
      </c>
      <c r="J61" s="120" t="s">
        <v>6425</v>
      </c>
      <c r="K61" s="152">
        <v>65</v>
      </c>
      <c r="L61" s="122">
        <v>1070637</v>
      </c>
      <c r="M61" s="152">
        <v>0</v>
      </c>
      <c r="N61" s="122" t="s">
        <v>8310</v>
      </c>
      <c r="O61" s="153" t="s">
        <v>8241</v>
      </c>
      <c r="P61" s="154">
        <v>20030399</v>
      </c>
      <c r="Q61" s="130">
        <v>7788647</v>
      </c>
      <c r="R61" s="131"/>
      <c r="S61" s="131"/>
      <c r="T61" s="131"/>
      <c r="U61" s="131"/>
      <c r="V61" s="131"/>
      <c r="W61" s="131"/>
      <c r="X61" s="131"/>
      <c r="Y61" s="131"/>
      <c r="Z61" s="131"/>
      <c r="AA61" s="131"/>
      <c r="AB61" s="131"/>
      <c r="AC61" s="131">
        <f>SUM(Tabla3[[#This Row],[ENERO]:[DICIEMBRE]])</f>
        <v>7788647</v>
      </c>
    </row>
    <row r="62" spans="1:29" ht="34.5" customHeight="1" x14ac:dyDescent="0.2">
      <c r="A62" s="151">
        <v>7</v>
      </c>
      <c r="B62" s="117" t="s">
        <v>8229</v>
      </c>
      <c r="C62" s="118">
        <v>20032</v>
      </c>
      <c r="D62" s="119" t="s">
        <v>8227</v>
      </c>
      <c r="E62" s="152" t="str">
        <f>LEFT(N62,3)</f>
        <v>PMM</v>
      </c>
      <c r="F62" s="150">
        <v>717150007</v>
      </c>
      <c r="G62" s="122" t="s">
        <v>6550</v>
      </c>
      <c r="H62" s="123">
        <v>6570</v>
      </c>
      <c r="I62" s="117" t="s">
        <v>8231</v>
      </c>
      <c r="J62" s="152" t="s">
        <v>6422</v>
      </c>
      <c r="K62" s="152">
        <v>20</v>
      </c>
      <c r="L62" s="122">
        <v>1070638</v>
      </c>
      <c r="M62" s="152">
        <v>0</v>
      </c>
      <c r="N62" s="122" t="s">
        <v>8311</v>
      </c>
      <c r="O62" s="153" t="s">
        <v>8233</v>
      </c>
      <c r="P62" s="189">
        <v>10692096</v>
      </c>
      <c r="Q62" s="130">
        <v>3306546</v>
      </c>
      <c r="R62" s="131"/>
      <c r="S62" s="131"/>
      <c r="T62" s="131"/>
      <c r="U62" s="131"/>
      <c r="V62" s="131"/>
      <c r="W62" s="131"/>
      <c r="X62" s="131"/>
      <c r="Y62" s="131"/>
      <c r="Z62" s="131"/>
      <c r="AA62" s="131"/>
      <c r="AB62" s="131"/>
      <c r="AC62" s="131">
        <f>SUM(Tabla3[[#This Row],[ENERO]:[DICIEMBRE]])</f>
        <v>3306546</v>
      </c>
    </row>
    <row r="63" spans="1:29" ht="34.5" customHeight="1" x14ac:dyDescent="0.2">
      <c r="A63" s="151">
        <v>7</v>
      </c>
      <c r="B63" s="117" t="s">
        <v>8229</v>
      </c>
      <c r="C63" s="118">
        <v>20032</v>
      </c>
      <c r="D63" s="119" t="s">
        <v>8227</v>
      </c>
      <c r="E63" s="152" t="str">
        <f>LEFT(N63,3)</f>
        <v>PMM</v>
      </c>
      <c r="F63" s="150">
        <v>717150007</v>
      </c>
      <c r="G63" s="122" t="s">
        <v>6550</v>
      </c>
      <c r="H63" s="123">
        <v>6570</v>
      </c>
      <c r="I63" s="117" t="s">
        <v>8231</v>
      </c>
      <c r="J63" s="152" t="s">
        <v>6448</v>
      </c>
      <c r="K63" s="152">
        <v>120</v>
      </c>
      <c r="L63" s="122">
        <v>1070639</v>
      </c>
      <c r="M63" s="152">
        <v>0</v>
      </c>
      <c r="N63" s="122" t="s">
        <v>8312</v>
      </c>
      <c r="O63" s="153" t="s">
        <v>8233</v>
      </c>
      <c r="P63" s="154">
        <v>10685022</v>
      </c>
      <c r="Q63" s="130">
        <v>9975680</v>
      </c>
      <c r="R63" s="131"/>
      <c r="S63" s="131"/>
      <c r="T63" s="131"/>
      <c r="U63" s="131"/>
      <c r="V63" s="131"/>
      <c r="W63" s="131"/>
      <c r="X63" s="131"/>
      <c r="Y63" s="131"/>
      <c r="Z63" s="131"/>
      <c r="AA63" s="131"/>
      <c r="AB63" s="131"/>
      <c r="AC63" s="131">
        <f>SUM(Tabla3[[#This Row],[ENERO]:[DICIEMBRE]])</f>
        <v>9975680</v>
      </c>
    </row>
    <row r="64" spans="1:29" ht="34.5" customHeight="1" x14ac:dyDescent="0.2">
      <c r="A64" s="136">
        <v>7</v>
      </c>
      <c r="B64" s="117" t="s">
        <v>8229</v>
      </c>
      <c r="C64" s="118">
        <v>20032</v>
      </c>
      <c r="D64" s="119" t="s">
        <v>8227</v>
      </c>
      <c r="E64" s="118" t="s">
        <v>8230</v>
      </c>
      <c r="F64" s="137">
        <v>725129009</v>
      </c>
      <c r="G64" s="122" t="s">
        <v>8313</v>
      </c>
      <c r="H64" s="120">
        <v>6926</v>
      </c>
      <c r="I64" s="117" t="s">
        <v>8231</v>
      </c>
      <c r="J64" s="120" t="s">
        <v>6419</v>
      </c>
      <c r="K64" s="118">
        <v>80</v>
      </c>
      <c r="L64" s="138">
        <v>1070718</v>
      </c>
      <c r="M64" s="126">
        <v>12</v>
      </c>
      <c r="N64" s="139" t="s">
        <v>8314</v>
      </c>
      <c r="O64" s="139" t="s">
        <v>8234</v>
      </c>
      <c r="P64" s="140">
        <v>71994490</v>
      </c>
      <c r="Q64" s="130">
        <v>5538277</v>
      </c>
      <c r="R64" s="131"/>
      <c r="S64" s="131"/>
      <c r="T64" s="131"/>
      <c r="U64" s="131"/>
      <c r="V64" s="131"/>
      <c r="W64" s="131"/>
      <c r="X64" s="131"/>
      <c r="Y64" s="131"/>
      <c r="Z64" s="131"/>
      <c r="AA64" s="131"/>
      <c r="AB64" s="131"/>
      <c r="AC64" s="131">
        <f>SUM(Tabla3[[#This Row],[ENERO]:[DICIEMBRE]])</f>
        <v>5538277</v>
      </c>
    </row>
    <row r="65" spans="1:29" ht="34.5" customHeight="1" x14ac:dyDescent="0.2">
      <c r="A65" s="160">
        <v>8</v>
      </c>
      <c r="B65" s="117" t="s">
        <v>8229</v>
      </c>
      <c r="C65" s="118">
        <v>20032</v>
      </c>
      <c r="D65" s="119" t="s">
        <v>8227</v>
      </c>
      <c r="E65" s="120" t="s">
        <v>8230</v>
      </c>
      <c r="F65" s="121">
        <v>817951724</v>
      </c>
      <c r="G65" s="122" t="s">
        <v>6545</v>
      </c>
      <c r="H65" s="123">
        <v>1750</v>
      </c>
      <c r="I65" s="117" t="s">
        <v>8231</v>
      </c>
      <c r="J65" s="123" t="s">
        <v>148</v>
      </c>
      <c r="K65" s="123">
        <v>40</v>
      </c>
      <c r="L65" s="147">
        <v>1080706</v>
      </c>
      <c r="M65" s="126">
        <v>12</v>
      </c>
      <c r="N65" s="190" t="s">
        <v>8316</v>
      </c>
      <c r="O65" s="128" t="s">
        <v>8239</v>
      </c>
      <c r="P65" s="191">
        <v>2280477202</v>
      </c>
      <c r="Q65" s="130">
        <v>2861768</v>
      </c>
      <c r="R65" s="131"/>
      <c r="S65" s="131"/>
      <c r="T65" s="131"/>
      <c r="U65" s="131"/>
      <c r="V65" s="131"/>
      <c r="W65" s="131"/>
      <c r="X65" s="131"/>
      <c r="Y65" s="131"/>
      <c r="Z65" s="131"/>
      <c r="AA65" s="131"/>
      <c r="AB65" s="131"/>
      <c r="AC65" s="131">
        <f>SUM(Tabla3[[#This Row],[ENERO]:[DICIEMBRE]])</f>
        <v>2861768</v>
      </c>
    </row>
    <row r="66" spans="1:29" ht="34.5" customHeight="1" x14ac:dyDescent="0.2">
      <c r="A66" s="160">
        <v>8</v>
      </c>
      <c r="B66" s="117" t="s">
        <v>8229</v>
      </c>
      <c r="C66" s="118">
        <v>20032</v>
      </c>
      <c r="D66" s="119" t="s">
        <v>8227</v>
      </c>
      <c r="E66" s="120" t="s">
        <v>8230</v>
      </c>
      <c r="F66" s="121">
        <v>716316009</v>
      </c>
      <c r="G66" s="185" t="s">
        <v>6549</v>
      </c>
      <c r="H66" s="123">
        <v>6470</v>
      </c>
      <c r="I66" s="117" t="s">
        <v>8231</v>
      </c>
      <c r="J66" s="123" t="s">
        <v>6434</v>
      </c>
      <c r="K66" s="123">
        <v>55</v>
      </c>
      <c r="L66" s="147">
        <v>1080707</v>
      </c>
      <c r="M66" s="126">
        <v>12</v>
      </c>
      <c r="N66" s="190" t="s">
        <v>8317</v>
      </c>
      <c r="O66" s="128" t="s">
        <v>8233</v>
      </c>
      <c r="P66" s="191">
        <v>10657291</v>
      </c>
      <c r="Q66" s="130">
        <v>7392902</v>
      </c>
      <c r="R66" s="131"/>
      <c r="S66" s="131"/>
      <c r="T66" s="131"/>
      <c r="U66" s="131"/>
      <c r="V66" s="131"/>
      <c r="W66" s="131"/>
      <c r="X66" s="131"/>
      <c r="Y66" s="131"/>
      <c r="Z66" s="131"/>
      <c r="AA66" s="131"/>
      <c r="AB66" s="131"/>
      <c r="AC66" s="131">
        <f>SUM(Tabla3[[#This Row],[ENERO]:[DICIEMBRE]])</f>
        <v>7392902</v>
      </c>
    </row>
    <row r="67" spans="1:29" ht="34.5" customHeight="1" x14ac:dyDescent="0.2">
      <c r="A67" s="160">
        <v>8</v>
      </c>
      <c r="B67" s="117" t="s">
        <v>8229</v>
      </c>
      <c r="C67" s="118">
        <v>20032</v>
      </c>
      <c r="D67" s="119" t="s">
        <v>8227</v>
      </c>
      <c r="E67" s="120" t="s">
        <v>8230</v>
      </c>
      <c r="F67" s="121">
        <v>800665612</v>
      </c>
      <c r="G67" s="122" t="s">
        <v>6548</v>
      </c>
      <c r="H67" s="123">
        <v>3846</v>
      </c>
      <c r="I67" s="117" t="s">
        <v>8231</v>
      </c>
      <c r="J67" s="123" t="s">
        <v>6424</v>
      </c>
      <c r="K67" s="123">
        <v>55</v>
      </c>
      <c r="L67" s="147">
        <v>1080708</v>
      </c>
      <c r="M67" s="126">
        <v>12</v>
      </c>
      <c r="N67" s="190" t="s">
        <v>8318</v>
      </c>
      <c r="O67" s="128" t="s">
        <v>8234</v>
      </c>
      <c r="P67" s="191">
        <v>6884636</v>
      </c>
      <c r="Q67" s="130">
        <v>4292653</v>
      </c>
      <c r="R67" s="131"/>
      <c r="S67" s="131"/>
      <c r="T67" s="131"/>
      <c r="U67" s="131"/>
      <c r="V67" s="131"/>
      <c r="W67" s="131"/>
      <c r="X67" s="131"/>
      <c r="Y67" s="131"/>
      <c r="Z67" s="131"/>
      <c r="AA67" s="131"/>
      <c r="AB67" s="131"/>
      <c r="AC67" s="131">
        <f>SUM(Tabla3[[#This Row],[ENERO]:[DICIEMBRE]])</f>
        <v>4292653</v>
      </c>
    </row>
    <row r="68" spans="1:29" ht="34.5" customHeight="1" x14ac:dyDescent="0.2">
      <c r="A68" s="160">
        <v>8</v>
      </c>
      <c r="B68" s="117" t="s">
        <v>8229</v>
      </c>
      <c r="C68" s="118">
        <v>20032</v>
      </c>
      <c r="D68" s="119" t="s">
        <v>8227</v>
      </c>
      <c r="E68" s="120" t="s">
        <v>8240</v>
      </c>
      <c r="F68" s="133">
        <v>650165500</v>
      </c>
      <c r="G68" s="192" t="s">
        <v>6561</v>
      </c>
      <c r="H68" s="193">
        <v>7141</v>
      </c>
      <c r="I68" s="117" t="s">
        <v>8231</v>
      </c>
      <c r="J68" s="123" t="s">
        <v>148</v>
      </c>
      <c r="K68" s="123">
        <v>40</v>
      </c>
      <c r="L68" s="134">
        <v>1080901</v>
      </c>
      <c r="M68" s="126">
        <v>15</v>
      </c>
      <c r="N68" s="135" t="s">
        <v>8321</v>
      </c>
      <c r="O68" s="128" t="s">
        <v>8228</v>
      </c>
      <c r="P68" s="129">
        <v>53300076625</v>
      </c>
      <c r="Q68" s="130">
        <v>2433262</v>
      </c>
      <c r="R68" s="131"/>
      <c r="S68" s="131"/>
      <c r="T68" s="131"/>
      <c r="U68" s="131"/>
      <c r="V68" s="131"/>
      <c r="W68" s="131"/>
      <c r="X68" s="131"/>
      <c r="Y68" s="131"/>
      <c r="Z68" s="131"/>
      <c r="AA68" s="131"/>
      <c r="AB68" s="131"/>
      <c r="AC68" s="131">
        <f>SUM(Tabla3[[#This Row],[ENERO]:[DICIEMBRE]])</f>
        <v>2433262</v>
      </c>
    </row>
    <row r="69" spans="1:29" ht="34.5" customHeight="1" x14ac:dyDescent="0.2">
      <c r="A69" s="160">
        <v>8</v>
      </c>
      <c r="B69" s="117" t="s">
        <v>8229</v>
      </c>
      <c r="C69" s="118">
        <v>20032</v>
      </c>
      <c r="D69" s="119" t="s">
        <v>8227</v>
      </c>
      <c r="E69" s="120" t="s">
        <v>8243</v>
      </c>
      <c r="F69" s="133">
        <v>713189006</v>
      </c>
      <c r="G69" s="122" t="s">
        <v>6553</v>
      </c>
      <c r="H69" s="123">
        <v>6911</v>
      </c>
      <c r="I69" s="117" t="s">
        <v>8231</v>
      </c>
      <c r="J69" s="123" t="s">
        <v>148</v>
      </c>
      <c r="K69" s="123">
        <v>100</v>
      </c>
      <c r="L69" s="134">
        <v>1080935</v>
      </c>
      <c r="M69" s="126">
        <v>13</v>
      </c>
      <c r="N69" s="135" t="s">
        <v>8322</v>
      </c>
      <c r="O69" s="128" t="s">
        <v>8228</v>
      </c>
      <c r="P69" s="133">
        <v>53900006370</v>
      </c>
      <c r="Q69" s="130">
        <v>6090528</v>
      </c>
      <c r="R69" s="131"/>
      <c r="S69" s="131"/>
      <c r="T69" s="131"/>
      <c r="U69" s="131"/>
      <c r="V69" s="131"/>
      <c r="W69" s="131"/>
      <c r="X69" s="131"/>
      <c r="Y69" s="131"/>
      <c r="Z69" s="131"/>
      <c r="AA69" s="131"/>
      <c r="AB69" s="131"/>
      <c r="AC69" s="131">
        <f>SUM(Tabla3[[#This Row],[ENERO]:[DICIEMBRE]])</f>
        <v>6090528</v>
      </c>
    </row>
    <row r="70" spans="1:29" ht="34.5" customHeight="1" x14ac:dyDescent="0.2">
      <c r="A70" s="160">
        <v>8</v>
      </c>
      <c r="B70" s="117" t="s">
        <v>8229</v>
      </c>
      <c r="C70" s="118">
        <v>20032</v>
      </c>
      <c r="D70" s="119" t="s">
        <v>8227</v>
      </c>
      <c r="E70" s="120" t="s">
        <v>8242</v>
      </c>
      <c r="F70" s="133">
        <v>713189006</v>
      </c>
      <c r="G70" s="122" t="s">
        <v>6553</v>
      </c>
      <c r="H70" s="123">
        <v>6911</v>
      </c>
      <c r="I70" s="117" t="s">
        <v>8231</v>
      </c>
      <c r="J70" s="120" t="s">
        <v>6434</v>
      </c>
      <c r="K70" s="123">
        <v>50</v>
      </c>
      <c r="L70" s="134">
        <v>1080939</v>
      </c>
      <c r="M70" s="126">
        <v>12</v>
      </c>
      <c r="N70" s="135" t="s">
        <v>8323</v>
      </c>
      <c r="O70" s="128" t="s">
        <v>8228</v>
      </c>
      <c r="P70" s="133">
        <v>53900005551</v>
      </c>
      <c r="Q70" s="130">
        <v>2935925</v>
      </c>
      <c r="R70" s="131"/>
      <c r="S70" s="131"/>
      <c r="T70" s="131"/>
      <c r="U70" s="131"/>
      <c r="V70" s="131"/>
      <c r="W70" s="131"/>
      <c r="X70" s="131"/>
      <c r="Y70" s="131"/>
      <c r="Z70" s="131"/>
      <c r="AA70" s="131"/>
      <c r="AB70" s="131"/>
      <c r="AC70" s="131">
        <f>SUM(Tabla3[[#This Row],[ENERO]:[DICIEMBRE]])</f>
        <v>2935925</v>
      </c>
    </row>
    <row r="71" spans="1:29" ht="34.5" customHeight="1" x14ac:dyDescent="0.2">
      <c r="A71" s="160">
        <v>8</v>
      </c>
      <c r="B71" s="117" t="s">
        <v>8229</v>
      </c>
      <c r="C71" s="118">
        <v>20032</v>
      </c>
      <c r="D71" s="119" t="s">
        <v>8227</v>
      </c>
      <c r="E71" s="120" t="s">
        <v>8242</v>
      </c>
      <c r="F71" s="133">
        <v>817951724</v>
      </c>
      <c r="G71" s="122" t="s">
        <v>6545</v>
      </c>
      <c r="H71" s="123">
        <v>1750</v>
      </c>
      <c r="I71" s="117" t="s">
        <v>8231</v>
      </c>
      <c r="J71" s="123" t="s">
        <v>148</v>
      </c>
      <c r="K71" s="123">
        <v>55</v>
      </c>
      <c r="L71" s="134">
        <v>1080940</v>
      </c>
      <c r="M71" s="126">
        <v>12</v>
      </c>
      <c r="N71" s="135" t="s">
        <v>8324</v>
      </c>
      <c r="O71" s="128" t="s">
        <v>8239</v>
      </c>
      <c r="P71" s="133">
        <v>2280508309</v>
      </c>
      <c r="Q71" s="130">
        <v>917477</v>
      </c>
      <c r="R71" s="131"/>
      <c r="S71" s="131"/>
      <c r="T71" s="131"/>
      <c r="U71" s="131"/>
      <c r="V71" s="131"/>
      <c r="W71" s="131"/>
      <c r="X71" s="131"/>
      <c r="Y71" s="131"/>
      <c r="Z71" s="131"/>
      <c r="AA71" s="131"/>
      <c r="AB71" s="131"/>
      <c r="AC71" s="131">
        <f>SUM(Tabla3[[#This Row],[ENERO]:[DICIEMBRE]])</f>
        <v>917477</v>
      </c>
    </row>
    <row r="72" spans="1:29" ht="34.5" customHeight="1" x14ac:dyDescent="0.2">
      <c r="A72" s="160">
        <v>8</v>
      </c>
      <c r="B72" s="117" t="s">
        <v>8229</v>
      </c>
      <c r="C72" s="118">
        <v>20032</v>
      </c>
      <c r="D72" s="119" t="s">
        <v>8227</v>
      </c>
      <c r="E72" s="120" t="s">
        <v>8245</v>
      </c>
      <c r="F72" s="133">
        <v>738689003</v>
      </c>
      <c r="G72" s="122" t="s">
        <v>6558</v>
      </c>
      <c r="H72" s="120">
        <v>6979</v>
      </c>
      <c r="I72" s="117" t="s">
        <v>8231</v>
      </c>
      <c r="J72" s="123" t="s">
        <v>6424</v>
      </c>
      <c r="K72" s="123">
        <v>85</v>
      </c>
      <c r="L72" s="134">
        <v>1080944</v>
      </c>
      <c r="M72" s="126">
        <v>7</v>
      </c>
      <c r="N72" s="127" t="s">
        <v>8326</v>
      </c>
      <c r="O72" s="128" t="s">
        <v>8234</v>
      </c>
      <c r="P72" s="133">
        <v>73546508</v>
      </c>
      <c r="Q72" s="130">
        <v>5723116</v>
      </c>
      <c r="R72" s="131"/>
      <c r="S72" s="131"/>
      <c r="T72" s="131"/>
      <c r="U72" s="131"/>
      <c r="V72" s="131"/>
      <c r="W72" s="131"/>
      <c r="X72" s="131"/>
      <c r="Y72" s="131"/>
      <c r="Z72" s="131"/>
      <c r="AA72" s="131"/>
      <c r="AB72" s="131"/>
      <c r="AC72" s="131">
        <f>SUM(Tabla3[[#This Row],[ENERO]:[DICIEMBRE]])</f>
        <v>5723116</v>
      </c>
    </row>
    <row r="73" spans="1:29" ht="34.5" customHeight="1" x14ac:dyDescent="0.2">
      <c r="A73" s="160">
        <v>8</v>
      </c>
      <c r="B73" s="117" t="s">
        <v>8229</v>
      </c>
      <c r="C73" s="118">
        <v>20032</v>
      </c>
      <c r="D73" s="119" t="s">
        <v>8227</v>
      </c>
      <c r="E73" s="120" t="s">
        <v>8245</v>
      </c>
      <c r="F73" s="133">
        <v>738689003</v>
      </c>
      <c r="G73" s="122" t="s">
        <v>6558</v>
      </c>
      <c r="H73" s="120">
        <v>6979</v>
      </c>
      <c r="I73" s="117" t="s">
        <v>8231</v>
      </c>
      <c r="J73" s="123" t="s">
        <v>148</v>
      </c>
      <c r="K73" s="123">
        <v>100</v>
      </c>
      <c r="L73" s="134">
        <v>1080945</v>
      </c>
      <c r="M73" s="126">
        <v>7</v>
      </c>
      <c r="N73" s="127" t="s">
        <v>8327</v>
      </c>
      <c r="O73" s="128" t="s">
        <v>8234</v>
      </c>
      <c r="P73" s="133">
        <v>73546303</v>
      </c>
      <c r="Q73" s="130">
        <v>6564750</v>
      </c>
      <c r="R73" s="131"/>
      <c r="S73" s="131"/>
      <c r="T73" s="131"/>
      <c r="U73" s="131"/>
      <c r="V73" s="131"/>
      <c r="W73" s="131"/>
      <c r="X73" s="131"/>
      <c r="Y73" s="131"/>
      <c r="Z73" s="131"/>
      <c r="AA73" s="131"/>
      <c r="AB73" s="131"/>
      <c r="AC73" s="131">
        <f>SUM(Tabla3[[#This Row],[ENERO]:[DICIEMBRE]])</f>
        <v>6564750</v>
      </c>
    </row>
    <row r="74" spans="1:29" ht="34.5" customHeight="1" x14ac:dyDescent="0.2">
      <c r="A74" s="151">
        <v>8</v>
      </c>
      <c r="B74" s="120" t="s">
        <v>8229</v>
      </c>
      <c r="C74" s="118">
        <v>20032</v>
      </c>
      <c r="D74" s="119" t="s">
        <v>8227</v>
      </c>
      <c r="E74" s="120" t="str">
        <f>LEFT(N74,3)</f>
        <v>ASR</v>
      </c>
      <c r="F74" s="150">
        <v>713189006</v>
      </c>
      <c r="G74" s="158" t="s">
        <v>6553</v>
      </c>
      <c r="H74" s="120">
        <v>6911</v>
      </c>
      <c r="I74" s="117" t="s">
        <v>8231</v>
      </c>
      <c r="J74" s="120" t="s">
        <v>6434</v>
      </c>
      <c r="K74" s="123">
        <v>20</v>
      </c>
      <c r="L74" s="122">
        <v>1081090</v>
      </c>
      <c r="M74" s="126">
        <v>11</v>
      </c>
      <c r="N74" s="132" t="s">
        <v>8319</v>
      </c>
      <c r="O74" s="122" t="s">
        <v>8228</v>
      </c>
      <c r="P74" s="150">
        <v>53900005560</v>
      </c>
      <c r="Q74" s="130">
        <v>2241550</v>
      </c>
      <c r="R74" s="131"/>
      <c r="S74" s="131"/>
      <c r="T74" s="131"/>
      <c r="U74" s="131"/>
      <c r="V74" s="131"/>
      <c r="W74" s="131"/>
      <c r="X74" s="131"/>
      <c r="Y74" s="131"/>
      <c r="Z74" s="131"/>
      <c r="AA74" s="131"/>
      <c r="AB74" s="131"/>
      <c r="AC74" s="131">
        <f>SUM(Tabla3[[#This Row],[ENERO]:[DICIEMBRE]])</f>
        <v>2241550</v>
      </c>
    </row>
    <row r="75" spans="1:29" ht="34.5" customHeight="1" x14ac:dyDescent="0.2">
      <c r="A75" s="151">
        <v>8</v>
      </c>
      <c r="B75" s="120" t="s">
        <v>8229</v>
      </c>
      <c r="C75" s="118">
        <v>20032</v>
      </c>
      <c r="D75" s="119" t="s">
        <v>8227</v>
      </c>
      <c r="E75" s="120" t="str">
        <f>LEFT(N75,3)</f>
        <v>ALA</v>
      </c>
      <c r="F75" s="150">
        <v>713189006</v>
      </c>
      <c r="G75" s="158" t="s">
        <v>6553</v>
      </c>
      <c r="H75" s="120">
        <v>6911</v>
      </c>
      <c r="I75" s="117" t="s">
        <v>8231</v>
      </c>
      <c r="J75" s="123" t="s">
        <v>6434</v>
      </c>
      <c r="K75" s="123">
        <v>20</v>
      </c>
      <c r="L75" s="122">
        <v>1081091</v>
      </c>
      <c r="M75" s="126">
        <v>11</v>
      </c>
      <c r="N75" s="132" t="s">
        <v>8320</v>
      </c>
      <c r="O75" s="122" t="s">
        <v>8228</v>
      </c>
      <c r="P75" s="150">
        <v>53900005560</v>
      </c>
      <c r="Q75" s="130">
        <v>2246817</v>
      </c>
      <c r="R75" s="131"/>
      <c r="S75" s="131"/>
      <c r="T75" s="131"/>
      <c r="U75" s="131"/>
      <c r="V75" s="131"/>
      <c r="W75" s="131"/>
      <c r="X75" s="131"/>
      <c r="Y75" s="131"/>
      <c r="Z75" s="131"/>
      <c r="AA75" s="131"/>
      <c r="AB75" s="131"/>
      <c r="AC75" s="131">
        <f>SUM(Tabla3[[#This Row],[ENERO]:[DICIEMBRE]])</f>
        <v>2246817</v>
      </c>
    </row>
    <row r="76" spans="1:29" ht="34.5" customHeight="1" x14ac:dyDescent="0.2">
      <c r="A76" s="151">
        <v>8</v>
      </c>
      <c r="B76" s="117" t="s">
        <v>8229</v>
      </c>
      <c r="C76" s="118">
        <v>20032</v>
      </c>
      <c r="D76" s="119" t="s">
        <v>8227</v>
      </c>
      <c r="E76" s="152" t="str">
        <f>LEFT(N76,3)</f>
        <v>PMM</v>
      </c>
      <c r="F76" s="150">
        <v>713189006</v>
      </c>
      <c r="G76" s="122" t="s">
        <v>6553</v>
      </c>
      <c r="H76" s="123">
        <v>6911</v>
      </c>
      <c r="I76" s="117" t="s">
        <v>8231</v>
      </c>
      <c r="J76" s="152" t="s">
        <v>6424</v>
      </c>
      <c r="K76" s="152">
        <v>90</v>
      </c>
      <c r="L76" s="122">
        <v>1081118</v>
      </c>
      <c r="M76" s="152">
        <v>0</v>
      </c>
      <c r="N76" s="122" t="s">
        <v>8328</v>
      </c>
      <c r="O76" s="178" t="s">
        <v>8228</v>
      </c>
      <c r="P76" s="189">
        <v>53900098461</v>
      </c>
      <c r="Q76" s="130">
        <v>11866250</v>
      </c>
      <c r="R76" s="131"/>
      <c r="S76" s="131"/>
      <c r="T76" s="131"/>
      <c r="U76" s="131"/>
      <c r="V76" s="131"/>
      <c r="W76" s="131"/>
      <c r="X76" s="131"/>
      <c r="Y76" s="131"/>
      <c r="Z76" s="131"/>
      <c r="AA76" s="131"/>
      <c r="AB76" s="131"/>
      <c r="AC76" s="131">
        <f>SUM(Tabla3[[#This Row],[ENERO]:[DICIEMBRE]])</f>
        <v>11866250</v>
      </c>
    </row>
    <row r="77" spans="1:29" ht="34.5" customHeight="1" x14ac:dyDescent="0.2">
      <c r="A77" s="151">
        <v>8</v>
      </c>
      <c r="B77" s="117" t="s">
        <v>8229</v>
      </c>
      <c r="C77" s="118">
        <v>20032</v>
      </c>
      <c r="D77" s="119" t="s">
        <v>8227</v>
      </c>
      <c r="E77" s="152" t="str">
        <f>LEFT(N77,3)</f>
        <v>PMM</v>
      </c>
      <c r="F77" s="150">
        <v>713189006</v>
      </c>
      <c r="G77" s="122" t="s">
        <v>6553</v>
      </c>
      <c r="H77" s="123">
        <v>6911</v>
      </c>
      <c r="I77" s="117" t="s">
        <v>8231</v>
      </c>
      <c r="J77" s="123" t="s">
        <v>6417</v>
      </c>
      <c r="K77" s="152">
        <v>85</v>
      </c>
      <c r="L77" s="122">
        <v>1081119</v>
      </c>
      <c r="M77" s="152">
        <v>0</v>
      </c>
      <c r="N77" s="122" t="s">
        <v>8329</v>
      </c>
      <c r="O77" s="178" t="s">
        <v>8228</v>
      </c>
      <c r="P77" s="154">
        <v>53900005594</v>
      </c>
      <c r="Q77" s="130">
        <v>3482376</v>
      </c>
      <c r="R77" s="131"/>
      <c r="S77" s="131"/>
      <c r="T77" s="131"/>
      <c r="U77" s="131"/>
      <c r="V77" s="131"/>
      <c r="W77" s="131"/>
      <c r="X77" s="131"/>
      <c r="Y77" s="131"/>
      <c r="Z77" s="131"/>
      <c r="AA77" s="131"/>
      <c r="AB77" s="131"/>
      <c r="AC77" s="131">
        <f>SUM(Tabla3[[#This Row],[ENERO]:[DICIEMBRE]])</f>
        <v>3482376</v>
      </c>
    </row>
    <row r="78" spans="1:29" ht="34.5" customHeight="1" x14ac:dyDescent="0.2">
      <c r="A78" s="155">
        <v>9</v>
      </c>
      <c r="B78" s="117" t="s">
        <v>8229</v>
      </c>
      <c r="C78" s="118">
        <v>20032</v>
      </c>
      <c r="D78" s="119" t="s">
        <v>8227</v>
      </c>
      <c r="E78" s="120" t="s">
        <v>8235</v>
      </c>
      <c r="F78" s="169">
        <v>735534009</v>
      </c>
      <c r="G78" s="185" t="s">
        <v>6557</v>
      </c>
      <c r="H78" s="186">
        <v>6971</v>
      </c>
      <c r="I78" s="117" t="s">
        <v>8231</v>
      </c>
      <c r="J78" s="187" t="s">
        <v>181</v>
      </c>
      <c r="K78" s="123">
        <v>25</v>
      </c>
      <c r="L78" s="170">
        <v>1090483</v>
      </c>
      <c r="M78" s="126">
        <v>11</v>
      </c>
      <c r="N78" s="171" t="s">
        <v>8331</v>
      </c>
      <c r="O78" s="128" t="s">
        <v>8233</v>
      </c>
      <c r="P78" s="188">
        <v>70028621</v>
      </c>
      <c r="Q78" s="130">
        <v>1533692</v>
      </c>
      <c r="R78" s="131"/>
      <c r="S78" s="131"/>
      <c r="T78" s="131"/>
      <c r="U78" s="131"/>
      <c r="V78" s="131"/>
      <c r="W78" s="131"/>
      <c r="X78" s="131"/>
      <c r="Y78" s="131"/>
      <c r="Z78" s="131"/>
      <c r="AA78" s="131"/>
      <c r="AB78" s="131"/>
      <c r="AC78" s="131">
        <f>SUM(Tabla3[[#This Row],[ENERO]:[DICIEMBRE]])</f>
        <v>1533692</v>
      </c>
    </row>
    <row r="79" spans="1:29" ht="34.5" customHeight="1" x14ac:dyDescent="0.2">
      <c r="A79" s="155">
        <v>9</v>
      </c>
      <c r="B79" s="117" t="s">
        <v>8229</v>
      </c>
      <c r="C79" s="118">
        <v>20032</v>
      </c>
      <c r="D79" s="119" t="s">
        <v>8227</v>
      </c>
      <c r="E79" s="120" t="s">
        <v>8237</v>
      </c>
      <c r="F79" s="169">
        <v>735534009</v>
      </c>
      <c r="G79" s="185" t="s">
        <v>6557</v>
      </c>
      <c r="H79" s="186">
        <v>6971</v>
      </c>
      <c r="I79" s="117" t="s">
        <v>8231</v>
      </c>
      <c r="J79" s="187" t="s">
        <v>181</v>
      </c>
      <c r="K79" s="123">
        <v>25</v>
      </c>
      <c r="L79" s="170">
        <v>1090484</v>
      </c>
      <c r="M79" s="126">
        <v>11</v>
      </c>
      <c r="N79" s="171" t="s">
        <v>8332</v>
      </c>
      <c r="O79" s="128" t="s">
        <v>8233</v>
      </c>
      <c r="P79" s="188">
        <v>70028621</v>
      </c>
      <c r="Q79" s="130">
        <v>1647666</v>
      </c>
      <c r="R79" s="131"/>
      <c r="S79" s="131"/>
      <c r="T79" s="131"/>
      <c r="U79" s="131"/>
      <c r="V79" s="131"/>
      <c r="W79" s="131"/>
      <c r="X79" s="131"/>
      <c r="Y79" s="131"/>
      <c r="Z79" s="131"/>
      <c r="AA79" s="131"/>
      <c r="AB79" s="131"/>
      <c r="AC79" s="131">
        <f>SUM(Tabla3[[#This Row],[ENERO]:[DICIEMBRE]])</f>
        <v>1647666</v>
      </c>
    </row>
    <row r="80" spans="1:29" ht="34.5" customHeight="1" x14ac:dyDescent="0.2">
      <c r="A80" s="155">
        <v>9</v>
      </c>
      <c r="B80" s="117" t="s">
        <v>8229</v>
      </c>
      <c r="C80" s="118">
        <v>20032</v>
      </c>
      <c r="D80" s="119" t="s">
        <v>8227</v>
      </c>
      <c r="E80" s="120" t="s">
        <v>8243</v>
      </c>
      <c r="F80" s="169">
        <v>735534009</v>
      </c>
      <c r="G80" s="158" t="s">
        <v>6557</v>
      </c>
      <c r="H80" s="120">
        <v>6971</v>
      </c>
      <c r="I80" s="117" t="s">
        <v>8231</v>
      </c>
      <c r="J80" s="120" t="s">
        <v>6447</v>
      </c>
      <c r="K80" s="123">
        <v>17</v>
      </c>
      <c r="L80" s="170">
        <v>1090503</v>
      </c>
      <c r="M80" s="126">
        <v>13</v>
      </c>
      <c r="N80" s="171" t="s">
        <v>8334</v>
      </c>
      <c r="O80" s="128" t="s">
        <v>8233</v>
      </c>
      <c r="P80" s="157">
        <v>70041903</v>
      </c>
      <c r="Q80" s="130">
        <v>1988744</v>
      </c>
      <c r="R80" s="131"/>
      <c r="S80" s="131"/>
      <c r="T80" s="131"/>
      <c r="U80" s="131"/>
      <c r="V80" s="131"/>
      <c r="W80" s="131"/>
      <c r="X80" s="131"/>
      <c r="Y80" s="131"/>
      <c r="Z80" s="131"/>
      <c r="AA80" s="131"/>
      <c r="AB80" s="131"/>
      <c r="AC80" s="131">
        <f>SUM(Tabla3[[#This Row],[ENERO]:[DICIEMBRE]])</f>
        <v>1988744</v>
      </c>
    </row>
    <row r="81" spans="1:29" ht="34.5" customHeight="1" x14ac:dyDescent="0.2">
      <c r="A81" s="155">
        <v>9</v>
      </c>
      <c r="B81" s="117" t="s">
        <v>8229</v>
      </c>
      <c r="C81" s="118">
        <v>20032</v>
      </c>
      <c r="D81" s="119" t="s">
        <v>8227</v>
      </c>
      <c r="E81" s="120" t="s">
        <v>8243</v>
      </c>
      <c r="F81" s="169">
        <v>738689003</v>
      </c>
      <c r="G81" s="122" t="s">
        <v>6558</v>
      </c>
      <c r="H81" s="120">
        <v>6979</v>
      </c>
      <c r="I81" s="117" t="s">
        <v>8231</v>
      </c>
      <c r="J81" s="120" t="s">
        <v>181</v>
      </c>
      <c r="K81" s="123">
        <v>37</v>
      </c>
      <c r="L81" s="170">
        <v>1090504</v>
      </c>
      <c r="M81" s="126">
        <v>13</v>
      </c>
      <c r="N81" s="171" t="s">
        <v>8335</v>
      </c>
      <c r="O81" s="128" t="s">
        <v>8234</v>
      </c>
      <c r="P81" s="157">
        <v>73546338</v>
      </c>
      <c r="Q81" s="130">
        <v>2734523</v>
      </c>
      <c r="R81" s="131"/>
      <c r="S81" s="131"/>
      <c r="T81" s="131"/>
      <c r="U81" s="131"/>
      <c r="V81" s="131"/>
      <c r="W81" s="131"/>
      <c r="X81" s="131"/>
      <c r="Y81" s="131"/>
      <c r="Z81" s="131"/>
      <c r="AA81" s="131"/>
      <c r="AB81" s="131"/>
      <c r="AC81" s="131">
        <f>SUM(Tabla3[[#This Row],[ENERO]:[DICIEMBRE]])</f>
        <v>2734523</v>
      </c>
    </row>
    <row r="82" spans="1:29" ht="34.5" customHeight="1" x14ac:dyDescent="0.2">
      <c r="A82" s="155">
        <v>9</v>
      </c>
      <c r="B82" s="117" t="s">
        <v>8229</v>
      </c>
      <c r="C82" s="118">
        <v>20032</v>
      </c>
      <c r="D82" s="119" t="s">
        <v>8227</v>
      </c>
      <c r="E82" s="120" t="s">
        <v>8242</v>
      </c>
      <c r="F82" s="169">
        <v>735534009</v>
      </c>
      <c r="G82" s="158" t="s">
        <v>6557</v>
      </c>
      <c r="H82" s="120">
        <v>6971</v>
      </c>
      <c r="I82" s="117" t="s">
        <v>8231</v>
      </c>
      <c r="J82" s="120" t="s">
        <v>6447</v>
      </c>
      <c r="K82" s="123">
        <v>10</v>
      </c>
      <c r="L82" s="170">
        <v>1090505</v>
      </c>
      <c r="M82" s="126">
        <v>12</v>
      </c>
      <c r="N82" s="171" t="s">
        <v>8336</v>
      </c>
      <c r="O82" s="128" t="s">
        <v>8233</v>
      </c>
      <c r="P82" s="157">
        <v>70043582</v>
      </c>
      <c r="Q82" s="130">
        <v>733981</v>
      </c>
      <c r="R82" s="131"/>
      <c r="S82" s="131"/>
      <c r="T82" s="131"/>
      <c r="U82" s="131"/>
      <c r="V82" s="131"/>
      <c r="W82" s="131"/>
      <c r="X82" s="131"/>
      <c r="Y82" s="131"/>
      <c r="Z82" s="131"/>
      <c r="AA82" s="131"/>
      <c r="AB82" s="131"/>
      <c r="AC82" s="131">
        <f>SUM(Tabla3[[#This Row],[ENERO]:[DICIEMBRE]])</f>
        <v>733981</v>
      </c>
    </row>
    <row r="83" spans="1:29" ht="34.5" customHeight="1" x14ac:dyDescent="0.2">
      <c r="A83" s="151">
        <v>9</v>
      </c>
      <c r="B83" s="117" t="s">
        <v>8229</v>
      </c>
      <c r="C83" s="118">
        <v>20032</v>
      </c>
      <c r="D83" s="119" t="s">
        <v>8227</v>
      </c>
      <c r="E83" s="152" t="str">
        <f t="shared" ref="E83:E88" si="4">LEFT(N83,3)</f>
        <v>PMM</v>
      </c>
      <c r="F83" s="150">
        <v>700376001</v>
      </c>
      <c r="G83" s="132" t="s">
        <v>6763</v>
      </c>
      <c r="H83" s="123">
        <v>1800</v>
      </c>
      <c r="I83" s="117" t="s">
        <v>8231</v>
      </c>
      <c r="J83" s="152" t="s">
        <v>211</v>
      </c>
      <c r="K83" s="152">
        <v>80</v>
      </c>
      <c r="L83" s="122">
        <v>1090594</v>
      </c>
      <c r="M83" s="152">
        <v>0</v>
      </c>
      <c r="N83" s="122" t="s">
        <v>8339</v>
      </c>
      <c r="O83" s="158" t="s">
        <v>8233</v>
      </c>
      <c r="P83" s="154">
        <v>10549013</v>
      </c>
      <c r="Q83" s="130">
        <v>8685151</v>
      </c>
      <c r="R83" s="131"/>
      <c r="S83" s="131"/>
      <c r="T83" s="131"/>
      <c r="U83" s="131"/>
      <c r="V83" s="131"/>
      <c r="W83" s="131"/>
      <c r="X83" s="131"/>
      <c r="Y83" s="131"/>
      <c r="Z83" s="131"/>
      <c r="AA83" s="131"/>
      <c r="AB83" s="131"/>
      <c r="AC83" s="131">
        <f>SUM(Tabla3[[#This Row],[ENERO]:[DICIEMBRE]])</f>
        <v>8685151</v>
      </c>
    </row>
    <row r="84" spans="1:29" ht="34.5" customHeight="1" x14ac:dyDescent="0.2">
      <c r="A84" s="141">
        <v>9</v>
      </c>
      <c r="B84" s="142" t="s">
        <v>8229</v>
      </c>
      <c r="C84" s="118">
        <v>20032</v>
      </c>
      <c r="D84" s="142" t="s">
        <v>8227</v>
      </c>
      <c r="E84" s="142" t="str">
        <f t="shared" si="4"/>
        <v>PLE</v>
      </c>
      <c r="F84" s="143">
        <v>738689003</v>
      </c>
      <c r="G84" s="122" t="s">
        <v>6558</v>
      </c>
      <c r="H84" s="186">
        <v>6979</v>
      </c>
      <c r="I84" s="117" t="s">
        <v>8231</v>
      </c>
      <c r="J84" s="47" t="s">
        <v>181</v>
      </c>
      <c r="K84" s="142">
        <v>75</v>
      </c>
      <c r="L84" s="144">
        <v>1090645</v>
      </c>
      <c r="M84" s="126">
        <v>12</v>
      </c>
      <c r="N84" s="144" t="s">
        <v>8340</v>
      </c>
      <c r="O84" s="145" t="s">
        <v>8234</v>
      </c>
      <c r="P84" s="146">
        <v>32045537</v>
      </c>
      <c r="Q84" s="130">
        <v>15105069</v>
      </c>
      <c r="R84" s="131"/>
      <c r="S84" s="131"/>
      <c r="T84" s="131"/>
      <c r="U84" s="131"/>
      <c r="V84" s="131"/>
      <c r="W84" s="131"/>
      <c r="X84" s="131"/>
      <c r="Y84" s="131"/>
      <c r="Z84" s="131"/>
      <c r="AA84" s="131"/>
      <c r="AB84" s="131"/>
      <c r="AC84" s="131">
        <f>SUM(Tabla3[[#This Row],[ENERO]:[DICIEMBRE]])</f>
        <v>15105069</v>
      </c>
    </row>
    <row r="85" spans="1:29" ht="34.5" customHeight="1" x14ac:dyDescent="0.2">
      <c r="A85" s="141">
        <v>9</v>
      </c>
      <c r="B85" s="142" t="s">
        <v>8229</v>
      </c>
      <c r="C85" s="118">
        <v>20032</v>
      </c>
      <c r="D85" s="142" t="s">
        <v>8227</v>
      </c>
      <c r="E85" s="142" t="str">
        <f t="shared" si="4"/>
        <v>PLE</v>
      </c>
      <c r="F85" s="143">
        <v>735534009</v>
      </c>
      <c r="G85" s="122" t="s">
        <v>6557</v>
      </c>
      <c r="H85" s="123">
        <v>6971</v>
      </c>
      <c r="I85" s="117" t="s">
        <v>8231</v>
      </c>
      <c r="J85" s="47" t="s">
        <v>6447</v>
      </c>
      <c r="K85" s="142">
        <v>32</v>
      </c>
      <c r="L85" s="144">
        <v>1090646</v>
      </c>
      <c r="M85" s="126">
        <v>12</v>
      </c>
      <c r="N85" s="144" t="s">
        <v>8330</v>
      </c>
      <c r="O85" s="145" t="s">
        <v>8233</v>
      </c>
      <c r="P85" s="146">
        <v>70043051</v>
      </c>
      <c r="Q85" s="130">
        <v>2390658</v>
      </c>
      <c r="R85" s="131"/>
      <c r="S85" s="131"/>
      <c r="T85" s="131"/>
      <c r="U85" s="131"/>
      <c r="V85" s="131"/>
      <c r="W85" s="131"/>
      <c r="X85" s="131"/>
      <c r="Y85" s="131"/>
      <c r="Z85" s="131"/>
      <c r="AA85" s="131"/>
      <c r="AB85" s="131"/>
      <c r="AC85" s="131">
        <f>SUM(Tabla3[[#This Row],[ENERO]:[DICIEMBRE]])</f>
        <v>2390658</v>
      </c>
    </row>
    <row r="86" spans="1:29" ht="34.5" customHeight="1" x14ac:dyDescent="0.2">
      <c r="A86" s="141">
        <v>9</v>
      </c>
      <c r="B86" s="142" t="s">
        <v>8229</v>
      </c>
      <c r="C86" s="118">
        <v>20032</v>
      </c>
      <c r="D86" s="142" t="s">
        <v>8227</v>
      </c>
      <c r="E86" s="142" t="str">
        <f t="shared" si="4"/>
        <v>SBC</v>
      </c>
      <c r="F86" s="143">
        <v>735534009</v>
      </c>
      <c r="G86" s="122" t="s">
        <v>6557</v>
      </c>
      <c r="H86" s="123">
        <v>6971</v>
      </c>
      <c r="I86" s="117" t="s">
        <v>8231</v>
      </c>
      <c r="J86" s="47" t="s">
        <v>181</v>
      </c>
      <c r="K86" s="142">
        <v>75</v>
      </c>
      <c r="L86" s="144">
        <v>1090647</v>
      </c>
      <c r="M86" s="126">
        <v>15</v>
      </c>
      <c r="N86" s="144" t="s">
        <v>8333</v>
      </c>
      <c r="O86" s="145" t="s">
        <v>8233</v>
      </c>
      <c r="P86" s="146">
        <v>81765011</v>
      </c>
      <c r="Q86" s="130">
        <v>8757407</v>
      </c>
      <c r="R86" s="131"/>
      <c r="S86" s="131"/>
      <c r="T86" s="131"/>
      <c r="U86" s="131"/>
      <c r="V86" s="131"/>
      <c r="W86" s="131"/>
      <c r="X86" s="131"/>
      <c r="Y86" s="131"/>
      <c r="Z86" s="131"/>
      <c r="AA86" s="131"/>
      <c r="AB86" s="131"/>
      <c r="AC86" s="131">
        <f>SUM(Tabla3[[#This Row],[ENERO]:[DICIEMBRE]])</f>
        <v>8757407</v>
      </c>
    </row>
    <row r="87" spans="1:29" ht="34.5" customHeight="1" x14ac:dyDescent="0.2">
      <c r="A87" s="141">
        <v>9</v>
      </c>
      <c r="B87" s="142" t="s">
        <v>8229</v>
      </c>
      <c r="C87" s="118">
        <v>20032</v>
      </c>
      <c r="D87" s="142" t="s">
        <v>8227</v>
      </c>
      <c r="E87" s="142" t="str">
        <f t="shared" si="4"/>
        <v>PSA</v>
      </c>
      <c r="F87" s="143">
        <v>700376001</v>
      </c>
      <c r="G87" s="132" t="s">
        <v>6763</v>
      </c>
      <c r="H87" s="123">
        <v>1800</v>
      </c>
      <c r="I87" s="117" t="s">
        <v>8231</v>
      </c>
      <c r="J87" s="47" t="s">
        <v>181</v>
      </c>
      <c r="K87" s="142">
        <v>45</v>
      </c>
      <c r="L87" s="144">
        <v>1090648</v>
      </c>
      <c r="M87" s="126">
        <v>14</v>
      </c>
      <c r="N87" s="144" t="s">
        <v>8341</v>
      </c>
      <c r="O87" s="145" t="s">
        <v>8233</v>
      </c>
      <c r="P87" s="146">
        <v>70467102</v>
      </c>
      <c r="Q87" s="130">
        <v>2596006</v>
      </c>
      <c r="R87" s="131"/>
      <c r="S87" s="131"/>
      <c r="T87" s="131"/>
      <c r="U87" s="131"/>
      <c r="V87" s="131"/>
      <c r="W87" s="131"/>
      <c r="X87" s="131"/>
      <c r="Y87" s="131"/>
      <c r="Z87" s="131"/>
      <c r="AA87" s="131"/>
      <c r="AB87" s="131"/>
      <c r="AC87" s="131">
        <f>SUM(Tabla3[[#This Row],[ENERO]:[DICIEMBRE]])</f>
        <v>2596006</v>
      </c>
    </row>
    <row r="88" spans="1:29" ht="34.5" customHeight="1" x14ac:dyDescent="0.2">
      <c r="A88" s="141">
        <v>9</v>
      </c>
      <c r="B88" s="142" t="s">
        <v>8229</v>
      </c>
      <c r="C88" s="118">
        <v>20032</v>
      </c>
      <c r="D88" s="142" t="s">
        <v>8227</v>
      </c>
      <c r="E88" s="142" t="str">
        <f t="shared" si="4"/>
        <v>PLA</v>
      </c>
      <c r="F88" s="143">
        <v>700376001</v>
      </c>
      <c r="G88" s="132" t="s">
        <v>6763</v>
      </c>
      <c r="H88" s="123">
        <v>1800</v>
      </c>
      <c r="I88" s="117" t="s">
        <v>8231</v>
      </c>
      <c r="J88" s="47" t="s">
        <v>181</v>
      </c>
      <c r="K88" s="142">
        <v>46</v>
      </c>
      <c r="L88" s="144">
        <v>1090649</v>
      </c>
      <c r="M88" s="126">
        <v>12</v>
      </c>
      <c r="N88" s="144" t="s">
        <v>8342</v>
      </c>
      <c r="O88" s="145" t="s">
        <v>8233</v>
      </c>
      <c r="P88" s="146">
        <v>52292819</v>
      </c>
      <c r="Q88" s="130">
        <v>3969630</v>
      </c>
      <c r="R88" s="131"/>
      <c r="S88" s="131"/>
      <c r="T88" s="131"/>
      <c r="U88" s="131"/>
      <c r="V88" s="131"/>
      <c r="W88" s="131"/>
      <c r="X88" s="131"/>
      <c r="Y88" s="131"/>
      <c r="Z88" s="131"/>
      <c r="AA88" s="131"/>
      <c r="AB88" s="131"/>
      <c r="AC88" s="131">
        <f>SUM(Tabla3[[#This Row],[ENERO]:[DICIEMBRE]])</f>
        <v>3969630</v>
      </c>
    </row>
    <row r="89" spans="1:29" ht="34.5" customHeight="1" x14ac:dyDescent="0.2">
      <c r="A89" s="184">
        <v>10</v>
      </c>
      <c r="B89" s="117" t="s">
        <v>8229</v>
      </c>
      <c r="C89" s="118">
        <v>20032</v>
      </c>
      <c r="D89" s="119" t="s">
        <v>8227</v>
      </c>
      <c r="E89" s="120" t="s">
        <v>8230</v>
      </c>
      <c r="F89" s="121">
        <v>700376001</v>
      </c>
      <c r="G89" s="132" t="s">
        <v>6763</v>
      </c>
      <c r="H89" s="123">
        <v>1800</v>
      </c>
      <c r="I89" s="117" t="s">
        <v>8231</v>
      </c>
      <c r="J89" s="123" t="s">
        <v>6430</v>
      </c>
      <c r="K89" s="123">
        <v>70</v>
      </c>
      <c r="L89" s="147">
        <v>1100404</v>
      </c>
      <c r="M89" s="126">
        <v>12</v>
      </c>
      <c r="N89" s="148" t="s">
        <v>8343</v>
      </c>
      <c r="O89" s="128" t="s">
        <v>8233</v>
      </c>
      <c r="P89" s="194">
        <v>10577122</v>
      </c>
      <c r="Q89" s="130">
        <v>4769614</v>
      </c>
      <c r="R89" s="131"/>
      <c r="S89" s="131"/>
      <c r="T89" s="131"/>
      <c r="U89" s="131"/>
      <c r="V89" s="131"/>
      <c r="W89" s="131"/>
      <c r="X89" s="131"/>
      <c r="Y89" s="131"/>
      <c r="Z89" s="131"/>
      <c r="AA89" s="131"/>
      <c r="AB89" s="131"/>
      <c r="AC89" s="131">
        <f>SUM(Tabla3[[#This Row],[ENERO]:[DICIEMBRE]])</f>
        <v>4769614</v>
      </c>
    </row>
    <row r="90" spans="1:29" ht="34.5" customHeight="1" x14ac:dyDescent="0.2">
      <c r="A90" s="184">
        <v>10</v>
      </c>
      <c r="B90" s="117" t="s">
        <v>8229</v>
      </c>
      <c r="C90" s="118">
        <v>20032</v>
      </c>
      <c r="D90" s="119" t="s">
        <v>8227</v>
      </c>
      <c r="E90" s="120" t="s">
        <v>8235</v>
      </c>
      <c r="F90" s="133">
        <v>700376001</v>
      </c>
      <c r="G90" s="132" t="s">
        <v>6763</v>
      </c>
      <c r="H90" s="123">
        <v>1800</v>
      </c>
      <c r="I90" s="117" t="s">
        <v>8231</v>
      </c>
      <c r="J90" s="124" t="s">
        <v>6430</v>
      </c>
      <c r="K90" s="123">
        <v>30</v>
      </c>
      <c r="L90" s="125">
        <v>1100510</v>
      </c>
      <c r="M90" s="126">
        <v>11</v>
      </c>
      <c r="N90" s="127" t="s">
        <v>8344</v>
      </c>
      <c r="O90" s="128" t="s">
        <v>8233</v>
      </c>
      <c r="P90" s="129">
        <v>61511846</v>
      </c>
      <c r="Q90" s="130">
        <v>2477503</v>
      </c>
      <c r="R90" s="131"/>
      <c r="S90" s="131"/>
      <c r="T90" s="131"/>
      <c r="U90" s="131"/>
      <c r="V90" s="131"/>
      <c r="W90" s="131"/>
      <c r="X90" s="131"/>
      <c r="Y90" s="131"/>
      <c r="Z90" s="131"/>
      <c r="AA90" s="131"/>
      <c r="AB90" s="131"/>
      <c r="AC90" s="131">
        <f>SUM(Tabla3[[#This Row],[ENERO]:[DICIEMBRE]])</f>
        <v>2477503</v>
      </c>
    </row>
    <row r="91" spans="1:29" ht="34.5" customHeight="1" x14ac:dyDescent="0.2">
      <c r="A91" s="184">
        <v>10</v>
      </c>
      <c r="B91" s="117" t="s">
        <v>8229</v>
      </c>
      <c r="C91" s="118">
        <v>20032</v>
      </c>
      <c r="D91" s="119" t="s">
        <v>8227</v>
      </c>
      <c r="E91" s="120" t="s">
        <v>8237</v>
      </c>
      <c r="F91" s="133">
        <v>700376001</v>
      </c>
      <c r="G91" s="132" t="s">
        <v>6763</v>
      </c>
      <c r="H91" s="123">
        <v>1800</v>
      </c>
      <c r="I91" s="117" t="s">
        <v>8231</v>
      </c>
      <c r="J91" s="124" t="s">
        <v>6430</v>
      </c>
      <c r="K91" s="123">
        <v>30</v>
      </c>
      <c r="L91" s="125">
        <v>1100511</v>
      </c>
      <c r="M91" s="126">
        <v>11</v>
      </c>
      <c r="N91" s="127" t="s">
        <v>8345</v>
      </c>
      <c r="O91" s="128" t="s">
        <v>8233</v>
      </c>
      <c r="P91" s="129">
        <v>61511846</v>
      </c>
      <c r="Q91" s="130">
        <v>2696180</v>
      </c>
      <c r="R91" s="131"/>
      <c r="S91" s="131"/>
      <c r="T91" s="131"/>
      <c r="U91" s="131"/>
      <c r="V91" s="131"/>
      <c r="W91" s="131"/>
      <c r="X91" s="131"/>
      <c r="Y91" s="131"/>
      <c r="Z91" s="131"/>
      <c r="AA91" s="131"/>
      <c r="AB91" s="131"/>
      <c r="AC91" s="131">
        <f>SUM(Tabla3[[#This Row],[ENERO]:[DICIEMBRE]])</f>
        <v>2696180</v>
      </c>
    </row>
    <row r="92" spans="1:29" ht="34.5" customHeight="1" x14ac:dyDescent="0.2">
      <c r="A92" s="184">
        <v>10</v>
      </c>
      <c r="B92" s="117" t="s">
        <v>8229</v>
      </c>
      <c r="C92" s="118">
        <v>20032</v>
      </c>
      <c r="D92" s="119" t="s">
        <v>8227</v>
      </c>
      <c r="E92" s="120" t="s">
        <v>8240</v>
      </c>
      <c r="F92" s="133">
        <v>700376001</v>
      </c>
      <c r="G92" s="132" t="s">
        <v>6763</v>
      </c>
      <c r="H92" s="123">
        <v>1800</v>
      </c>
      <c r="I92" s="117" t="s">
        <v>8231</v>
      </c>
      <c r="J92" s="166" t="s">
        <v>6430</v>
      </c>
      <c r="K92" s="123">
        <v>100</v>
      </c>
      <c r="L92" s="134">
        <v>1100525</v>
      </c>
      <c r="M92" s="126">
        <v>15</v>
      </c>
      <c r="N92" s="167" t="s">
        <v>8346</v>
      </c>
      <c r="O92" s="128" t="s">
        <v>8233</v>
      </c>
      <c r="P92" s="168">
        <v>35401249</v>
      </c>
      <c r="Q92" s="130">
        <v>973305</v>
      </c>
      <c r="R92" s="131"/>
      <c r="S92" s="131"/>
      <c r="T92" s="131"/>
      <c r="U92" s="131"/>
      <c r="V92" s="131"/>
      <c r="W92" s="131"/>
      <c r="X92" s="131"/>
      <c r="Y92" s="131"/>
      <c r="Z92" s="131"/>
      <c r="AA92" s="131"/>
      <c r="AB92" s="131"/>
      <c r="AC92" s="131">
        <f>SUM(Tabla3[[#This Row],[ENERO]:[DICIEMBRE]])</f>
        <v>973305</v>
      </c>
    </row>
    <row r="93" spans="1:29" ht="34.5" customHeight="1" x14ac:dyDescent="0.2">
      <c r="A93" s="184">
        <v>10</v>
      </c>
      <c r="B93" s="117" t="s">
        <v>8229</v>
      </c>
      <c r="C93" s="118">
        <v>20032</v>
      </c>
      <c r="D93" s="119" t="s">
        <v>8227</v>
      </c>
      <c r="E93" s="120" t="s">
        <v>8230</v>
      </c>
      <c r="F93" s="157">
        <v>741504006</v>
      </c>
      <c r="G93" s="122" t="s">
        <v>6559</v>
      </c>
      <c r="H93" s="193">
        <v>6999</v>
      </c>
      <c r="I93" s="117" t="s">
        <v>8231</v>
      </c>
      <c r="J93" s="124" t="s">
        <v>6421</v>
      </c>
      <c r="K93" s="123">
        <v>20</v>
      </c>
      <c r="L93" s="158">
        <v>1100542</v>
      </c>
      <c r="M93" s="126">
        <v>12</v>
      </c>
      <c r="N93" s="195" t="s">
        <v>8347</v>
      </c>
      <c r="O93" s="128" t="s">
        <v>8228</v>
      </c>
      <c r="P93" s="129">
        <v>61500003820</v>
      </c>
      <c r="Q93" s="130">
        <v>4284285</v>
      </c>
      <c r="R93" s="131"/>
      <c r="S93" s="131"/>
      <c r="T93" s="131"/>
      <c r="U93" s="131"/>
      <c r="V93" s="131"/>
      <c r="W93" s="131"/>
      <c r="X93" s="131"/>
      <c r="Y93" s="131"/>
      <c r="Z93" s="131"/>
      <c r="AA93" s="131"/>
      <c r="AB93" s="131"/>
      <c r="AC93" s="131">
        <f>SUM(Tabla3[[#This Row],[ENERO]:[DICIEMBRE]])</f>
        <v>4284285</v>
      </c>
    </row>
    <row r="94" spans="1:29" ht="34.5" customHeight="1" x14ac:dyDescent="0.2">
      <c r="A94" s="184">
        <v>10</v>
      </c>
      <c r="B94" s="117" t="s">
        <v>8229</v>
      </c>
      <c r="C94" s="118">
        <v>20032</v>
      </c>
      <c r="D94" s="119" t="s">
        <v>8227</v>
      </c>
      <c r="E94" s="120" t="s">
        <v>8242</v>
      </c>
      <c r="F94" s="133">
        <v>741504006</v>
      </c>
      <c r="G94" s="122" t="s">
        <v>6559</v>
      </c>
      <c r="H94" s="120">
        <v>6999</v>
      </c>
      <c r="I94" s="117" t="s">
        <v>8231</v>
      </c>
      <c r="J94" s="120" t="s">
        <v>6421</v>
      </c>
      <c r="K94" s="123">
        <v>10</v>
      </c>
      <c r="L94" s="134">
        <v>1100548</v>
      </c>
      <c r="M94" s="126">
        <v>12</v>
      </c>
      <c r="N94" s="135" t="s">
        <v>8348</v>
      </c>
      <c r="O94" s="128" t="s">
        <v>8228</v>
      </c>
      <c r="P94" s="157">
        <v>61500003960</v>
      </c>
      <c r="Q94" s="130">
        <v>366991</v>
      </c>
      <c r="R94" s="131"/>
      <c r="S94" s="131"/>
      <c r="T94" s="131"/>
      <c r="U94" s="131"/>
      <c r="V94" s="131"/>
      <c r="W94" s="131"/>
      <c r="X94" s="131"/>
      <c r="Y94" s="131"/>
      <c r="Z94" s="131"/>
      <c r="AA94" s="131"/>
      <c r="AB94" s="131"/>
      <c r="AC94" s="131">
        <f>SUM(Tabla3[[#This Row],[ENERO]:[DICIEMBRE]])</f>
        <v>366991</v>
      </c>
    </row>
    <row r="95" spans="1:29" ht="34.5" customHeight="1" x14ac:dyDescent="0.2">
      <c r="A95" s="184">
        <v>10</v>
      </c>
      <c r="B95" s="117" t="s">
        <v>8229</v>
      </c>
      <c r="C95" s="118">
        <v>20032</v>
      </c>
      <c r="D95" s="119" t="s">
        <v>8227</v>
      </c>
      <c r="E95" s="120" t="s">
        <v>8243</v>
      </c>
      <c r="F95" s="133">
        <v>741504006</v>
      </c>
      <c r="G95" s="122" t="s">
        <v>6559</v>
      </c>
      <c r="H95" s="120">
        <v>6999</v>
      </c>
      <c r="I95" s="117" t="s">
        <v>8231</v>
      </c>
      <c r="J95" s="120" t="s">
        <v>6421</v>
      </c>
      <c r="K95" s="123">
        <v>15</v>
      </c>
      <c r="L95" s="134">
        <v>1100549</v>
      </c>
      <c r="M95" s="126">
        <v>13</v>
      </c>
      <c r="N95" s="135" t="s">
        <v>8349</v>
      </c>
      <c r="O95" s="128" t="s">
        <v>8228</v>
      </c>
      <c r="P95" s="157">
        <v>61500003846</v>
      </c>
      <c r="Q95" s="130">
        <v>372889</v>
      </c>
      <c r="R95" s="131"/>
      <c r="S95" s="131"/>
      <c r="T95" s="131"/>
      <c r="U95" s="131"/>
      <c r="V95" s="131"/>
      <c r="W95" s="131"/>
      <c r="X95" s="131"/>
      <c r="Y95" s="131"/>
      <c r="Z95" s="131"/>
      <c r="AA95" s="131"/>
      <c r="AB95" s="131"/>
      <c r="AC95" s="131">
        <f>SUM(Tabla3[[#This Row],[ENERO]:[DICIEMBRE]])</f>
        <v>372889</v>
      </c>
    </row>
    <row r="96" spans="1:29" ht="34.5" customHeight="1" x14ac:dyDescent="0.2">
      <c r="A96" s="184">
        <v>10</v>
      </c>
      <c r="B96" s="117" t="s">
        <v>8229</v>
      </c>
      <c r="C96" s="118">
        <v>20032</v>
      </c>
      <c r="D96" s="119" t="s">
        <v>8227</v>
      </c>
      <c r="E96" s="120" t="s">
        <v>8247</v>
      </c>
      <c r="F96" s="196">
        <v>700376001</v>
      </c>
      <c r="G96" s="132" t="s">
        <v>6763</v>
      </c>
      <c r="H96" s="123">
        <v>1800</v>
      </c>
      <c r="I96" s="117" t="s">
        <v>8231</v>
      </c>
      <c r="J96" s="120" t="s">
        <v>6430</v>
      </c>
      <c r="K96" s="123">
        <v>95</v>
      </c>
      <c r="L96" s="125">
        <v>1100558</v>
      </c>
      <c r="M96" s="126">
        <v>14</v>
      </c>
      <c r="N96" s="127" t="s">
        <v>8350</v>
      </c>
      <c r="O96" s="128" t="s">
        <v>8233</v>
      </c>
      <c r="P96" s="157">
        <v>10577173</v>
      </c>
      <c r="Q96" s="130">
        <v>2595479</v>
      </c>
      <c r="R96" s="131"/>
      <c r="S96" s="131"/>
      <c r="T96" s="131"/>
      <c r="U96" s="131"/>
      <c r="V96" s="131"/>
      <c r="W96" s="131"/>
      <c r="X96" s="131"/>
      <c r="Y96" s="131"/>
      <c r="Z96" s="131"/>
      <c r="AA96" s="131"/>
      <c r="AB96" s="131"/>
      <c r="AC96" s="131">
        <f>SUM(Tabla3[[#This Row],[ENERO]:[DICIEMBRE]])</f>
        <v>2595479</v>
      </c>
    </row>
    <row r="97" spans="1:29" ht="34.5" customHeight="1" x14ac:dyDescent="0.2">
      <c r="A97" s="184">
        <v>10</v>
      </c>
      <c r="B97" s="117" t="s">
        <v>8229</v>
      </c>
      <c r="C97" s="118">
        <v>20032</v>
      </c>
      <c r="D97" s="119" t="s">
        <v>8227</v>
      </c>
      <c r="E97" s="120" t="s">
        <v>8247</v>
      </c>
      <c r="F97" s="157">
        <v>700376001</v>
      </c>
      <c r="G97" s="132" t="s">
        <v>6763</v>
      </c>
      <c r="H97" s="123">
        <v>1800</v>
      </c>
      <c r="I97" s="117" t="s">
        <v>8231</v>
      </c>
      <c r="J97" s="120" t="s">
        <v>6421</v>
      </c>
      <c r="K97" s="123">
        <v>30</v>
      </c>
      <c r="L97" s="158">
        <v>1100575</v>
      </c>
      <c r="M97" s="126">
        <v>14</v>
      </c>
      <c r="N97" s="195" t="s">
        <v>8351</v>
      </c>
      <c r="O97" s="128" t="s">
        <v>8233</v>
      </c>
      <c r="P97" s="157">
        <v>10577238</v>
      </c>
      <c r="Q97" s="130">
        <v>2432435</v>
      </c>
      <c r="R97" s="131"/>
      <c r="S97" s="131"/>
      <c r="T97" s="131"/>
      <c r="U97" s="131"/>
      <c r="V97" s="131"/>
      <c r="W97" s="131"/>
      <c r="X97" s="131"/>
      <c r="Y97" s="131"/>
      <c r="Z97" s="131"/>
      <c r="AA97" s="131"/>
      <c r="AB97" s="131"/>
      <c r="AC97" s="131">
        <f>SUM(Tabla3[[#This Row],[ENERO]:[DICIEMBRE]])</f>
        <v>2432435</v>
      </c>
    </row>
    <row r="98" spans="1:29" ht="34.5" customHeight="1" x14ac:dyDescent="0.2">
      <c r="A98" s="151">
        <v>10</v>
      </c>
      <c r="B98" s="117" t="s">
        <v>8229</v>
      </c>
      <c r="C98" s="118">
        <v>20032</v>
      </c>
      <c r="D98" s="119" t="s">
        <v>8227</v>
      </c>
      <c r="E98" s="152" t="str">
        <f>LEFT(N98,3)</f>
        <v>PMM</v>
      </c>
      <c r="F98" s="150">
        <v>700376001</v>
      </c>
      <c r="G98" s="132" t="s">
        <v>6763</v>
      </c>
      <c r="H98" s="123">
        <v>1800</v>
      </c>
      <c r="I98" s="117" t="s">
        <v>8231</v>
      </c>
      <c r="J98" s="152" t="s">
        <v>6408</v>
      </c>
      <c r="K98" s="152">
        <v>100</v>
      </c>
      <c r="L98" s="122">
        <v>1100700</v>
      </c>
      <c r="M98" s="152">
        <v>0</v>
      </c>
      <c r="N98" s="122" t="s">
        <v>8352</v>
      </c>
      <c r="O98" s="128" t="s">
        <v>8233</v>
      </c>
      <c r="P98" s="154">
        <v>35401222</v>
      </c>
      <c r="Q98" s="130">
        <v>11207215</v>
      </c>
      <c r="R98" s="131"/>
      <c r="S98" s="131"/>
      <c r="T98" s="131"/>
      <c r="U98" s="131"/>
      <c r="V98" s="131"/>
      <c r="W98" s="131"/>
      <c r="X98" s="131"/>
      <c r="Y98" s="131"/>
      <c r="Z98" s="131"/>
      <c r="AA98" s="131"/>
      <c r="AB98" s="131"/>
      <c r="AC98" s="131">
        <f>SUM(Tabla3[[#This Row],[ENERO]:[DICIEMBRE]])</f>
        <v>11207215</v>
      </c>
    </row>
    <row r="99" spans="1:29" ht="34.5" customHeight="1" x14ac:dyDescent="0.2">
      <c r="A99" s="155">
        <v>11</v>
      </c>
      <c r="B99" s="117" t="s">
        <v>8229</v>
      </c>
      <c r="C99" s="118">
        <v>20032</v>
      </c>
      <c r="D99" s="119" t="s">
        <v>8227</v>
      </c>
      <c r="E99" s="120" t="s">
        <v>8235</v>
      </c>
      <c r="F99" s="121">
        <v>717150007</v>
      </c>
      <c r="G99" s="122" t="s">
        <v>6550</v>
      </c>
      <c r="H99" s="123">
        <v>6570</v>
      </c>
      <c r="I99" s="117" t="s">
        <v>8231</v>
      </c>
      <c r="J99" s="123" t="s">
        <v>6569</v>
      </c>
      <c r="K99" s="123">
        <v>10</v>
      </c>
      <c r="L99" s="134">
        <v>1110148</v>
      </c>
      <c r="M99" s="126">
        <v>11</v>
      </c>
      <c r="N99" s="135" t="s">
        <v>8353</v>
      </c>
      <c r="O99" s="128" t="s">
        <v>8233</v>
      </c>
      <c r="P99" s="129">
        <v>10669418</v>
      </c>
      <c r="Q99" s="130">
        <v>1713761</v>
      </c>
      <c r="R99" s="131"/>
      <c r="S99" s="131"/>
      <c r="T99" s="131"/>
      <c r="U99" s="131"/>
      <c r="V99" s="131"/>
      <c r="W99" s="131"/>
      <c r="X99" s="131"/>
      <c r="Y99" s="131"/>
      <c r="Z99" s="131"/>
      <c r="AA99" s="131"/>
      <c r="AB99" s="131"/>
      <c r="AC99" s="131">
        <f>SUM(Tabla3[[#This Row],[ENERO]:[DICIEMBRE]])</f>
        <v>1713761</v>
      </c>
    </row>
    <row r="100" spans="1:29" ht="34.5" customHeight="1" x14ac:dyDescent="0.2">
      <c r="A100" s="155">
        <v>11</v>
      </c>
      <c r="B100" s="117" t="s">
        <v>8229</v>
      </c>
      <c r="C100" s="118">
        <v>20032</v>
      </c>
      <c r="D100" s="119" t="s">
        <v>8227</v>
      </c>
      <c r="E100" s="120" t="s">
        <v>8237</v>
      </c>
      <c r="F100" s="121">
        <v>717150007</v>
      </c>
      <c r="G100" s="122" t="s">
        <v>6550</v>
      </c>
      <c r="H100" s="123">
        <v>6570</v>
      </c>
      <c r="I100" s="117" t="s">
        <v>8231</v>
      </c>
      <c r="J100" s="123" t="s">
        <v>6569</v>
      </c>
      <c r="K100" s="123">
        <v>10</v>
      </c>
      <c r="L100" s="134">
        <v>1110149</v>
      </c>
      <c r="M100" s="126">
        <v>11</v>
      </c>
      <c r="N100" s="135" t="s">
        <v>8354</v>
      </c>
      <c r="O100" s="128" t="s">
        <v>8233</v>
      </c>
      <c r="P100" s="129">
        <v>10669418</v>
      </c>
      <c r="Q100" s="130">
        <v>1208814</v>
      </c>
      <c r="R100" s="131"/>
      <c r="S100" s="131"/>
      <c r="T100" s="131"/>
      <c r="U100" s="131"/>
      <c r="V100" s="131"/>
      <c r="W100" s="131"/>
      <c r="X100" s="131"/>
      <c r="Y100" s="131"/>
      <c r="Z100" s="131"/>
      <c r="AA100" s="131"/>
      <c r="AB100" s="131"/>
      <c r="AC100" s="131">
        <f>SUM(Tabla3[[#This Row],[ENERO]:[DICIEMBRE]])</f>
        <v>1208814</v>
      </c>
    </row>
    <row r="101" spans="1:29" ht="34.5" customHeight="1" x14ac:dyDescent="0.2">
      <c r="A101" s="155">
        <v>11</v>
      </c>
      <c r="B101" s="117" t="s">
        <v>8229</v>
      </c>
      <c r="C101" s="118">
        <v>20032</v>
      </c>
      <c r="D101" s="119" t="s">
        <v>8227</v>
      </c>
      <c r="E101" s="152" t="str">
        <f>LEFT(N101,3)</f>
        <v>PMM</v>
      </c>
      <c r="F101" s="150">
        <v>717150007</v>
      </c>
      <c r="G101" s="122" t="s">
        <v>6550</v>
      </c>
      <c r="H101" s="123">
        <v>6570</v>
      </c>
      <c r="I101" s="117" t="s">
        <v>8231</v>
      </c>
      <c r="J101" s="152" t="s">
        <v>6569</v>
      </c>
      <c r="K101" s="152">
        <v>60</v>
      </c>
      <c r="L101" s="122">
        <v>1110177</v>
      </c>
      <c r="M101" s="152">
        <v>0</v>
      </c>
      <c r="N101" s="122" t="s">
        <v>8355</v>
      </c>
      <c r="O101" s="128" t="s">
        <v>8233</v>
      </c>
      <c r="P101" s="154">
        <v>10692088</v>
      </c>
      <c r="Q101" s="130">
        <v>13067593</v>
      </c>
      <c r="R101" s="131"/>
      <c r="S101" s="131"/>
      <c r="T101" s="131"/>
      <c r="U101" s="131"/>
      <c r="V101" s="131"/>
      <c r="W101" s="131"/>
      <c r="X101" s="131"/>
      <c r="Y101" s="131"/>
      <c r="Z101" s="131"/>
      <c r="AA101" s="131"/>
      <c r="AB101" s="131"/>
      <c r="AC101" s="131">
        <f>SUM(Tabla3[[#This Row],[ENERO]:[DICIEMBRE]])</f>
        <v>13067593</v>
      </c>
    </row>
    <row r="102" spans="1:29" ht="34.5" customHeight="1" x14ac:dyDescent="0.2">
      <c r="A102" s="197">
        <v>12</v>
      </c>
      <c r="B102" s="117" t="s">
        <v>8229</v>
      </c>
      <c r="C102" s="118">
        <v>20032</v>
      </c>
      <c r="D102" s="119" t="s">
        <v>8227</v>
      </c>
      <c r="E102" s="120" t="s">
        <v>8235</v>
      </c>
      <c r="F102" s="121">
        <v>717150007</v>
      </c>
      <c r="G102" s="122" t="s">
        <v>6550</v>
      </c>
      <c r="H102" s="123">
        <v>6570</v>
      </c>
      <c r="I102" s="117" t="s">
        <v>8231</v>
      </c>
      <c r="J102" s="123" t="s">
        <v>6442</v>
      </c>
      <c r="K102" s="123">
        <v>12</v>
      </c>
      <c r="L102" s="198">
        <v>1120157</v>
      </c>
      <c r="M102" s="126">
        <v>11</v>
      </c>
      <c r="N102" s="199" t="s">
        <v>8356</v>
      </c>
      <c r="O102" s="128" t="s">
        <v>8233</v>
      </c>
      <c r="P102" s="129">
        <v>10669400</v>
      </c>
      <c r="Q102" s="130">
        <v>1291530</v>
      </c>
      <c r="R102" s="131"/>
      <c r="S102" s="131"/>
      <c r="T102" s="131"/>
      <c r="U102" s="131"/>
      <c r="V102" s="131"/>
      <c r="W102" s="131"/>
      <c r="X102" s="131"/>
      <c r="Y102" s="131"/>
      <c r="Z102" s="131"/>
      <c r="AA102" s="131"/>
      <c r="AB102" s="131"/>
      <c r="AC102" s="131">
        <f>SUM(Tabla3[[#This Row],[ENERO]:[DICIEMBRE]])</f>
        <v>1291530</v>
      </c>
    </row>
    <row r="103" spans="1:29" ht="34.5" customHeight="1" x14ac:dyDescent="0.2">
      <c r="A103" s="197">
        <v>12</v>
      </c>
      <c r="B103" s="117" t="s">
        <v>8229</v>
      </c>
      <c r="C103" s="118">
        <v>20032</v>
      </c>
      <c r="D103" s="119" t="s">
        <v>8227</v>
      </c>
      <c r="E103" s="120" t="s">
        <v>8237</v>
      </c>
      <c r="F103" s="121">
        <v>717150007</v>
      </c>
      <c r="G103" s="122" t="s">
        <v>6550</v>
      </c>
      <c r="H103" s="123">
        <v>6570</v>
      </c>
      <c r="I103" s="117" t="s">
        <v>8231</v>
      </c>
      <c r="J103" s="123" t="s">
        <v>6442</v>
      </c>
      <c r="K103" s="123">
        <v>12</v>
      </c>
      <c r="L103" s="198">
        <v>1120158</v>
      </c>
      <c r="M103" s="126">
        <v>11</v>
      </c>
      <c r="N103" s="199" t="s">
        <v>8357</v>
      </c>
      <c r="O103" s="128" t="s">
        <v>8233</v>
      </c>
      <c r="P103" s="129">
        <v>10669400</v>
      </c>
      <c r="Q103" s="130">
        <v>1434809</v>
      </c>
      <c r="R103" s="131"/>
      <c r="S103" s="131"/>
      <c r="T103" s="131"/>
      <c r="U103" s="131"/>
      <c r="V103" s="131"/>
      <c r="W103" s="131"/>
      <c r="X103" s="131"/>
      <c r="Y103" s="131"/>
      <c r="Z103" s="131"/>
      <c r="AA103" s="131"/>
      <c r="AB103" s="131"/>
      <c r="AC103" s="131">
        <f>SUM(Tabla3[[#This Row],[ENERO]:[DICIEMBRE]])</f>
        <v>1434809</v>
      </c>
    </row>
    <row r="104" spans="1:29" ht="34.5" customHeight="1" x14ac:dyDescent="0.2">
      <c r="A104" s="151">
        <v>12</v>
      </c>
      <c r="B104" s="117" t="s">
        <v>8229</v>
      </c>
      <c r="C104" s="118">
        <v>20032</v>
      </c>
      <c r="D104" s="119" t="s">
        <v>8227</v>
      </c>
      <c r="E104" s="152" t="str">
        <f>LEFT(N104,3)</f>
        <v>PMM</v>
      </c>
      <c r="F104" s="150">
        <v>717150007</v>
      </c>
      <c r="G104" s="122" t="s">
        <v>6550</v>
      </c>
      <c r="H104" s="123">
        <v>6570</v>
      </c>
      <c r="I104" s="117" t="s">
        <v>8231</v>
      </c>
      <c r="J104" s="152" t="s">
        <v>6442</v>
      </c>
      <c r="K104" s="152">
        <v>70</v>
      </c>
      <c r="L104" s="122">
        <v>1120183</v>
      </c>
      <c r="M104" s="152">
        <v>0</v>
      </c>
      <c r="N104" s="122" t="s">
        <v>8358</v>
      </c>
      <c r="O104" s="128" t="s">
        <v>8233</v>
      </c>
      <c r="P104" s="189">
        <v>10692070</v>
      </c>
      <c r="Q104" s="130">
        <v>8908738</v>
      </c>
      <c r="R104" s="131"/>
      <c r="S104" s="131"/>
      <c r="T104" s="131"/>
      <c r="U104" s="131"/>
      <c r="V104" s="131"/>
      <c r="W104" s="131"/>
      <c r="X104" s="131"/>
      <c r="Y104" s="131"/>
      <c r="Z104" s="131"/>
      <c r="AA104" s="131"/>
      <c r="AB104" s="131"/>
      <c r="AC104" s="131">
        <f>SUM(Tabla3[[#This Row],[ENERO]:[DICIEMBRE]])</f>
        <v>8908738</v>
      </c>
    </row>
    <row r="105" spans="1:29" ht="34.5" customHeight="1" x14ac:dyDescent="0.2">
      <c r="A105" s="184">
        <v>13</v>
      </c>
      <c r="B105" s="117" t="s">
        <v>8229</v>
      </c>
      <c r="C105" s="118">
        <v>20032</v>
      </c>
      <c r="D105" s="119" t="s">
        <v>8227</v>
      </c>
      <c r="E105" s="120" t="s">
        <v>8235</v>
      </c>
      <c r="F105" s="150">
        <v>650450957</v>
      </c>
      <c r="G105" s="122" t="s">
        <v>6563</v>
      </c>
      <c r="H105" s="123">
        <v>7478</v>
      </c>
      <c r="I105" s="117" t="s">
        <v>8231</v>
      </c>
      <c r="J105" s="124" t="s">
        <v>70</v>
      </c>
      <c r="K105" s="123">
        <v>58</v>
      </c>
      <c r="L105" s="122">
        <v>1131888</v>
      </c>
      <c r="M105" s="126">
        <v>11</v>
      </c>
      <c r="N105" s="132" t="s">
        <v>8363</v>
      </c>
      <c r="O105" s="200" t="s">
        <v>8364</v>
      </c>
      <c r="P105" s="129">
        <v>140652333</v>
      </c>
      <c r="Q105" s="130">
        <v>2069760</v>
      </c>
      <c r="R105" s="131"/>
      <c r="S105" s="131"/>
      <c r="T105" s="131"/>
      <c r="U105" s="131"/>
      <c r="V105" s="131"/>
      <c r="W105" s="131"/>
      <c r="X105" s="131"/>
      <c r="Y105" s="131"/>
      <c r="Z105" s="131"/>
      <c r="AA105" s="131"/>
      <c r="AB105" s="131"/>
      <c r="AC105" s="131">
        <f>SUM(Tabla3[[#This Row],[ENERO]:[DICIEMBRE]])</f>
        <v>2069760</v>
      </c>
    </row>
    <row r="106" spans="1:29" ht="34.5" customHeight="1" x14ac:dyDescent="0.2">
      <c r="A106" s="184">
        <v>13</v>
      </c>
      <c r="B106" s="117" t="s">
        <v>8229</v>
      </c>
      <c r="C106" s="118">
        <v>20032</v>
      </c>
      <c r="D106" s="119" t="s">
        <v>8227</v>
      </c>
      <c r="E106" s="120" t="s">
        <v>8237</v>
      </c>
      <c r="F106" s="150">
        <v>650450957</v>
      </c>
      <c r="G106" s="122" t="s">
        <v>6563</v>
      </c>
      <c r="H106" s="123">
        <v>7478</v>
      </c>
      <c r="I106" s="117" t="s">
        <v>8231</v>
      </c>
      <c r="J106" s="124" t="s">
        <v>70</v>
      </c>
      <c r="K106" s="123">
        <v>58</v>
      </c>
      <c r="L106" s="122">
        <v>1131889</v>
      </c>
      <c r="M106" s="126">
        <v>11</v>
      </c>
      <c r="N106" s="132" t="s">
        <v>8365</v>
      </c>
      <c r="O106" s="200" t="s">
        <v>8364</v>
      </c>
      <c r="P106" s="129">
        <v>140652333</v>
      </c>
      <c r="Q106" s="130">
        <v>2627856</v>
      </c>
      <c r="R106" s="131"/>
      <c r="S106" s="131"/>
      <c r="T106" s="131"/>
      <c r="U106" s="131"/>
      <c r="V106" s="131"/>
      <c r="W106" s="131"/>
      <c r="X106" s="131"/>
      <c r="Y106" s="131"/>
      <c r="Z106" s="131"/>
      <c r="AA106" s="131"/>
      <c r="AB106" s="131"/>
      <c r="AC106" s="131">
        <f>SUM(Tabla3[[#This Row],[ENERO]:[DICIEMBRE]])</f>
        <v>2627856</v>
      </c>
    </row>
    <row r="107" spans="1:29" ht="34.5" customHeight="1" x14ac:dyDescent="0.2">
      <c r="A107" s="184">
        <v>13</v>
      </c>
      <c r="B107" s="117" t="s">
        <v>8229</v>
      </c>
      <c r="C107" s="118">
        <v>20032</v>
      </c>
      <c r="D107" s="119" t="s">
        <v>8227</v>
      </c>
      <c r="E107" s="120" t="s">
        <v>8235</v>
      </c>
      <c r="F107" s="150" t="s">
        <v>6353</v>
      </c>
      <c r="G107" s="185" t="s">
        <v>6564</v>
      </c>
      <c r="H107" s="186">
        <v>7497</v>
      </c>
      <c r="I107" s="117" t="s">
        <v>8231</v>
      </c>
      <c r="J107" s="187" t="s">
        <v>6431</v>
      </c>
      <c r="K107" s="123">
        <v>20</v>
      </c>
      <c r="L107" s="122">
        <v>1131891</v>
      </c>
      <c r="M107" s="126">
        <v>11</v>
      </c>
      <c r="N107" s="132" t="s">
        <v>8366</v>
      </c>
      <c r="O107" s="128" t="s">
        <v>8239</v>
      </c>
      <c r="P107" s="188">
        <v>4720170309</v>
      </c>
      <c r="Q107" s="130">
        <v>2069760</v>
      </c>
      <c r="R107" s="131"/>
      <c r="S107" s="131"/>
      <c r="T107" s="131"/>
      <c r="U107" s="131"/>
      <c r="V107" s="131"/>
      <c r="W107" s="131"/>
      <c r="X107" s="131"/>
      <c r="Y107" s="131"/>
      <c r="Z107" s="131"/>
      <c r="AA107" s="131"/>
      <c r="AB107" s="131"/>
      <c r="AC107" s="131">
        <f>SUM(Tabla3[[#This Row],[ENERO]:[DICIEMBRE]])</f>
        <v>2069760</v>
      </c>
    </row>
    <row r="108" spans="1:29" ht="34.5" customHeight="1" x14ac:dyDescent="0.2">
      <c r="A108" s="184">
        <v>13</v>
      </c>
      <c r="B108" s="117" t="s">
        <v>8229</v>
      </c>
      <c r="C108" s="118">
        <v>20032</v>
      </c>
      <c r="D108" s="119" t="s">
        <v>8227</v>
      </c>
      <c r="E108" s="120" t="s">
        <v>8237</v>
      </c>
      <c r="F108" s="150" t="s">
        <v>6353</v>
      </c>
      <c r="G108" s="185" t="s">
        <v>6564</v>
      </c>
      <c r="H108" s="186">
        <v>7497</v>
      </c>
      <c r="I108" s="117" t="s">
        <v>8231</v>
      </c>
      <c r="J108" s="187" t="s">
        <v>6431</v>
      </c>
      <c r="K108" s="123">
        <v>20</v>
      </c>
      <c r="L108" s="122">
        <v>1131892</v>
      </c>
      <c r="M108" s="126">
        <v>11</v>
      </c>
      <c r="N108" s="132" t="s">
        <v>8367</v>
      </c>
      <c r="O108" s="128" t="s">
        <v>8239</v>
      </c>
      <c r="P108" s="188">
        <v>4720170309</v>
      </c>
      <c r="Q108" s="130">
        <v>2627856</v>
      </c>
      <c r="R108" s="131"/>
      <c r="S108" s="131"/>
      <c r="T108" s="131"/>
      <c r="U108" s="131"/>
      <c r="V108" s="131"/>
      <c r="W108" s="131"/>
      <c r="X108" s="131"/>
      <c r="Y108" s="131"/>
      <c r="Z108" s="131"/>
      <c r="AA108" s="131"/>
      <c r="AB108" s="131"/>
      <c r="AC108" s="131">
        <f>SUM(Tabla3[[#This Row],[ENERO]:[DICIEMBRE]])</f>
        <v>2627856</v>
      </c>
    </row>
    <row r="109" spans="1:29" ht="34.5" customHeight="1" x14ac:dyDescent="0.2">
      <c r="A109" s="184">
        <v>13</v>
      </c>
      <c r="B109" s="117" t="s">
        <v>8229</v>
      </c>
      <c r="C109" s="118">
        <v>20032</v>
      </c>
      <c r="D109" s="119" t="s">
        <v>8227</v>
      </c>
      <c r="E109" s="120" t="s">
        <v>8243</v>
      </c>
      <c r="F109" s="133">
        <v>719400000</v>
      </c>
      <c r="G109" s="122" t="s">
        <v>6547</v>
      </c>
      <c r="H109" s="123">
        <v>3842</v>
      </c>
      <c r="I109" s="117" t="s">
        <v>8231</v>
      </c>
      <c r="J109" s="120" t="s">
        <v>5558</v>
      </c>
      <c r="K109" s="123">
        <v>65</v>
      </c>
      <c r="L109" s="134">
        <v>1131939</v>
      </c>
      <c r="M109" s="126">
        <v>13</v>
      </c>
      <c r="N109" s="135" t="s">
        <v>8368</v>
      </c>
      <c r="O109" s="128" t="s">
        <v>8241</v>
      </c>
      <c r="P109" s="133">
        <v>971135026</v>
      </c>
      <c r="Q109" s="130">
        <v>2289672</v>
      </c>
      <c r="R109" s="131"/>
      <c r="S109" s="131"/>
      <c r="T109" s="131"/>
      <c r="U109" s="131"/>
      <c r="V109" s="131"/>
      <c r="W109" s="131"/>
      <c r="X109" s="131"/>
      <c r="Y109" s="131"/>
      <c r="Z109" s="131"/>
      <c r="AA109" s="131"/>
      <c r="AB109" s="131"/>
      <c r="AC109" s="131">
        <f>SUM(Tabla3[[#This Row],[ENERO]:[DICIEMBRE]])</f>
        <v>2289672</v>
      </c>
    </row>
    <row r="110" spans="1:29" ht="34.5" customHeight="1" x14ac:dyDescent="0.2">
      <c r="A110" s="184">
        <v>13</v>
      </c>
      <c r="B110" s="117" t="s">
        <v>8229</v>
      </c>
      <c r="C110" s="118">
        <v>20032</v>
      </c>
      <c r="D110" s="119" t="s">
        <v>8227</v>
      </c>
      <c r="E110" s="120" t="s">
        <v>8243</v>
      </c>
      <c r="F110" s="133">
        <v>719400000</v>
      </c>
      <c r="G110" s="122" t="s">
        <v>6547</v>
      </c>
      <c r="H110" s="123">
        <v>3842</v>
      </c>
      <c r="I110" s="117" t="s">
        <v>8231</v>
      </c>
      <c r="J110" s="120" t="s">
        <v>6435</v>
      </c>
      <c r="K110" s="123">
        <v>60</v>
      </c>
      <c r="L110" s="134">
        <v>1131940</v>
      </c>
      <c r="M110" s="126">
        <v>13</v>
      </c>
      <c r="N110" s="135" t="s">
        <v>8369</v>
      </c>
      <c r="O110" s="128" t="s">
        <v>8241</v>
      </c>
      <c r="P110" s="133">
        <v>971219238</v>
      </c>
      <c r="Q110" s="130">
        <v>3052896</v>
      </c>
      <c r="R110" s="131"/>
      <c r="S110" s="131"/>
      <c r="T110" s="131"/>
      <c r="U110" s="131"/>
      <c r="V110" s="131"/>
      <c r="W110" s="131"/>
      <c r="X110" s="131"/>
      <c r="Y110" s="131"/>
      <c r="Z110" s="131"/>
      <c r="AA110" s="131"/>
      <c r="AB110" s="131"/>
      <c r="AC110" s="131">
        <f>SUM(Tabla3[[#This Row],[ENERO]:[DICIEMBRE]])</f>
        <v>3052896</v>
      </c>
    </row>
    <row r="111" spans="1:29" ht="34.5" customHeight="1" x14ac:dyDescent="0.2">
      <c r="A111" s="184">
        <v>13</v>
      </c>
      <c r="B111" s="117" t="s">
        <v>8229</v>
      </c>
      <c r="C111" s="118">
        <v>20032</v>
      </c>
      <c r="D111" s="119" t="s">
        <v>8227</v>
      </c>
      <c r="E111" s="120" t="s">
        <v>8243</v>
      </c>
      <c r="F111" s="133">
        <v>719400000</v>
      </c>
      <c r="G111" s="122" t="s">
        <v>6547</v>
      </c>
      <c r="H111" s="123">
        <v>3842</v>
      </c>
      <c r="I111" s="117" t="s">
        <v>8231</v>
      </c>
      <c r="J111" s="120" t="s">
        <v>6446</v>
      </c>
      <c r="K111" s="123">
        <v>75</v>
      </c>
      <c r="L111" s="134">
        <v>1131941</v>
      </c>
      <c r="M111" s="126">
        <v>13</v>
      </c>
      <c r="N111" s="135" t="s">
        <v>8370</v>
      </c>
      <c r="O111" s="128" t="s">
        <v>8241</v>
      </c>
      <c r="P111" s="133">
        <v>970291752</v>
      </c>
      <c r="Q111" s="130">
        <v>3707088</v>
      </c>
      <c r="R111" s="131"/>
      <c r="S111" s="131"/>
      <c r="T111" s="131"/>
      <c r="U111" s="131"/>
      <c r="V111" s="131"/>
      <c r="W111" s="131"/>
      <c r="X111" s="131"/>
      <c r="Y111" s="131"/>
      <c r="Z111" s="131"/>
      <c r="AA111" s="131"/>
      <c r="AB111" s="131"/>
      <c r="AC111" s="131">
        <f>SUM(Tabla3[[#This Row],[ENERO]:[DICIEMBRE]])</f>
        <v>3707088</v>
      </c>
    </row>
    <row r="112" spans="1:29" ht="34.5" customHeight="1" x14ac:dyDescent="0.2">
      <c r="A112" s="184">
        <v>13</v>
      </c>
      <c r="B112" s="117" t="s">
        <v>8229</v>
      </c>
      <c r="C112" s="118">
        <v>20032</v>
      </c>
      <c r="D112" s="119" t="s">
        <v>8227</v>
      </c>
      <c r="E112" s="120" t="s">
        <v>8243</v>
      </c>
      <c r="F112" s="133">
        <v>719400000</v>
      </c>
      <c r="G112" s="122" t="s">
        <v>6547</v>
      </c>
      <c r="H112" s="123">
        <v>3842</v>
      </c>
      <c r="I112" s="117" t="s">
        <v>8231</v>
      </c>
      <c r="J112" s="123" t="s">
        <v>6439</v>
      </c>
      <c r="K112" s="123">
        <v>60</v>
      </c>
      <c r="L112" s="134">
        <v>1131942</v>
      </c>
      <c r="M112" s="126">
        <v>13</v>
      </c>
      <c r="N112" s="135" t="s">
        <v>8371</v>
      </c>
      <c r="O112" s="128" t="s">
        <v>8241</v>
      </c>
      <c r="P112" s="133">
        <v>971135034</v>
      </c>
      <c r="Q112" s="130">
        <v>1635480</v>
      </c>
      <c r="R112" s="131"/>
      <c r="S112" s="131"/>
      <c r="T112" s="131"/>
      <c r="U112" s="131"/>
      <c r="V112" s="131"/>
      <c r="W112" s="131"/>
      <c r="X112" s="131"/>
      <c r="Y112" s="131"/>
      <c r="Z112" s="131"/>
      <c r="AA112" s="131"/>
      <c r="AB112" s="131"/>
      <c r="AC112" s="131">
        <f>SUM(Tabla3[[#This Row],[ENERO]:[DICIEMBRE]])</f>
        <v>1635480</v>
      </c>
    </row>
    <row r="113" spans="1:29" ht="34.5" customHeight="1" x14ac:dyDescent="0.2">
      <c r="A113" s="184">
        <v>13</v>
      </c>
      <c r="B113" s="117" t="s">
        <v>8229</v>
      </c>
      <c r="C113" s="118">
        <v>20032</v>
      </c>
      <c r="D113" s="119" t="s">
        <v>8227</v>
      </c>
      <c r="E113" s="120" t="s">
        <v>8243</v>
      </c>
      <c r="F113" s="133">
        <v>717150007</v>
      </c>
      <c r="G113" s="122" t="s">
        <v>6550</v>
      </c>
      <c r="H113" s="123">
        <v>6570</v>
      </c>
      <c r="I113" s="117" t="s">
        <v>8231</v>
      </c>
      <c r="J113" s="120" t="s">
        <v>6438</v>
      </c>
      <c r="K113" s="123">
        <v>60</v>
      </c>
      <c r="L113" s="134">
        <v>1131944</v>
      </c>
      <c r="M113" s="126">
        <v>13</v>
      </c>
      <c r="N113" s="135" t="s">
        <v>8372</v>
      </c>
      <c r="O113" s="128" t="s">
        <v>8233</v>
      </c>
      <c r="P113" s="133">
        <v>10676201</v>
      </c>
      <c r="Q113" s="130">
        <v>3489024</v>
      </c>
      <c r="R113" s="131"/>
      <c r="S113" s="131"/>
      <c r="T113" s="131"/>
      <c r="U113" s="131"/>
      <c r="V113" s="131"/>
      <c r="W113" s="131"/>
      <c r="X113" s="131"/>
      <c r="Y113" s="131"/>
      <c r="Z113" s="131"/>
      <c r="AA113" s="131"/>
      <c r="AB113" s="131"/>
      <c r="AC113" s="131">
        <f>SUM(Tabla3[[#This Row],[ENERO]:[DICIEMBRE]])</f>
        <v>3489024</v>
      </c>
    </row>
    <row r="114" spans="1:29" ht="34.5" customHeight="1" x14ac:dyDescent="0.2">
      <c r="A114" s="184">
        <v>13</v>
      </c>
      <c r="B114" s="117" t="s">
        <v>8229</v>
      </c>
      <c r="C114" s="118">
        <v>20032</v>
      </c>
      <c r="D114" s="119" t="s">
        <v>8227</v>
      </c>
      <c r="E114" s="120" t="s">
        <v>8243</v>
      </c>
      <c r="F114" s="133">
        <v>717150007</v>
      </c>
      <c r="G114" s="122" t="s">
        <v>6550</v>
      </c>
      <c r="H114" s="123">
        <v>6570</v>
      </c>
      <c r="I114" s="117" t="s">
        <v>8231</v>
      </c>
      <c r="J114" s="120" t="s">
        <v>6438</v>
      </c>
      <c r="K114" s="123">
        <v>51</v>
      </c>
      <c r="L114" s="134">
        <v>1131945</v>
      </c>
      <c r="M114" s="126">
        <v>13</v>
      </c>
      <c r="N114" s="135" t="s">
        <v>8373</v>
      </c>
      <c r="O114" s="128" t="s">
        <v>8233</v>
      </c>
      <c r="P114" s="133">
        <v>10676198</v>
      </c>
      <c r="Q114" s="130">
        <v>1635480</v>
      </c>
      <c r="R114" s="131"/>
      <c r="S114" s="131"/>
      <c r="T114" s="131"/>
      <c r="U114" s="131"/>
      <c r="V114" s="131"/>
      <c r="W114" s="131"/>
      <c r="X114" s="131"/>
      <c r="Y114" s="131"/>
      <c r="Z114" s="131"/>
      <c r="AA114" s="131"/>
      <c r="AB114" s="131"/>
      <c r="AC114" s="131">
        <f>SUM(Tabla3[[#This Row],[ENERO]:[DICIEMBRE]])</f>
        <v>1635480</v>
      </c>
    </row>
    <row r="115" spans="1:29" ht="34.5" customHeight="1" x14ac:dyDescent="0.2">
      <c r="A115" s="184">
        <v>13</v>
      </c>
      <c r="B115" s="117" t="s">
        <v>8229</v>
      </c>
      <c r="C115" s="118">
        <v>20032</v>
      </c>
      <c r="D115" s="119" t="s">
        <v>8227</v>
      </c>
      <c r="E115" s="120" t="s">
        <v>8243</v>
      </c>
      <c r="F115" s="133">
        <v>717150007</v>
      </c>
      <c r="G115" s="122" t="s">
        <v>6550</v>
      </c>
      <c r="H115" s="123">
        <v>6570</v>
      </c>
      <c r="I115" s="117" t="s">
        <v>8231</v>
      </c>
      <c r="J115" s="120" t="s">
        <v>6428</v>
      </c>
      <c r="K115" s="123">
        <v>93</v>
      </c>
      <c r="L115" s="134">
        <v>1131946</v>
      </c>
      <c r="M115" s="126">
        <v>13</v>
      </c>
      <c r="N115" s="135" t="s">
        <v>8374</v>
      </c>
      <c r="O115" s="128" t="s">
        <v>8233</v>
      </c>
      <c r="P115" s="133">
        <v>10676171</v>
      </c>
      <c r="Q115" s="130">
        <v>4906440</v>
      </c>
      <c r="R115" s="131"/>
      <c r="S115" s="131"/>
      <c r="T115" s="131"/>
      <c r="U115" s="131"/>
      <c r="V115" s="131"/>
      <c r="W115" s="131"/>
      <c r="X115" s="131"/>
      <c r="Y115" s="131"/>
      <c r="Z115" s="131"/>
      <c r="AA115" s="131"/>
      <c r="AB115" s="131"/>
      <c r="AC115" s="131">
        <f>SUM(Tabla3[[#This Row],[ENERO]:[DICIEMBRE]])</f>
        <v>4906440</v>
      </c>
    </row>
    <row r="116" spans="1:29" ht="34.5" customHeight="1" x14ac:dyDescent="0.2">
      <c r="A116" s="184">
        <v>13</v>
      </c>
      <c r="B116" s="117" t="s">
        <v>8229</v>
      </c>
      <c r="C116" s="118">
        <v>20032</v>
      </c>
      <c r="D116" s="119" t="s">
        <v>8227</v>
      </c>
      <c r="E116" s="120" t="s">
        <v>8243</v>
      </c>
      <c r="F116" s="133">
        <v>717150007</v>
      </c>
      <c r="G116" s="122" t="s">
        <v>6550</v>
      </c>
      <c r="H116" s="123">
        <v>6570</v>
      </c>
      <c r="I116" s="117" t="s">
        <v>8231</v>
      </c>
      <c r="J116" s="123" t="s">
        <v>6427</v>
      </c>
      <c r="K116" s="123">
        <v>75</v>
      </c>
      <c r="L116" s="134">
        <v>1131947</v>
      </c>
      <c r="M116" s="126">
        <v>13</v>
      </c>
      <c r="N116" s="135" t="s">
        <v>8375</v>
      </c>
      <c r="O116" s="128" t="s">
        <v>8233</v>
      </c>
      <c r="P116" s="133">
        <v>10676180</v>
      </c>
      <c r="Q116" s="130">
        <v>2289672</v>
      </c>
      <c r="R116" s="131"/>
      <c r="S116" s="131"/>
      <c r="T116" s="131"/>
      <c r="U116" s="131"/>
      <c r="V116" s="131"/>
      <c r="W116" s="131"/>
      <c r="X116" s="131"/>
      <c r="Y116" s="131"/>
      <c r="Z116" s="131"/>
      <c r="AA116" s="131"/>
      <c r="AB116" s="131"/>
      <c r="AC116" s="131">
        <f>SUM(Tabla3[[#This Row],[ENERO]:[DICIEMBRE]])</f>
        <v>2289672</v>
      </c>
    </row>
    <row r="117" spans="1:29" ht="34.5" customHeight="1" x14ac:dyDescent="0.2">
      <c r="A117" s="141">
        <v>13</v>
      </c>
      <c r="B117" s="142" t="s">
        <v>8229</v>
      </c>
      <c r="C117" s="118">
        <v>20032</v>
      </c>
      <c r="D117" s="142" t="s">
        <v>8227</v>
      </c>
      <c r="E117" s="142" t="str">
        <f t="shared" ref="E117:E131" si="5">LEFT(N117,3)</f>
        <v>PLE</v>
      </c>
      <c r="F117" s="143">
        <v>738689003</v>
      </c>
      <c r="G117" s="122" t="s">
        <v>6558</v>
      </c>
      <c r="H117" s="186">
        <v>6979</v>
      </c>
      <c r="I117" s="117" t="s">
        <v>8231</v>
      </c>
      <c r="J117" s="47" t="s">
        <v>8133</v>
      </c>
      <c r="K117" s="142">
        <v>88</v>
      </c>
      <c r="L117" s="144">
        <v>1132523</v>
      </c>
      <c r="M117" s="126">
        <v>12</v>
      </c>
      <c r="N117" s="144" t="s">
        <v>8382</v>
      </c>
      <c r="O117" s="145" t="s">
        <v>8234</v>
      </c>
      <c r="P117" s="146">
        <v>32045553</v>
      </c>
      <c r="Q117" s="130">
        <v>14082382</v>
      </c>
      <c r="R117" s="131"/>
      <c r="S117" s="131"/>
      <c r="T117" s="131"/>
      <c r="U117" s="131"/>
      <c r="V117" s="131"/>
      <c r="W117" s="131"/>
      <c r="X117" s="131"/>
      <c r="Y117" s="131"/>
      <c r="Z117" s="131"/>
      <c r="AA117" s="131"/>
      <c r="AB117" s="131"/>
      <c r="AC117" s="131">
        <f>SUM(Tabla3[[#This Row],[ENERO]:[DICIEMBRE]])</f>
        <v>14082382</v>
      </c>
    </row>
    <row r="118" spans="1:29" ht="34.5" customHeight="1" x14ac:dyDescent="0.2">
      <c r="A118" s="141">
        <v>13</v>
      </c>
      <c r="B118" s="142" t="s">
        <v>8229</v>
      </c>
      <c r="C118" s="118">
        <v>20032</v>
      </c>
      <c r="D118" s="142" t="s">
        <v>8227</v>
      </c>
      <c r="E118" s="142" t="str">
        <f t="shared" si="5"/>
        <v>PSA</v>
      </c>
      <c r="F118" s="143">
        <v>719400000</v>
      </c>
      <c r="G118" s="122" t="s">
        <v>6547</v>
      </c>
      <c r="H118" s="123">
        <v>3842</v>
      </c>
      <c r="I118" s="117" t="s">
        <v>8231</v>
      </c>
      <c r="J118" s="47" t="s">
        <v>6444</v>
      </c>
      <c r="K118" s="142">
        <v>80</v>
      </c>
      <c r="L118" s="144">
        <v>1132529</v>
      </c>
      <c r="M118" s="126">
        <v>14</v>
      </c>
      <c r="N118" s="144" t="s">
        <v>8383</v>
      </c>
      <c r="O118" s="145" t="s">
        <v>8241</v>
      </c>
      <c r="P118" s="146">
        <v>970143556</v>
      </c>
      <c r="Q118" s="130">
        <v>3921867</v>
      </c>
      <c r="R118" s="131"/>
      <c r="S118" s="131"/>
      <c r="T118" s="131"/>
      <c r="U118" s="131"/>
      <c r="V118" s="131"/>
      <c r="W118" s="131"/>
      <c r="X118" s="131"/>
      <c r="Y118" s="131"/>
      <c r="Z118" s="131"/>
      <c r="AA118" s="131"/>
      <c r="AB118" s="131"/>
      <c r="AC118" s="131">
        <f>SUM(Tabla3[[#This Row],[ENERO]:[DICIEMBRE]])</f>
        <v>3921867</v>
      </c>
    </row>
    <row r="119" spans="1:29" ht="34.5" customHeight="1" x14ac:dyDescent="0.2">
      <c r="A119" s="141">
        <v>13</v>
      </c>
      <c r="B119" s="142" t="s">
        <v>8229</v>
      </c>
      <c r="C119" s="118">
        <v>20032</v>
      </c>
      <c r="D119" s="142" t="s">
        <v>8227</v>
      </c>
      <c r="E119" s="142" t="str">
        <f t="shared" si="5"/>
        <v>MCA</v>
      </c>
      <c r="F119" s="143">
        <v>716316009</v>
      </c>
      <c r="G119" s="185" t="s">
        <v>6549</v>
      </c>
      <c r="H119" s="186">
        <v>6470</v>
      </c>
      <c r="I119" s="117" t="s">
        <v>8231</v>
      </c>
      <c r="J119" s="47" t="s">
        <v>229</v>
      </c>
      <c r="K119" s="142">
        <v>150</v>
      </c>
      <c r="L119" s="144">
        <v>1132536</v>
      </c>
      <c r="M119" s="126">
        <v>13</v>
      </c>
      <c r="N119" s="144" t="s">
        <v>8384</v>
      </c>
      <c r="O119" s="145" t="s">
        <v>8233</v>
      </c>
      <c r="P119" s="146">
        <v>10703861</v>
      </c>
      <c r="Q119" s="130">
        <v>9559652</v>
      </c>
      <c r="R119" s="131"/>
      <c r="S119" s="131"/>
      <c r="T119" s="131"/>
      <c r="U119" s="131"/>
      <c r="V119" s="131"/>
      <c r="W119" s="131"/>
      <c r="X119" s="131"/>
      <c r="Y119" s="131"/>
      <c r="Z119" s="131"/>
      <c r="AA119" s="131"/>
      <c r="AB119" s="131"/>
      <c r="AC119" s="131">
        <f>SUM(Tabla3[[#This Row],[ENERO]:[DICIEMBRE]])</f>
        <v>9559652</v>
      </c>
    </row>
    <row r="120" spans="1:29" ht="34.5" customHeight="1" x14ac:dyDescent="0.2">
      <c r="A120" s="141">
        <v>13</v>
      </c>
      <c r="B120" s="142" t="s">
        <v>8229</v>
      </c>
      <c r="C120" s="118">
        <v>20032</v>
      </c>
      <c r="D120" s="142" t="s">
        <v>8227</v>
      </c>
      <c r="E120" s="142" t="str">
        <f t="shared" si="5"/>
        <v>PLA</v>
      </c>
      <c r="F120" s="143">
        <v>716316009</v>
      </c>
      <c r="G120" s="185" t="s">
        <v>6549</v>
      </c>
      <c r="H120" s="186">
        <v>6470</v>
      </c>
      <c r="I120" s="117" t="s">
        <v>8231</v>
      </c>
      <c r="J120" s="47" t="s">
        <v>229</v>
      </c>
      <c r="K120" s="142">
        <v>91</v>
      </c>
      <c r="L120" s="144">
        <v>1132537</v>
      </c>
      <c r="M120" s="126">
        <v>12</v>
      </c>
      <c r="N120" s="144" t="s">
        <v>8385</v>
      </c>
      <c r="O120" s="145" t="s">
        <v>8233</v>
      </c>
      <c r="P120" s="146">
        <v>10703870</v>
      </c>
      <c r="Q120" s="130">
        <v>5126764</v>
      </c>
      <c r="R120" s="131"/>
      <c r="S120" s="131"/>
      <c r="T120" s="131"/>
      <c r="U120" s="131"/>
      <c r="V120" s="131"/>
      <c r="W120" s="131"/>
      <c r="X120" s="131"/>
      <c r="Y120" s="131"/>
      <c r="Z120" s="131"/>
      <c r="AA120" s="131"/>
      <c r="AB120" s="131"/>
      <c r="AC120" s="131">
        <f>SUM(Tabla3[[#This Row],[ENERO]:[DICIEMBRE]])</f>
        <v>5126764</v>
      </c>
    </row>
    <row r="121" spans="1:29" ht="34.5" customHeight="1" x14ac:dyDescent="0.2">
      <c r="A121" s="141">
        <v>13</v>
      </c>
      <c r="B121" s="142" t="s">
        <v>8229</v>
      </c>
      <c r="C121" s="118">
        <v>20032</v>
      </c>
      <c r="D121" s="142" t="s">
        <v>8227</v>
      </c>
      <c r="E121" s="142" t="str">
        <f t="shared" si="5"/>
        <v>PLE</v>
      </c>
      <c r="F121" s="143">
        <v>716316009</v>
      </c>
      <c r="G121" s="185" t="s">
        <v>6549</v>
      </c>
      <c r="H121" s="186">
        <v>6470</v>
      </c>
      <c r="I121" s="117" t="s">
        <v>8231</v>
      </c>
      <c r="J121" s="47" t="s">
        <v>229</v>
      </c>
      <c r="K121" s="142">
        <v>189</v>
      </c>
      <c r="L121" s="144">
        <v>1132538</v>
      </c>
      <c r="M121" s="126">
        <v>12</v>
      </c>
      <c r="N121" s="144" t="s">
        <v>8386</v>
      </c>
      <c r="O121" s="145" t="s">
        <v>8233</v>
      </c>
      <c r="P121" s="146">
        <v>10703853</v>
      </c>
      <c r="Q121" s="130">
        <v>26486762</v>
      </c>
      <c r="R121" s="131"/>
      <c r="S121" s="131"/>
      <c r="T121" s="131"/>
      <c r="U121" s="131"/>
      <c r="V121" s="131"/>
      <c r="W121" s="131"/>
      <c r="X121" s="131"/>
      <c r="Y121" s="131"/>
      <c r="Z121" s="131"/>
      <c r="AA121" s="131"/>
      <c r="AB121" s="131"/>
      <c r="AC121" s="131">
        <f>SUM(Tabla3[[#This Row],[ENERO]:[DICIEMBRE]])</f>
        <v>26486762</v>
      </c>
    </row>
    <row r="122" spans="1:29" ht="34.5" customHeight="1" x14ac:dyDescent="0.2">
      <c r="A122" s="141">
        <v>13</v>
      </c>
      <c r="B122" s="142" t="s">
        <v>8229</v>
      </c>
      <c r="C122" s="118">
        <v>20032</v>
      </c>
      <c r="D122" s="142" t="s">
        <v>8227</v>
      </c>
      <c r="E122" s="142" t="str">
        <f t="shared" si="5"/>
        <v>PSA</v>
      </c>
      <c r="F122" s="143">
        <v>717150007</v>
      </c>
      <c r="G122" s="122" t="s">
        <v>6550</v>
      </c>
      <c r="H122" s="123">
        <v>6570</v>
      </c>
      <c r="I122" s="117" t="s">
        <v>8231</v>
      </c>
      <c r="J122" s="47" t="s">
        <v>6443</v>
      </c>
      <c r="K122" s="142">
        <v>70</v>
      </c>
      <c r="L122" s="144">
        <v>1132540</v>
      </c>
      <c r="M122" s="126">
        <v>14</v>
      </c>
      <c r="N122" s="144" t="s">
        <v>8381</v>
      </c>
      <c r="O122" s="145" t="s">
        <v>8233</v>
      </c>
      <c r="P122" s="146">
        <v>10704108</v>
      </c>
      <c r="Q122" s="130">
        <v>4285409</v>
      </c>
      <c r="R122" s="131"/>
      <c r="S122" s="131"/>
      <c r="T122" s="131"/>
      <c r="U122" s="131"/>
      <c r="V122" s="131"/>
      <c r="W122" s="131"/>
      <c r="X122" s="131"/>
      <c r="Y122" s="131"/>
      <c r="Z122" s="131"/>
      <c r="AA122" s="131"/>
      <c r="AB122" s="131"/>
      <c r="AC122" s="131">
        <f>SUM(Tabla3[[#This Row],[ENERO]:[DICIEMBRE]])</f>
        <v>4285409</v>
      </c>
    </row>
    <row r="123" spans="1:29" ht="34.5" customHeight="1" x14ac:dyDescent="0.2">
      <c r="A123" s="141">
        <v>13</v>
      </c>
      <c r="B123" s="142" t="s">
        <v>8229</v>
      </c>
      <c r="C123" s="118">
        <v>20032</v>
      </c>
      <c r="D123" s="142" t="s">
        <v>8227</v>
      </c>
      <c r="E123" s="142" t="str">
        <f t="shared" si="5"/>
        <v>PLA</v>
      </c>
      <c r="F123" s="143">
        <v>717150007</v>
      </c>
      <c r="G123" s="122" t="s">
        <v>6550</v>
      </c>
      <c r="H123" s="123">
        <v>6570</v>
      </c>
      <c r="I123" s="117" t="s">
        <v>8231</v>
      </c>
      <c r="J123" s="47" t="s">
        <v>6428</v>
      </c>
      <c r="K123" s="142">
        <v>47</v>
      </c>
      <c r="L123" s="144">
        <v>1132541</v>
      </c>
      <c r="M123" s="126">
        <v>12</v>
      </c>
      <c r="N123" s="144" t="s">
        <v>8376</v>
      </c>
      <c r="O123" s="145" t="s">
        <v>8233</v>
      </c>
      <c r="P123" s="146">
        <v>10704159</v>
      </c>
      <c r="Q123" s="130">
        <v>4618332</v>
      </c>
      <c r="R123" s="131"/>
      <c r="S123" s="131"/>
      <c r="T123" s="131"/>
      <c r="U123" s="131"/>
      <c r="V123" s="131"/>
      <c r="W123" s="131"/>
      <c r="X123" s="131"/>
      <c r="Y123" s="131"/>
      <c r="Z123" s="131"/>
      <c r="AA123" s="131"/>
      <c r="AB123" s="131"/>
      <c r="AC123" s="131">
        <f>SUM(Tabla3[[#This Row],[ENERO]:[DICIEMBRE]])</f>
        <v>4618332</v>
      </c>
    </row>
    <row r="124" spans="1:29" ht="34.5" customHeight="1" x14ac:dyDescent="0.2">
      <c r="A124" s="141">
        <v>13</v>
      </c>
      <c r="B124" s="142" t="s">
        <v>8229</v>
      </c>
      <c r="C124" s="118">
        <v>20032</v>
      </c>
      <c r="D124" s="142" t="s">
        <v>8227</v>
      </c>
      <c r="E124" s="142" t="str">
        <f t="shared" si="5"/>
        <v>PLA</v>
      </c>
      <c r="F124" s="143">
        <v>717150007</v>
      </c>
      <c r="G124" s="122" t="s">
        <v>6550</v>
      </c>
      <c r="H124" s="123">
        <v>6570</v>
      </c>
      <c r="I124" s="117" t="s">
        <v>8231</v>
      </c>
      <c r="J124" s="47" t="s">
        <v>6437</v>
      </c>
      <c r="K124" s="142">
        <v>114</v>
      </c>
      <c r="L124" s="144">
        <v>1132542</v>
      </c>
      <c r="M124" s="126">
        <v>12</v>
      </c>
      <c r="N124" s="144" t="s">
        <v>8377</v>
      </c>
      <c r="O124" s="145" t="s">
        <v>8233</v>
      </c>
      <c r="P124" s="146">
        <v>10704167</v>
      </c>
      <c r="Q124" s="130">
        <v>7126521</v>
      </c>
      <c r="R124" s="131"/>
      <c r="S124" s="131"/>
      <c r="T124" s="131"/>
      <c r="U124" s="131"/>
      <c r="V124" s="131"/>
      <c r="W124" s="131"/>
      <c r="X124" s="131"/>
      <c r="Y124" s="131"/>
      <c r="Z124" s="131"/>
      <c r="AA124" s="131"/>
      <c r="AB124" s="131"/>
      <c r="AC124" s="131">
        <f>SUM(Tabla3[[#This Row],[ENERO]:[DICIEMBRE]])</f>
        <v>7126521</v>
      </c>
    </row>
    <row r="125" spans="1:29" ht="34.5" customHeight="1" x14ac:dyDescent="0.2">
      <c r="A125" s="141">
        <v>13</v>
      </c>
      <c r="B125" s="142" t="s">
        <v>8229</v>
      </c>
      <c r="C125" s="118">
        <v>20032</v>
      </c>
      <c r="D125" s="142" t="s">
        <v>8227</v>
      </c>
      <c r="E125" s="142" t="str">
        <f t="shared" si="5"/>
        <v>PLE</v>
      </c>
      <c r="F125" s="143">
        <v>717150007</v>
      </c>
      <c r="G125" s="122" t="s">
        <v>6550</v>
      </c>
      <c r="H125" s="123">
        <v>6570</v>
      </c>
      <c r="I125" s="117" t="s">
        <v>8231</v>
      </c>
      <c r="J125" s="123" t="s">
        <v>6429</v>
      </c>
      <c r="K125" s="142">
        <v>90</v>
      </c>
      <c r="L125" s="144">
        <v>1132543</v>
      </c>
      <c r="M125" s="126">
        <v>12</v>
      </c>
      <c r="N125" s="144" t="s">
        <v>8387</v>
      </c>
      <c r="O125" s="145" t="s">
        <v>8233</v>
      </c>
      <c r="P125" s="146">
        <v>10704205</v>
      </c>
      <c r="Q125" s="130">
        <v>15481685</v>
      </c>
      <c r="R125" s="131"/>
      <c r="S125" s="131"/>
      <c r="T125" s="131"/>
      <c r="U125" s="131"/>
      <c r="V125" s="131"/>
      <c r="W125" s="131"/>
      <c r="X125" s="131"/>
      <c r="Y125" s="131"/>
      <c r="Z125" s="131"/>
      <c r="AA125" s="131"/>
      <c r="AB125" s="131"/>
      <c r="AC125" s="131">
        <f>SUM(Tabla3[[#This Row],[ENERO]:[DICIEMBRE]])</f>
        <v>15481685</v>
      </c>
    </row>
    <row r="126" spans="1:29" ht="34.5" customHeight="1" x14ac:dyDescent="0.2">
      <c r="A126" s="141">
        <v>13</v>
      </c>
      <c r="B126" s="142" t="s">
        <v>8229</v>
      </c>
      <c r="C126" s="118">
        <v>20032</v>
      </c>
      <c r="D126" s="142" t="s">
        <v>8227</v>
      </c>
      <c r="E126" s="142" t="str">
        <f t="shared" si="5"/>
        <v>SBC</v>
      </c>
      <c r="F126" s="143">
        <v>717150007</v>
      </c>
      <c r="G126" s="122" t="s">
        <v>6550</v>
      </c>
      <c r="H126" s="123">
        <v>6570</v>
      </c>
      <c r="I126" s="117" t="s">
        <v>8231</v>
      </c>
      <c r="J126" s="47" t="s">
        <v>6438</v>
      </c>
      <c r="K126" s="142">
        <v>90</v>
      </c>
      <c r="L126" s="144">
        <v>1132556</v>
      </c>
      <c r="M126" s="126">
        <v>15</v>
      </c>
      <c r="N126" s="144" t="s">
        <v>8388</v>
      </c>
      <c r="O126" s="145" t="s">
        <v>8233</v>
      </c>
      <c r="P126" s="146">
        <v>10704175</v>
      </c>
      <c r="Q126" s="130">
        <v>7684908</v>
      </c>
      <c r="R126" s="131"/>
      <c r="S126" s="131"/>
      <c r="T126" s="131"/>
      <c r="U126" s="131"/>
      <c r="V126" s="131"/>
      <c r="W126" s="131"/>
      <c r="X126" s="131"/>
      <c r="Y126" s="131"/>
      <c r="Z126" s="131"/>
      <c r="AA126" s="131"/>
      <c r="AB126" s="131"/>
      <c r="AC126" s="131">
        <f>SUM(Tabla3[[#This Row],[ENERO]:[DICIEMBRE]])</f>
        <v>7684908</v>
      </c>
    </row>
    <row r="127" spans="1:29" ht="34.5" customHeight="1" x14ac:dyDescent="0.2">
      <c r="A127" s="141">
        <v>13</v>
      </c>
      <c r="B127" s="142" t="s">
        <v>8229</v>
      </c>
      <c r="C127" s="118">
        <v>20032</v>
      </c>
      <c r="D127" s="142" t="s">
        <v>8227</v>
      </c>
      <c r="E127" s="142" t="str">
        <f t="shared" si="5"/>
        <v>SBC</v>
      </c>
      <c r="F127" s="143">
        <v>717150007</v>
      </c>
      <c r="G127" s="122" t="s">
        <v>6550</v>
      </c>
      <c r="H127" s="123">
        <v>6570</v>
      </c>
      <c r="I127" s="117" t="s">
        <v>8231</v>
      </c>
      <c r="J127" s="47" t="s">
        <v>6443</v>
      </c>
      <c r="K127" s="142">
        <v>95</v>
      </c>
      <c r="L127" s="144">
        <v>1132557</v>
      </c>
      <c r="M127" s="126">
        <v>15</v>
      </c>
      <c r="N127" s="144" t="s">
        <v>8389</v>
      </c>
      <c r="O127" s="145" t="s">
        <v>8233</v>
      </c>
      <c r="P127" s="146">
        <v>10704221</v>
      </c>
      <c r="Q127" s="130">
        <v>7574285</v>
      </c>
      <c r="R127" s="131"/>
      <c r="S127" s="131"/>
      <c r="T127" s="131"/>
      <c r="U127" s="131"/>
      <c r="V127" s="131"/>
      <c r="W127" s="131"/>
      <c r="X127" s="131"/>
      <c r="Y127" s="131"/>
      <c r="Z127" s="131"/>
      <c r="AA127" s="131"/>
      <c r="AB127" s="131"/>
      <c r="AC127" s="131">
        <f>SUM(Tabla3[[#This Row],[ENERO]:[DICIEMBRE]])</f>
        <v>7574285</v>
      </c>
    </row>
    <row r="128" spans="1:29" ht="34.5" customHeight="1" x14ac:dyDescent="0.2">
      <c r="A128" s="141">
        <v>13</v>
      </c>
      <c r="B128" s="142" t="s">
        <v>8229</v>
      </c>
      <c r="C128" s="118">
        <v>20032</v>
      </c>
      <c r="D128" s="142" t="s">
        <v>8227</v>
      </c>
      <c r="E128" s="142" t="str">
        <f t="shared" si="5"/>
        <v>PLE</v>
      </c>
      <c r="F128" s="143">
        <v>717150007</v>
      </c>
      <c r="G128" s="122" t="s">
        <v>6550</v>
      </c>
      <c r="H128" s="123">
        <v>6570</v>
      </c>
      <c r="I128" s="117" t="s">
        <v>8231</v>
      </c>
      <c r="J128" s="47" t="s">
        <v>6444</v>
      </c>
      <c r="K128" s="142">
        <v>146</v>
      </c>
      <c r="L128" s="144">
        <v>1132558</v>
      </c>
      <c r="M128" s="126">
        <v>12</v>
      </c>
      <c r="N128" s="144" t="s">
        <v>8390</v>
      </c>
      <c r="O128" s="145" t="s">
        <v>8233</v>
      </c>
      <c r="P128" s="146">
        <v>10704213</v>
      </c>
      <c r="Q128" s="130">
        <v>19099256</v>
      </c>
      <c r="R128" s="131"/>
      <c r="S128" s="131"/>
      <c r="T128" s="131"/>
      <c r="U128" s="131"/>
      <c r="V128" s="131"/>
      <c r="W128" s="131"/>
      <c r="X128" s="131"/>
      <c r="Y128" s="131"/>
      <c r="Z128" s="131"/>
      <c r="AA128" s="131"/>
      <c r="AB128" s="131"/>
      <c r="AC128" s="131">
        <f>SUM(Tabla3[[#This Row],[ENERO]:[DICIEMBRE]])</f>
        <v>19099256</v>
      </c>
    </row>
    <row r="129" spans="1:29" ht="34.5" customHeight="1" x14ac:dyDescent="0.2">
      <c r="A129" s="141">
        <v>13</v>
      </c>
      <c r="B129" s="142" t="s">
        <v>8229</v>
      </c>
      <c r="C129" s="118">
        <v>20032</v>
      </c>
      <c r="D129" s="142" t="s">
        <v>8227</v>
      </c>
      <c r="E129" s="142" t="str">
        <f t="shared" si="5"/>
        <v>PLE</v>
      </c>
      <c r="F129" s="143">
        <v>717150007</v>
      </c>
      <c r="G129" s="122" t="s">
        <v>6550</v>
      </c>
      <c r="H129" s="123">
        <v>6570</v>
      </c>
      <c r="I129" s="117" t="s">
        <v>8231</v>
      </c>
      <c r="J129" s="47" t="s">
        <v>6437</v>
      </c>
      <c r="K129" s="142">
        <v>164</v>
      </c>
      <c r="L129" s="144">
        <v>1132561</v>
      </c>
      <c r="M129" s="126">
        <v>12</v>
      </c>
      <c r="N129" s="144" t="s">
        <v>8361</v>
      </c>
      <c r="O129" s="145" t="s">
        <v>8233</v>
      </c>
      <c r="P129" s="146">
        <v>10704183</v>
      </c>
      <c r="Q129" s="130">
        <v>22279269</v>
      </c>
      <c r="R129" s="131"/>
      <c r="S129" s="131"/>
      <c r="T129" s="131"/>
      <c r="U129" s="131"/>
      <c r="V129" s="131"/>
      <c r="W129" s="131"/>
      <c r="X129" s="131"/>
      <c r="Y129" s="131"/>
      <c r="Z129" s="131"/>
      <c r="AA129" s="131"/>
      <c r="AB129" s="131"/>
      <c r="AC129" s="131">
        <f>SUM(Tabla3[[#This Row],[ENERO]:[DICIEMBRE]])</f>
        <v>22279269</v>
      </c>
    </row>
    <row r="130" spans="1:29" ht="34.5" customHeight="1" x14ac:dyDescent="0.2">
      <c r="A130" s="141">
        <v>13</v>
      </c>
      <c r="B130" s="142" t="s">
        <v>8229</v>
      </c>
      <c r="C130" s="118">
        <v>20032</v>
      </c>
      <c r="D130" s="142" t="s">
        <v>8227</v>
      </c>
      <c r="E130" s="142" t="str">
        <f t="shared" si="5"/>
        <v>PLE</v>
      </c>
      <c r="F130" s="143">
        <v>717150007</v>
      </c>
      <c r="G130" s="122" t="s">
        <v>6550</v>
      </c>
      <c r="H130" s="123">
        <v>6570</v>
      </c>
      <c r="I130" s="117" t="s">
        <v>8231</v>
      </c>
      <c r="J130" s="47" t="s">
        <v>6428</v>
      </c>
      <c r="K130" s="142">
        <v>77</v>
      </c>
      <c r="L130" s="144">
        <v>1132562</v>
      </c>
      <c r="M130" s="126">
        <v>12</v>
      </c>
      <c r="N130" s="144" t="s">
        <v>8362</v>
      </c>
      <c r="O130" s="145" t="s">
        <v>8233</v>
      </c>
      <c r="P130" s="146">
        <v>10704191</v>
      </c>
      <c r="Q130" s="130">
        <v>13603395</v>
      </c>
      <c r="R130" s="131"/>
      <c r="S130" s="131"/>
      <c r="T130" s="131"/>
      <c r="U130" s="131"/>
      <c r="V130" s="131"/>
      <c r="W130" s="131"/>
      <c r="X130" s="131"/>
      <c r="Y130" s="131"/>
      <c r="Z130" s="131"/>
      <c r="AA130" s="131"/>
      <c r="AB130" s="131"/>
      <c r="AC130" s="131">
        <f>SUM(Tabla3[[#This Row],[ENERO]:[DICIEMBRE]])</f>
        <v>13603395</v>
      </c>
    </row>
    <row r="131" spans="1:29" ht="34.5" customHeight="1" x14ac:dyDescent="0.2">
      <c r="A131" s="141">
        <v>13</v>
      </c>
      <c r="B131" s="142" t="s">
        <v>8229</v>
      </c>
      <c r="C131" s="118">
        <v>20032</v>
      </c>
      <c r="D131" s="142" t="s">
        <v>8227</v>
      </c>
      <c r="E131" s="142" t="str">
        <f t="shared" si="5"/>
        <v>SBC</v>
      </c>
      <c r="F131" s="143">
        <v>700376001</v>
      </c>
      <c r="G131" s="132" t="s">
        <v>6763</v>
      </c>
      <c r="H131" s="123">
        <v>1800</v>
      </c>
      <c r="I131" s="117" t="s">
        <v>8231</v>
      </c>
      <c r="J131" s="47" t="s">
        <v>5558</v>
      </c>
      <c r="K131" s="142">
        <v>70</v>
      </c>
      <c r="L131" s="144">
        <v>1132565</v>
      </c>
      <c r="M131" s="126">
        <v>15</v>
      </c>
      <c r="N131" s="144" t="s">
        <v>8391</v>
      </c>
      <c r="O131" s="145" t="s">
        <v>8233</v>
      </c>
      <c r="P131" s="146">
        <v>21942251</v>
      </c>
      <c r="Q131" s="130">
        <v>6562145</v>
      </c>
      <c r="R131" s="131"/>
      <c r="S131" s="131"/>
      <c r="T131" s="131"/>
      <c r="U131" s="131"/>
      <c r="V131" s="131"/>
      <c r="W131" s="131"/>
      <c r="X131" s="131"/>
      <c r="Y131" s="131"/>
      <c r="Z131" s="131"/>
      <c r="AA131" s="131"/>
      <c r="AB131" s="131"/>
      <c r="AC131" s="131">
        <f>SUM(Tabla3[[#This Row],[ENERO]:[DICIEMBRE]])</f>
        <v>6562145</v>
      </c>
    </row>
    <row r="132" spans="1:29" ht="34.5" customHeight="1" x14ac:dyDescent="0.2">
      <c r="A132" s="141">
        <v>13</v>
      </c>
      <c r="B132" s="142" t="s">
        <v>8229</v>
      </c>
      <c r="C132" s="118">
        <v>20032</v>
      </c>
      <c r="D132" s="142" t="s">
        <v>8227</v>
      </c>
      <c r="E132" s="142" t="str">
        <f>LEFT(N132,3)</f>
        <v>PLA</v>
      </c>
      <c r="F132" s="143">
        <v>700376001</v>
      </c>
      <c r="G132" s="132" t="s">
        <v>6763</v>
      </c>
      <c r="H132" s="123">
        <v>1800</v>
      </c>
      <c r="I132" s="117" t="s">
        <v>8231</v>
      </c>
      <c r="J132" s="47" t="s">
        <v>5558</v>
      </c>
      <c r="K132" s="142">
        <v>72</v>
      </c>
      <c r="L132" s="144">
        <v>1132566</v>
      </c>
      <c r="M132" s="126">
        <v>12</v>
      </c>
      <c r="N132" s="144" t="s">
        <v>8392</v>
      </c>
      <c r="O132" s="145" t="s">
        <v>8233</v>
      </c>
      <c r="P132" s="146">
        <v>21942269</v>
      </c>
      <c r="Q132" s="130">
        <v>6728998</v>
      </c>
      <c r="R132" s="131"/>
      <c r="S132" s="131"/>
      <c r="T132" s="131"/>
      <c r="U132" s="131"/>
      <c r="V132" s="131"/>
      <c r="W132" s="131"/>
      <c r="X132" s="131"/>
      <c r="Y132" s="131"/>
      <c r="Z132" s="131"/>
      <c r="AA132" s="131"/>
      <c r="AB132" s="131"/>
      <c r="AC132" s="131">
        <f>SUM(Tabla3[[#This Row],[ENERO]:[DICIEMBRE]])</f>
        <v>6728998</v>
      </c>
    </row>
    <row r="133" spans="1:29" ht="34.5" customHeight="1" x14ac:dyDescent="0.2">
      <c r="A133" s="151">
        <v>13</v>
      </c>
      <c r="B133" s="142" t="s">
        <v>8229</v>
      </c>
      <c r="C133" s="118">
        <v>20032</v>
      </c>
      <c r="D133" s="142" t="s">
        <v>8227</v>
      </c>
      <c r="E133" s="142" t="s">
        <v>8242</v>
      </c>
      <c r="F133" s="143">
        <v>719400000</v>
      </c>
      <c r="G133" s="132" t="s">
        <v>6547</v>
      </c>
      <c r="H133" s="123">
        <v>3842</v>
      </c>
      <c r="I133" s="117" t="s">
        <v>8231</v>
      </c>
      <c r="J133" s="47" t="s">
        <v>5558</v>
      </c>
      <c r="K133" s="142">
        <v>98</v>
      </c>
      <c r="L133" s="144">
        <v>1132581</v>
      </c>
      <c r="M133" s="126">
        <v>12</v>
      </c>
      <c r="N133" s="144" t="s">
        <v>8407</v>
      </c>
      <c r="O133" s="144" t="s">
        <v>8241</v>
      </c>
      <c r="P133" s="143">
        <v>970263225</v>
      </c>
      <c r="Q133" s="130">
        <v>8170793</v>
      </c>
      <c r="R133" s="159"/>
      <c r="S133" s="159"/>
      <c r="T133" s="159"/>
      <c r="U133" s="159"/>
      <c r="V133" s="159"/>
      <c r="W133" s="159"/>
      <c r="X133" s="159"/>
      <c r="Y133" s="159"/>
      <c r="Z133" s="159"/>
      <c r="AA133" s="159"/>
      <c r="AB133" s="131"/>
      <c r="AC133" s="131">
        <f>SUM(Tabla3[[#This Row],[ENERO]:[DICIEMBRE]])</f>
        <v>8170793</v>
      </c>
    </row>
    <row r="134" spans="1:29" ht="34.5" customHeight="1" x14ac:dyDescent="0.2">
      <c r="A134" s="151">
        <v>13</v>
      </c>
      <c r="B134" s="142" t="s">
        <v>8229</v>
      </c>
      <c r="C134" s="118">
        <v>20032</v>
      </c>
      <c r="D134" s="142" t="s">
        <v>8227</v>
      </c>
      <c r="E134" s="142" t="s">
        <v>8243</v>
      </c>
      <c r="F134" s="143">
        <v>719400000</v>
      </c>
      <c r="G134" s="132" t="s">
        <v>6547</v>
      </c>
      <c r="H134" s="123">
        <v>3842</v>
      </c>
      <c r="I134" s="117" t="s">
        <v>8231</v>
      </c>
      <c r="J134" s="123" t="s">
        <v>6439</v>
      </c>
      <c r="K134" s="142">
        <v>70</v>
      </c>
      <c r="L134" s="144">
        <v>1132582</v>
      </c>
      <c r="M134" s="126">
        <v>13</v>
      </c>
      <c r="N134" s="144" t="s">
        <v>8408</v>
      </c>
      <c r="O134" s="144" t="s">
        <v>8241</v>
      </c>
      <c r="P134" s="143">
        <v>971134968</v>
      </c>
      <c r="Q134" s="130">
        <v>6445553</v>
      </c>
      <c r="R134" s="159"/>
      <c r="S134" s="159"/>
      <c r="T134" s="159"/>
      <c r="U134" s="159"/>
      <c r="V134" s="159"/>
      <c r="W134" s="159"/>
      <c r="X134" s="159"/>
      <c r="Y134" s="159"/>
      <c r="Z134" s="159"/>
      <c r="AA134" s="159"/>
      <c r="AB134" s="131"/>
      <c r="AC134" s="131">
        <f>SUM(Tabla3[[#This Row],[ENERO]:[DICIEMBRE]])</f>
        <v>6445553</v>
      </c>
    </row>
    <row r="135" spans="1:29" ht="34.5" customHeight="1" x14ac:dyDescent="0.2">
      <c r="A135" s="151">
        <v>13</v>
      </c>
      <c r="B135" s="142" t="s">
        <v>8229</v>
      </c>
      <c r="C135" s="118">
        <v>20032</v>
      </c>
      <c r="D135" s="142" t="s">
        <v>8227</v>
      </c>
      <c r="E135" s="142" t="s">
        <v>8230</v>
      </c>
      <c r="F135" s="143">
        <v>719400000</v>
      </c>
      <c r="G135" s="132" t="s">
        <v>6547</v>
      </c>
      <c r="H135" s="123">
        <v>3842</v>
      </c>
      <c r="I135" s="117" t="s">
        <v>8231</v>
      </c>
      <c r="J135" s="123" t="s">
        <v>6446</v>
      </c>
      <c r="K135" s="142">
        <v>98</v>
      </c>
      <c r="L135" s="144">
        <v>1132583</v>
      </c>
      <c r="M135" s="126">
        <v>12</v>
      </c>
      <c r="N135" s="144" t="s">
        <v>8359</v>
      </c>
      <c r="O135" s="144" t="s">
        <v>8241</v>
      </c>
      <c r="P135" s="143">
        <v>970291733</v>
      </c>
      <c r="Q135" s="130">
        <v>16895025</v>
      </c>
      <c r="R135" s="159"/>
      <c r="S135" s="159"/>
      <c r="T135" s="159"/>
      <c r="U135" s="159"/>
      <c r="V135" s="159"/>
      <c r="W135" s="159"/>
      <c r="X135" s="159"/>
      <c r="Y135" s="159"/>
      <c r="Z135" s="159"/>
      <c r="AA135" s="159"/>
      <c r="AB135" s="131"/>
      <c r="AC135" s="131">
        <f>SUM(Tabla3[[#This Row],[ENERO]:[DICIEMBRE]])</f>
        <v>16895025</v>
      </c>
    </row>
    <row r="136" spans="1:29" ht="34.5" customHeight="1" x14ac:dyDescent="0.2">
      <c r="A136" s="151">
        <v>13</v>
      </c>
      <c r="B136" s="142" t="s">
        <v>8229</v>
      </c>
      <c r="C136" s="118">
        <v>20032</v>
      </c>
      <c r="D136" s="142" t="s">
        <v>8227</v>
      </c>
      <c r="E136" s="142" t="s">
        <v>8240</v>
      </c>
      <c r="F136" s="143">
        <v>719400000</v>
      </c>
      <c r="G136" s="132" t="s">
        <v>6547</v>
      </c>
      <c r="H136" s="123">
        <v>3842</v>
      </c>
      <c r="I136" s="117" t="s">
        <v>8231</v>
      </c>
      <c r="J136" s="123" t="s">
        <v>6439</v>
      </c>
      <c r="K136" s="142">
        <v>60</v>
      </c>
      <c r="L136" s="144">
        <v>1132584</v>
      </c>
      <c r="M136" s="126">
        <v>15</v>
      </c>
      <c r="N136" s="144" t="s">
        <v>8409</v>
      </c>
      <c r="O136" s="144" t="s">
        <v>8241</v>
      </c>
      <c r="P136" s="143">
        <v>970826742</v>
      </c>
      <c r="Q136" s="130">
        <v>7210280</v>
      </c>
      <c r="R136" s="201"/>
      <c r="S136" s="201"/>
      <c r="T136" s="201"/>
      <c r="U136" s="201"/>
      <c r="V136" s="201"/>
      <c r="W136" s="201"/>
      <c r="X136" s="201"/>
      <c r="Y136" s="201"/>
      <c r="Z136" s="201"/>
      <c r="AA136" s="201"/>
      <c r="AB136" s="131"/>
      <c r="AC136" s="131">
        <f>SUM(Tabla3[[#This Row],[ENERO]:[DICIEMBRE]])</f>
        <v>7210280</v>
      </c>
    </row>
    <row r="137" spans="1:29" ht="34.5" customHeight="1" x14ac:dyDescent="0.2">
      <c r="A137" s="202">
        <v>13</v>
      </c>
      <c r="B137" s="142" t="s">
        <v>8229</v>
      </c>
      <c r="C137" s="118">
        <v>20032</v>
      </c>
      <c r="D137" s="142" t="s">
        <v>8227</v>
      </c>
      <c r="E137" s="142" t="s">
        <v>8230</v>
      </c>
      <c r="F137" s="143">
        <v>719400000</v>
      </c>
      <c r="G137" s="132" t="s">
        <v>6547</v>
      </c>
      <c r="H137" s="123">
        <v>3842</v>
      </c>
      <c r="I137" s="117" t="s">
        <v>8231</v>
      </c>
      <c r="J137" s="123" t="s">
        <v>6439</v>
      </c>
      <c r="K137" s="142">
        <v>83</v>
      </c>
      <c r="L137" s="144">
        <v>1132585</v>
      </c>
      <c r="M137" s="126">
        <v>12</v>
      </c>
      <c r="N137" s="144" t="s">
        <v>8360</v>
      </c>
      <c r="O137" s="144" t="s">
        <v>8241</v>
      </c>
      <c r="P137" s="143">
        <v>970826718</v>
      </c>
      <c r="Q137" s="130">
        <v>11525496</v>
      </c>
      <c r="R137" s="201"/>
      <c r="S137" s="201"/>
      <c r="T137" s="201"/>
      <c r="U137" s="201"/>
      <c r="V137" s="201"/>
      <c r="W137" s="201"/>
      <c r="X137" s="201"/>
      <c r="Y137" s="201"/>
      <c r="Z137" s="201"/>
      <c r="AA137" s="201"/>
      <c r="AB137" s="131"/>
      <c r="AC137" s="131">
        <f>SUM(Tabla3[[#This Row],[ENERO]:[DICIEMBRE]])</f>
        <v>11525496</v>
      </c>
    </row>
    <row r="138" spans="1:29" ht="34.5" customHeight="1" x14ac:dyDescent="0.2">
      <c r="A138" s="155">
        <v>14</v>
      </c>
      <c r="B138" s="117" t="s">
        <v>8229</v>
      </c>
      <c r="C138" s="118">
        <v>20032</v>
      </c>
      <c r="D138" s="119" t="s">
        <v>8227</v>
      </c>
      <c r="E138" s="142" t="s">
        <v>8235</v>
      </c>
      <c r="F138" s="143">
        <v>700376001</v>
      </c>
      <c r="G138" s="132" t="s">
        <v>6763</v>
      </c>
      <c r="H138" s="123">
        <v>1800</v>
      </c>
      <c r="I138" s="117" t="s">
        <v>8231</v>
      </c>
      <c r="J138" s="123" t="s">
        <v>6436</v>
      </c>
      <c r="K138" s="142">
        <v>15</v>
      </c>
      <c r="L138" s="144">
        <v>1140139</v>
      </c>
      <c r="M138" s="126">
        <v>11</v>
      </c>
      <c r="N138" s="144" t="s">
        <v>8393</v>
      </c>
      <c r="O138" s="128" t="s">
        <v>8233</v>
      </c>
      <c r="P138" s="129">
        <v>10577165</v>
      </c>
      <c r="Q138" s="130">
        <v>1297740</v>
      </c>
      <c r="R138" s="131"/>
      <c r="S138" s="131"/>
      <c r="T138" s="131"/>
      <c r="U138" s="131"/>
      <c r="V138" s="131"/>
      <c r="W138" s="131"/>
      <c r="X138" s="131"/>
      <c r="Y138" s="131"/>
      <c r="Z138" s="131"/>
      <c r="AA138" s="131"/>
      <c r="AB138" s="131"/>
      <c r="AC138" s="131">
        <f>SUM(Tabla3[[#This Row],[ENERO]:[DICIEMBRE]])</f>
        <v>1297740</v>
      </c>
    </row>
    <row r="139" spans="1:29" ht="34.5" customHeight="1" x14ac:dyDescent="0.2">
      <c r="A139" s="155">
        <v>14</v>
      </c>
      <c r="B139" s="117" t="s">
        <v>8229</v>
      </c>
      <c r="C139" s="118">
        <v>20032</v>
      </c>
      <c r="D139" s="119" t="s">
        <v>8227</v>
      </c>
      <c r="E139" s="142" t="s">
        <v>8237</v>
      </c>
      <c r="F139" s="143">
        <v>700376001</v>
      </c>
      <c r="G139" s="132" t="s">
        <v>6763</v>
      </c>
      <c r="H139" s="123">
        <v>1800</v>
      </c>
      <c r="I139" s="117" t="s">
        <v>8231</v>
      </c>
      <c r="J139" s="123" t="s">
        <v>6436</v>
      </c>
      <c r="K139" s="142">
        <v>15</v>
      </c>
      <c r="L139" s="144">
        <v>1140140</v>
      </c>
      <c r="M139" s="126">
        <v>11</v>
      </c>
      <c r="N139" s="144" t="s">
        <v>8394</v>
      </c>
      <c r="O139" s="128" t="s">
        <v>8233</v>
      </c>
      <c r="P139" s="129">
        <v>10577165</v>
      </c>
      <c r="Q139" s="130">
        <v>1198302</v>
      </c>
      <c r="R139" s="131"/>
      <c r="S139" s="131"/>
      <c r="T139" s="131"/>
      <c r="U139" s="131"/>
      <c r="V139" s="131"/>
      <c r="W139" s="131"/>
      <c r="X139" s="131"/>
      <c r="Y139" s="131"/>
      <c r="Z139" s="131"/>
      <c r="AA139" s="131"/>
      <c r="AB139" s="131"/>
      <c r="AC139" s="131">
        <f>SUM(Tabla3[[#This Row],[ENERO]:[DICIEMBRE]])</f>
        <v>1198302</v>
      </c>
    </row>
    <row r="140" spans="1:29" ht="34.5" customHeight="1" x14ac:dyDescent="0.2">
      <c r="A140" s="155">
        <v>14</v>
      </c>
      <c r="B140" s="117" t="s">
        <v>8229</v>
      </c>
      <c r="C140" s="118">
        <v>20032</v>
      </c>
      <c r="D140" s="119" t="s">
        <v>8227</v>
      </c>
      <c r="E140" s="142" t="s">
        <v>8245</v>
      </c>
      <c r="F140" s="143">
        <v>738689003</v>
      </c>
      <c r="G140" s="132" t="s">
        <v>6558</v>
      </c>
      <c r="H140" s="119">
        <v>6979</v>
      </c>
      <c r="I140" s="117" t="s">
        <v>8231</v>
      </c>
      <c r="J140" s="120" t="s">
        <v>6436</v>
      </c>
      <c r="K140" s="142">
        <v>90</v>
      </c>
      <c r="L140" s="144">
        <v>1140150</v>
      </c>
      <c r="M140" s="126">
        <v>7</v>
      </c>
      <c r="N140" s="144" t="s">
        <v>8395</v>
      </c>
      <c r="O140" s="128" t="s">
        <v>8234</v>
      </c>
      <c r="P140" s="133">
        <v>73546478</v>
      </c>
      <c r="Q140" s="130">
        <v>4362239</v>
      </c>
      <c r="R140" s="131"/>
      <c r="S140" s="131"/>
      <c r="T140" s="131"/>
      <c r="U140" s="131"/>
      <c r="V140" s="131"/>
      <c r="W140" s="131"/>
      <c r="X140" s="131"/>
      <c r="Y140" s="131"/>
      <c r="Z140" s="131"/>
      <c r="AA140" s="131"/>
      <c r="AB140" s="131"/>
      <c r="AC140" s="131">
        <f>SUM(Tabla3[[#This Row],[ENERO]:[DICIEMBRE]])</f>
        <v>4362239</v>
      </c>
    </row>
    <row r="141" spans="1:29" ht="34.5" customHeight="1" x14ac:dyDescent="0.2">
      <c r="A141" s="151">
        <v>14</v>
      </c>
      <c r="B141" s="117" t="s">
        <v>8229</v>
      </c>
      <c r="C141" s="118">
        <v>20032</v>
      </c>
      <c r="D141" s="119" t="s">
        <v>8227</v>
      </c>
      <c r="E141" s="152" t="str">
        <f>LEFT(N141,3)</f>
        <v>PMM</v>
      </c>
      <c r="F141" s="143">
        <v>700376001</v>
      </c>
      <c r="G141" s="132" t="s">
        <v>6763</v>
      </c>
      <c r="H141" s="123">
        <v>1800</v>
      </c>
      <c r="I141" s="117" t="s">
        <v>8231</v>
      </c>
      <c r="J141" s="152" t="s">
        <v>6436</v>
      </c>
      <c r="K141" s="142">
        <v>140</v>
      </c>
      <c r="L141" s="144">
        <v>1140194</v>
      </c>
      <c r="M141" s="152">
        <v>0</v>
      </c>
      <c r="N141" s="144" t="s">
        <v>8396</v>
      </c>
      <c r="O141" s="178" t="s">
        <v>8233</v>
      </c>
      <c r="P141" s="154">
        <v>35401176</v>
      </c>
      <c r="Q141" s="130">
        <v>8941854</v>
      </c>
      <c r="R141" s="131"/>
      <c r="S141" s="131"/>
      <c r="T141" s="131"/>
      <c r="U141" s="131"/>
      <c r="V141" s="131"/>
      <c r="W141" s="131"/>
      <c r="X141" s="131"/>
      <c r="Y141" s="131"/>
      <c r="Z141" s="131"/>
      <c r="AA141" s="131"/>
      <c r="AB141" s="131"/>
      <c r="AC141" s="131">
        <f>SUM(Tabla3[[#This Row],[ENERO]:[DICIEMBRE]])</f>
        <v>8941854</v>
      </c>
    </row>
    <row r="142" spans="1:29" ht="34.5" customHeight="1" x14ac:dyDescent="0.2">
      <c r="A142" s="116">
        <v>15</v>
      </c>
      <c r="B142" s="117" t="s">
        <v>8229</v>
      </c>
      <c r="C142" s="118">
        <v>20032</v>
      </c>
      <c r="D142" s="119" t="s">
        <v>8227</v>
      </c>
      <c r="E142" s="142" t="s">
        <v>8230</v>
      </c>
      <c r="F142" s="143">
        <v>717449002</v>
      </c>
      <c r="G142" s="132" t="s">
        <v>6551</v>
      </c>
      <c r="H142" s="123">
        <v>6830</v>
      </c>
      <c r="I142" s="117" t="s">
        <v>8231</v>
      </c>
      <c r="J142" s="123" t="s">
        <v>6420</v>
      </c>
      <c r="K142" s="142">
        <v>38</v>
      </c>
      <c r="L142" s="144">
        <v>1150070</v>
      </c>
      <c r="M142" s="126">
        <v>12</v>
      </c>
      <c r="N142" s="144" t="s">
        <v>8262</v>
      </c>
      <c r="O142" s="128" t="s">
        <v>8241</v>
      </c>
      <c r="P142" s="149">
        <v>970283032</v>
      </c>
      <c r="Q142" s="130">
        <v>7765267</v>
      </c>
      <c r="R142" s="131"/>
      <c r="S142" s="131"/>
      <c r="T142" s="131"/>
      <c r="U142" s="131"/>
      <c r="V142" s="131"/>
      <c r="W142" s="131"/>
      <c r="X142" s="131"/>
      <c r="Y142" s="131"/>
      <c r="Z142" s="131"/>
      <c r="AA142" s="131"/>
      <c r="AB142" s="131"/>
      <c r="AC142" s="131">
        <f>SUM(Tabla3[[#This Row],[ENERO]:[DICIEMBRE]])</f>
        <v>7765267</v>
      </c>
    </row>
    <row r="143" spans="1:29" ht="34.5" customHeight="1" x14ac:dyDescent="0.2">
      <c r="A143" s="116">
        <v>15</v>
      </c>
      <c r="B143" s="117" t="s">
        <v>8229</v>
      </c>
      <c r="C143" s="118">
        <v>20032</v>
      </c>
      <c r="D143" s="119" t="s">
        <v>8227</v>
      </c>
      <c r="E143" s="142" t="s">
        <v>8235</v>
      </c>
      <c r="F143" s="143">
        <v>717449002</v>
      </c>
      <c r="G143" s="132" t="s">
        <v>6551</v>
      </c>
      <c r="H143" s="123">
        <v>6830</v>
      </c>
      <c r="I143" s="117" t="s">
        <v>8231</v>
      </c>
      <c r="J143" s="123" t="s">
        <v>6420</v>
      </c>
      <c r="K143" s="142">
        <v>10</v>
      </c>
      <c r="L143" s="144">
        <v>1150078</v>
      </c>
      <c r="M143" s="126">
        <v>11</v>
      </c>
      <c r="N143" s="144" t="s">
        <v>8397</v>
      </c>
      <c r="O143" s="128" t="s">
        <v>8241</v>
      </c>
      <c r="P143" s="129">
        <v>971844663</v>
      </c>
      <c r="Q143" s="130">
        <v>794788</v>
      </c>
      <c r="R143" s="131"/>
      <c r="S143" s="131"/>
      <c r="T143" s="131"/>
      <c r="U143" s="131"/>
      <c r="V143" s="131"/>
      <c r="W143" s="131"/>
      <c r="X143" s="131"/>
      <c r="Y143" s="131"/>
      <c r="Z143" s="131"/>
      <c r="AA143" s="131"/>
      <c r="AB143" s="131"/>
      <c r="AC143" s="131">
        <f>SUM(Tabla3[[#This Row],[ENERO]:[DICIEMBRE]])</f>
        <v>794788</v>
      </c>
    </row>
    <row r="144" spans="1:29" ht="34.5" customHeight="1" x14ac:dyDescent="0.2">
      <c r="A144" s="116">
        <v>15</v>
      </c>
      <c r="B144" s="117" t="s">
        <v>8229</v>
      </c>
      <c r="C144" s="118">
        <v>20032</v>
      </c>
      <c r="D144" s="119" t="s">
        <v>8227</v>
      </c>
      <c r="E144" s="142" t="s">
        <v>8237</v>
      </c>
      <c r="F144" s="143">
        <v>717449002</v>
      </c>
      <c r="G144" s="132" t="s">
        <v>6551</v>
      </c>
      <c r="H144" s="123">
        <v>6830</v>
      </c>
      <c r="I144" s="117" t="s">
        <v>8231</v>
      </c>
      <c r="J144" s="123" t="s">
        <v>6420</v>
      </c>
      <c r="K144" s="142">
        <v>10</v>
      </c>
      <c r="L144" s="144">
        <v>1150079</v>
      </c>
      <c r="M144" s="126">
        <v>11</v>
      </c>
      <c r="N144" s="144" t="s">
        <v>8398</v>
      </c>
      <c r="O144" s="128" t="s">
        <v>8241</v>
      </c>
      <c r="P144" s="129">
        <v>971844663</v>
      </c>
      <c r="Q144" s="130">
        <v>1009097</v>
      </c>
      <c r="R144" s="131"/>
      <c r="S144" s="131"/>
      <c r="T144" s="131"/>
      <c r="U144" s="131"/>
      <c r="V144" s="131"/>
      <c r="W144" s="131"/>
      <c r="X144" s="131"/>
      <c r="Y144" s="131"/>
      <c r="Z144" s="131"/>
      <c r="AA144" s="131"/>
      <c r="AB144" s="131"/>
      <c r="AC144" s="131">
        <f>SUM(Tabla3[[#This Row],[ENERO]:[DICIEMBRE]])</f>
        <v>1009097</v>
      </c>
    </row>
    <row r="145" spans="1:29" ht="34.5" customHeight="1" x14ac:dyDescent="0.2">
      <c r="A145" s="116">
        <v>15</v>
      </c>
      <c r="B145" s="117" t="s">
        <v>8229</v>
      </c>
      <c r="C145" s="118">
        <v>20032</v>
      </c>
      <c r="D145" s="119" t="s">
        <v>8227</v>
      </c>
      <c r="E145" s="142" t="s">
        <v>8242</v>
      </c>
      <c r="F145" s="143">
        <v>717449002</v>
      </c>
      <c r="G145" s="132" t="s">
        <v>6551</v>
      </c>
      <c r="H145" s="120">
        <v>6830</v>
      </c>
      <c r="I145" s="117" t="s">
        <v>8231</v>
      </c>
      <c r="J145" s="120" t="s">
        <v>6420</v>
      </c>
      <c r="K145" s="142">
        <v>22</v>
      </c>
      <c r="L145" s="144">
        <v>1150086</v>
      </c>
      <c r="M145" s="126">
        <v>12</v>
      </c>
      <c r="N145" s="144" t="s">
        <v>8264</v>
      </c>
      <c r="O145" s="128" t="s">
        <v>8241</v>
      </c>
      <c r="P145" s="157">
        <v>970283021</v>
      </c>
      <c r="Q145" s="130">
        <v>4532656</v>
      </c>
      <c r="R145" s="131"/>
      <c r="S145" s="131"/>
      <c r="T145" s="131"/>
      <c r="U145" s="131"/>
      <c r="V145" s="131"/>
      <c r="W145" s="131"/>
      <c r="X145" s="131"/>
      <c r="Y145" s="131"/>
      <c r="Z145" s="131"/>
      <c r="AA145" s="131"/>
      <c r="AB145" s="131"/>
      <c r="AC145" s="131">
        <f>SUM(Tabla3[[#This Row],[ENERO]:[DICIEMBRE]])</f>
        <v>4532656</v>
      </c>
    </row>
    <row r="146" spans="1:29" ht="34.5" customHeight="1" x14ac:dyDescent="0.2">
      <c r="A146" s="116">
        <v>15</v>
      </c>
      <c r="B146" s="117" t="s">
        <v>8229</v>
      </c>
      <c r="C146" s="118">
        <v>20032</v>
      </c>
      <c r="D146" s="119" t="s">
        <v>8227</v>
      </c>
      <c r="E146" s="142" t="s">
        <v>8245</v>
      </c>
      <c r="F146" s="143">
        <v>717449002</v>
      </c>
      <c r="G146" s="132" t="s">
        <v>6551</v>
      </c>
      <c r="H146" s="120">
        <v>6830</v>
      </c>
      <c r="I146" s="117" t="s">
        <v>8231</v>
      </c>
      <c r="J146" s="123" t="s">
        <v>6420</v>
      </c>
      <c r="K146" s="142">
        <v>30</v>
      </c>
      <c r="L146" s="144">
        <v>1150087</v>
      </c>
      <c r="M146" s="126">
        <v>7</v>
      </c>
      <c r="N146" s="144" t="s">
        <v>8399</v>
      </c>
      <c r="O146" s="128" t="s">
        <v>8241</v>
      </c>
      <c r="P146" s="133">
        <v>972293679</v>
      </c>
      <c r="Q146" s="203">
        <v>5669960</v>
      </c>
      <c r="R146" s="131"/>
      <c r="S146" s="131"/>
      <c r="T146" s="131"/>
      <c r="U146" s="131"/>
      <c r="V146" s="131"/>
      <c r="W146" s="131"/>
      <c r="X146" s="131"/>
      <c r="Y146" s="131"/>
      <c r="Z146" s="131"/>
      <c r="AA146" s="131"/>
      <c r="AB146" s="131"/>
      <c r="AC146" s="131">
        <f>SUM(Tabla3[[#This Row],[ENERO]:[DICIEMBRE]])</f>
        <v>5669960</v>
      </c>
    </row>
    <row r="147" spans="1:29" ht="34.5" customHeight="1" x14ac:dyDescent="0.2">
      <c r="A147" s="151">
        <v>15</v>
      </c>
      <c r="B147" s="117" t="s">
        <v>8229</v>
      </c>
      <c r="C147" s="118">
        <v>20032</v>
      </c>
      <c r="D147" s="119" t="s">
        <v>8227</v>
      </c>
      <c r="E147" s="152" t="str">
        <f>LEFT(N147,3)</f>
        <v>PMM</v>
      </c>
      <c r="F147" s="143">
        <v>717449002</v>
      </c>
      <c r="G147" s="132" t="s">
        <v>6551</v>
      </c>
      <c r="H147" s="123">
        <v>6830</v>
      </c>
      <c r="I147" s="117" t="s">
        <v>8231</v>
      </c>
      <c r="J147" s="152" t="s">
        <v>6420</v>
      </c>
      <c r="K147" s="142">
        <v>60</v>
      </c>
      <c r="L147" s="144">
        <v>1150118</v>
      </c>
      <c r="M147" s="152">
        <v>0</v>
      </c>
      <c r="N147" s="144" t="s">
        <v>8400</v>
      </c>
      <c r="O147" s="153" t="s">
        <v>8241</v>
      </c>
      <c r="P147" s="154">
        <v>972352780</v>
      </c>
      <c r="Q147" s="130">
        <v>10131294</v>
      </c>
      <c r="R147" s="131"/>
      <c r="S147" s="131"/>
      <c r="T147" s="131"/>
      <c r="U147" s="131"/>
      <c r="V147" s="131"/>
      <c r="W147" s="131"/>
      <c r="X147" s="131"/>
      <c r="Y147" s="131"/>
      <c r="Z147" s="131"/>
      <c r="AA147" s="131"/>
      <c r="AB147" s="131"/>
      <c r="AC147" s="131">
        <f>SUM(Tabla3[[#This Row],[ENERO]:[DICIEMBRE]])</f>
        <v>10131294</v>
      </c>
    </row>
    <row r="148" spans="1:29" ht="34.5" customHeight="1" x14ac:dyDescent="0.2">
      <c r="A148" s="160">
        <v>16</v>
      </c>
      <c r="B148" s="117" t="s">
        <v>8229</v>
      </c>
      <c r="C148" s="118">
        <v>20032</v>
      </c>
      <c r="D148" s="119" t="s">
        <v>8227</v>
      </c>
      <c r="E148" s="120" t="s">
        <v>8247</v>
      </c>
      <c r="F148" s="121">
        <v>719926002</v>
      </c>
      <c r="G148" s="122" t="s">
        <v>6552</v>
      </c>
      <c r="H148" s="123">
        <v>6866</v>
      </c>
      <c r="I148" s="117" t="s">
        <v>8231</v>
      </c>
      <c r="J148" s="123" t="s">
        <v>6423</v>
      </c>
      <c r="K148" s="123">
        <v>35</v>
      </c>
      <c r="L148" s="147">
        <v>1080680</v>
      </c>
      <c r="M148" s="126">
        <v>14</v>
      </c>
      <c r="N148" s="161" t="s">
        <v>8315</v>
      </c>
      <c r="O148" s="128" t="s">
        <v>8233</v>
      </c>
      <c r="P148" s="149">
        <v>67030581</v>
      </c>
      <c r="Q148" s="130">
        <v>3082131</v>
      </c>
      <c r="R148" s="131"/>
      <c r="S148" s="131"/>
      <c r="T148" s="131"/>
      <c r="U148" s="131"/>
      <c r="V148" s="131"/>
      <c r="W148" s="131"/>
      <c r="X148" s="131"/>
      <c r="Y148" s="131"/>
      <c r="Z148" s="131"/>
      <c r="AA148" s="131"/>
      <c r="AB148" s="131"/>
      <c r="AC148" s="131">
        <f>SUM(Tabla3[[#This Row],[ENERO]:[DICIEMBRE]])</f>
        <v>3082131</v>
      </c>
    </row>
    <row r="149" spans="1:29" ht="34.5" customHeight="1" x14ac:dyDescent="0.2">
      <c r="A149" s="160">
        <v>16</v>
      </c>
      <c r="B149" s="117" t="s">
        <v>8229</v>
      </c>
      <c r="C149" s="118">
        <v>20032</v>
      </c>
      <c r="D149" s="119" t="s">
        <v>8227</v>
      </c>
      <c r="E149" s="120" t="s">
        <v>8245</v>
      </c>
      <c r="F149" s="133">
        <v>713189006</v>
      </c>
      <c r="G149" s="158" t="s">
        <v>6553</v>
      </c>
      <c r="H149" s="120">
        <v>6911</v>
      </c>
      <c r="I149" s="117" t="s">
        <v>8231</v>
      </c>
      <c r="J149" s="123" t="s">
        <v>6423</v>
      </c>
      <c r="K149" s="123">
        <v>45</v>
      </c>
      <c r="L149" s="134">
        <v>1080943</v>
      </c>
      <c r="M149" s="126">
        <v>7</v>
      </c>
      <c r="N149" s="127" t="s">
        <v>8325</v>
      </c>
      <c r="O149" s="128" t="s">
        <v>8228</v>
      </c>
      <c r="P149" s="133">
        <v>53900100457</v>
      </c>
      <c r="Q149" s="130">
        <v>3029885</v>
      </c>
      <c r="R149" s="131"/>
      <c r="S149" s="131"/>
      <c r="T149" s="131"/>
      <c r="U149" s="131"/>
      <c r="V149" s="131"/>
      <c r="W149" s="131"/>
      <c r="X149" s="131"/>
      <c r="Y149" s="131"/>
      <c r="Z149" s="131"/>
      <c r="AA149" s="131"/>
      <c r="AB149" s="131"/>
      <c r="AC149" s="131">
        <f>SUM(Tabla3[[#This Row],[ENERO]:[DICIEMBRE]])</f>
        <v>3029885</v>
      </c>
    </row>
    <row r="150" spans="1:29" ht="34.5" customHeight="1" x14ac:dyDescent="0.2">
      <c r="A150" s="151">
        <v>16</v>
      </c>
      <c r="B150" s="117" t="s">
        <v>8229</v>
      </c>
      <c r="C150" s="118">
        <v>20032</v>
      </c>
      <c r="D150" s="119" t="s">
        <v>8227</v>
      </c>
      <c r="E150" s="142" t="str">
        <f>LEFT(N150,3)</f>
        <v>ASR</v>
      </c>
      <c r="F150" s="143">
        <v>719926002</v>
      </c>
      <c r="G150" s="132" t="s">
        <v>6552</v>
      </c>
      <c r="H150" s="186">
        <v>6866</v>
      </c>
      <c r="I150" s="117" t="s">
        <v>8231</v>
      </c>
      <c r="J150" s="123" t="s">
        <v>6423</v>
      </c>
      <c r="K150" s="142">
        <v>15</v>
      </c>
      <c r="L150" s="144">
        <v>1160042</v>
      </c>
      <c r="M150" s="126">
        <v>11</v>
      </c>
      <c r="N150" s="144" t="s">
        <v>8401</v>
      </c>
      <c r="O150" s="158" t="s">
        <v>8233</v>
      </c>
      <c r="P150" s="150">
        <v>67087809</v>
      </c>
      <c r="Q150" s="130">
        <v>1061787</v>
      </c>
      <c r="R150" s="131"/>
      <c r="S150" s="131"/>
      <c r="T150" s="131"/>
      <c r="U150" s="131"/>
      <c r="V150" s="131"/>
      <c r="W150" s="131"/>
      <c r="X150" s="131"/>
      <c r="Y150" s="131"/>
      <c r="Z150" s="131"/>
      <c r="AA150" s="131"/>
      <c r="AB150" s="131"/>
      <c r="AC150" s="131">
        <f>SUM(Tabla3[[#This Row],[ENERO]:[DICIEMBRE]])</f>
        <v>1061787</v>
      </c>
    </row>
    <row r="151" spans="1:29" ht="34.5" customHeight="1" x14ac:dyDescent="0.2">
      <c r="A151" s="151">
        <v>16</v>
      </c>
      <c r="B151" s="117" t="s">
        <v>8229</v>
      </c>
      <c r="C151" s="118">
        <v>20032</v>
      </c>
      <c r="D151" s="119" t="s">
        <v>8227</v>
      </c>
      <c r="E151" s="142" t="str">
        <f>LEFT(N151,3)</f>
        <v>ALA</v>
      </c>
      <c r="F151" s="143">
        <v>719926002</v>
      </c>
      <c r="G151" s="132" t="s">
        <v>6552</v>
      </c>
      <c r="H151" s="186">
        <v>6866</v>
      </c>
      <c r="I151" s="117" t="s">
        <v>8231</v>
      </c>
      <c r="J151" s="123" t="s">
        <v>6423</v>
      </c>
      <c r="K151" s="142">
        <v>15</v>
      </c>
      <c r="L151" s="144">
        <v>1160043</v>
      </c>
      <c r="M151" s="126">
        <v>11</v>
      </c>
      <c r="N151" s="144" t="s">
        <v>8402</v>
      </c>
      <c r="O151" s="122" t="s">
        <v>8233</v>
      </c>
      <c r="P151" s="150">
        <v>67087809</v>
      </c>
      <c r="Q151" s="130">
        <v>1198302</v>
      </c>
      <c r="R151" s="131"/>
      <c r="S151" s="131"/>
      <c r="T151" s="131"/>
      <c r="U151" s="131"/>
      <c r="V151" s="131"/>
      <c r="W151" s="131"/>
      <c r="X151" s="131"/>
      <c r="Y151" s="131"/>
      <c r="Z151" s="131"/>
      <c r="AA151" s="131"/>
      <c r="AB151" s="131"/>
      <c r="AC151" s="131">
        <f>SUM(Tabla3[[#This Row],[ENERO]:[DICIEMBRE]])</f>
        <v>1198302</v>
      </c>
    </row>
    <row r="152" spans="1:29" ht="34.5" customHeight="1" x14ac:dyDescent="0.2">
      <c r="A152" s="123">
        <v>16</v>
      </c>
      <c r="B152" s="117" t="s">
        <v>8229</v>
      </c>
      <c r="C152" s="118">
        <v>20032</v>
      </c>
      <c r="D152" s="119" t="s">
        <v>8227</v>
      </c>
      <c r="E152" s="152" t="str">
        <f>LEFT(N152,3)</f>
        <v>PMM</v>
      </c>
      <c r="F152" s="143">
        <v>719926002</v>
      </c>
      <c r="G152" s="132" t="s">
        <v>6552</v>
      </c>
      <c r="H152" s="186">
        <v>6866</v>
      </c>
      <c r="I152" s="117" t="s">
        <v>8231</v>
      </c>
      <c r="J152" s="123" t="s">
        <v>6423</v>
      </c>
      <c r="K152" s="142">
        <v>130</v>
      </c>
      <c r="L152" s="144">
        <v>1160048</v>
      </c>
      <c r="M152" s="152">
        <v>0</v>
      </c>
      <c r="N152" s="204" t="s">
        <v>8403</v>
      </c>
      <c r="O152" s="122" t="s">
        <v>8233</v>
      </c>
      <c r="P152" s="189">
        <v>67078907</v>
      </c>
      <c r="Q152" s="130">
        <v>18314284</v>
      </c>
      <c r="R152" s="131"/>
      <c r="S152" s="131"/>
      <c r="T152" s="131"/>
      <c r="U152" s="131"/>
      <c r="V152" s="131"/>
      <c r="W152" s="131"/>
      <c r="X152" s="131"/>
      <c r="Y152" s="131"/>
      <c r="Z152" s="131"/>
      <c r="AA152" s="131"/>
      <c r="AB152" s="131"/>
      <c r="AC152" s="131">
        <f>SUM(Tabla3[[#This Row],[ENERO]:[DICIEMBRE]])</f>
        <v>18314284</v>
      </c>
    </row>
    <row r="153" spans="1:29" ht="34.5" customHeight="1" x14ac:dyDescent="0.2">
      <c r="A153" s="123">
        <v>10</v>
      </c>
      <c r="B153" s="123" t="s">
        <v>8229</v>
      </c>
      <c r="C153" s="118">
        <v>20032</v>
      </c>
      <c r="D153" s="119" t="s">
        <v>8227</v>
      </c>
      <c r="E153" s="142" t="s">
        <v>8245</v>
      </c>
      <c r="F153" s="205">
        <v>650587340</v>
      </c>
      <c r="G153" s="206" t="s">
        <v>6562</v>
      </c>
      <c r="H153" s="123">
        <v>7473</v>
      </c>
      <c r="I153" s="117" t="s">
        <v>8231</v>
      </c>
      <c r="J153" s="123" t="s">
        <v>6430</v>
      </c>
      <c r="K153" s="207">
        <v>20</v>
      </c>
      <c r="L153" s="144">
        <v>1100754</v>
      </c>
      <c r="M153" s="126">
        <v>7</v>
      </c>
      <c r="N153" s="208" t="s">
        <v>8455</v>
      </c>
      <c r="O153" s="204" t="s">
        <v>8234</v>
      </c>
      <c r="P153" s="209">
        <v>71684547</v>
      </c>
      <c r="Q153" s="130">
        <v>1514943</v>
      </c>
      <c r="R153" s="210"/>
      <c r="S153" s="210"/>
      <c r="T153" s="210"/>
      <c r="U153" s="210"/>
      <c r="V153" s="210"/>
      <c r="W153" s="210"/>
      <c r="X153" s="210"/>
      <c r="Y153" s="210"/>
      <c r="Z153" s="210"/>
      <c r="AA153" s="210"/>
      <c r="AB153" s="211"/>
      <c r="AC153" s="131">
        <f>SUM(Tabla3[[#This Row],[ENERO]:[DICIEMBRE]])</f>
        <v>1514943</v>
      </c>
    </row>
    <row r="154" spans="1:29" ht="34.5" customHeight="1" x14ac:dyDescent="0.2">
      <c r="A154" s="151">
        <v>2</v>
      </c>
      <c r="B154" s="175" t="s">
        <v>8229</v>
      </c>
      <c r="C154" s="118">
        <v>20032</v>
      </c>
      <c r="D154" s="212" t="s">
        <v>8227</v>
      </c>
      <c r="E154" s="142" t="s">
        <v>8245</v>
      </c>
      <c r="F154" s="143">
        <v>650587340</v>
      </c>
      <c r="G154" s="132" t="s">
        <v>6562</v>
      </c>
      <c r="H154" s="123">
        <v>7473</v>
      </c>
      <c r="I154" s="117" t="s">
        <v>8231</v>
      </c>
      <c r="J154" s="123" t="s">
        <v>6409</v>
      </c>
      <c r="K154" s="142">
        <v>70</v>
      </c>
      <c r="L154" s="144">
        <v>1020426</v>
      </c>
      <c r="M154" s="126">
        <v>7</v>
      </c>
      <c r="N154" s="208" t="s">
        <v>8254</v>
      </c>
      <c r="O154" s="144" t="s">
        <v>8234</v>
      </c>
      <c r="P154" s="213">
        <v>73546176</v>
      </c>
      <c r="Q154" s="130">
        <v>8315941</v>
      </c>
      <c r="R154" s="214"/>
      <c r="S154" s="214"/>
      <c r="T154" s="214"/>
      <c r="U154" s="214"/>
      <c r="V154" s="214"/>
      <c r="W154" s="214"/>
      <c r="X154" s="214"/>
      <c r="Y154" s="214"/>
      <c r="Z154" s="214"/>
      <c r="AA154" s="214"/>
      <c r="AB154" s="215"/>
      <c r="AC154" s="131">
        <f>SUM(Tabla3[[#This Row],[ENERO]:[DICIEMBRE]])</f>
        <v>8315941</v>
      </c>
    </row>
    <row r="155" spans="1:29" ht="34.5" customHeight="1" x14ac:dyDescent="0.2">
      <c r="A155" s="216">
        <v>10</v>
      </c>
      <c r="B155" s="175" t="s">
        <v>8229</v>
      </c>
      <c r="C155" s="118">
        <v>20032</v>
      </c>
      <c r="D155" s="212" t="s">
        <v>8227</v>
      </c>
      <c r="E155" s="142" t="s">
        <v>8410</v>
      </c>
      <c r="F155" s="217">
        <v>700376001</v>
      </c>
      <c r="G155" s="132" t="s">
        <v>6763</v>
      </c>
      <c r="H155" s="123">
        <v>1800</v>
      </c>
      <c r="I155" s="117" t="s">
        <v>8231</v>
      </c>
      <c r="J155" s="123" t="s">
        <v>6430</v>
      </c>
      <c r="K155" s="142">
        <v>120</v>
      </c>
      <c r="L155" s="144">
        <v>1100755</v>
      </c>
      <c r="M155" s="120">
        <v>0</v>
      </c>
      <c r="N155" s="218" t="s">
        <v>8456</v>
      </c>
      <c r="O155" s="219" t="s">
        <v>8233</v>
      </c>
      <c r="P155" s="209">
        <v>10577173</v>
      </c>
      <c r="Q155" s="220">
        <v>20754202</v>
      </c>
      <c r="R155" s="221"/>
      <c r="S155" s="221"/>
      <c r="T155" s="221"/>
      <c r="U155" s="221"/>
      <c r="V155" s="221"/>
      <c r="W155" s="221"/>
      <c r="X155" s="221"/>
      <c r="Y155" s="221"/>
      <c r="Z155" s="221"/>
      <c r="AA155" s="221"/>
      <c r="AB155" s="211"/>
      <c r="AC155" s="131">
        <f>SUM(Tabla3[[#This Row],[ENERO]:[DICIEMBRE]])</f>
        <v>20754202</v>
      </c>
    </row>
    <row r="156" spans="1:29" ht="34.5" customHeight="1" x14ac:dyDescent="0.2">
      <c r="A156" s="222">
        <v>16</v>
      </c>
      <c r="B156" s="175" t="s">
        <v>8229</v>
      </c>
      <c r="C156" s="118">
        <v>20032</v>
      </c>
      <c r="D156" s="212" t="s">
        <v>8227</v>
      </c>
      <c r="E156" s="142" t="s">
        <v>8245</v>
      </c>
      <c r="F156" s="143">
        <v>719926002</v>
      </c>
      <c r="G156" s="132" t="s">
        <v>6552</v>
      </c>
      <c r="H156" s="186">
        <v>6866</v>
      </c>
      <c r="I156" s="117" t="s">
        <v>8231</v>
      </c>
      <c r="J156" s="123" t="s">
        <v>6423</v>
      </c>
      <c r="K156" s="142">
        <v>35</v>
      </c>
      <c r="L156" s="144">
        <v>1160075</v>
      </c>
      <c r="M156" s="120">
        <v>7</v>
      </c>
      <c r="N156" s="144" t="s">
        <v>8457</v>
      </c>
      <c r="O156" s="219" t="s">
        <v>8233</v>
      </c>
      <c r="P156" s="213">
        <v>67088481</v>
      </c>
      <c r="Q156" s="220">
        <v>5891442</v>
      </c>
      <c r="R156" s="223"/>
      <c r="S156" s="223"/>
      <c r="T156" s="223"/>
      <c r="U156" s="223"/>
      <c r="V156" s="223"/>
      <c r="W156" s="223"/>
      <c r="X156" s="223"/>
      <c r="Y156" s="223"/>
      <c r="Z156" s="223"/>
      <c r="AA156" s="223"/>
      <c r="AB156" s="215"/>
      <c r="AC156" s="131">
        <f>SUM(Tabla3[[#This Row],[ENERO]:[DICIEMBRE]])</f>
        <v>5891442</v>
      </c>
    </row>
    <row r="157" spans="1:29" ht="34.5" customHeight="1" x14ac:dyDescent="0.2">
      <c r="A157" s="216">
        <v>5</v>
      </c>
      <c r="B157" s="175" t="s">
        <v>8229</v>
      </c>
      <c r="C157" s="118">
        <v>20032</v>
      </c>
      <c r="D157" s="212" t="s">
        <v>8227</v>
      </c>
      <c r="E157" s="142" t="s">
        <v>8247</v>
      </c>
      <c r="F157" s="217">
        <v>818329008</v>
      </c>
      <c r="G157" s="122" t="s">
        <v>6544</v>
      </c>
      <c r="H157" s="123">
        <v>250</v>
      </c>
      <c r="I157" s="117" t="s">
        <v>8231</v>
      </c>
      <c r="J157" s="123" t="s">
        <v>6412</v>
      </c>
      <c r="K157" s="142">
        <v>55</v>
      </c>
      <c r="L157" s="144">
        <v>1051352</v>
      </c>
      <c r="M157" s="120">
        <v>14</v>
      </c>
      <c r="N157" s="218" t="s">
        <v>8278</v>
      </c>
      <c r="O157" s="219" t="s">
        <v>8233</v>
      </c>
      <c r="P157" s="213">
        <v>15150305</v>
      </c>
      <c r="Q157" s="220">
        <v>7826280</v>
      </c>
      <c r="R157" s="223"/>
      <c r="S157" s="223"/>
      <c r="T157" s="223"/>
      <c r="U157" s="223"/>
      <c r="V157" s="223"/>
      <c r="W157" s="223"/>
      <c r="X157" s="223"/>
      <c r="Y157" s="223"/>
      <c r="Z157" s="223"/>
      <c r="AA157" s="223"/>
      <c r="AB157" s="215"/>
      <c r="AC157" s="131">
        <f>SUM(Tabla3[[#This Row],[ENERO]:[DICIEMBRE]])</f>
        <v>7826280</v>
      </c>
    </row>
    <row r="158" spans="1:29" ht="34.5" customHeight="1" x14ac:dyDescent="0.2">
      <c r="A158" s="216">
        <v>5</v>
      </c>
      <c r="B158" s="175" t="s">
        <v>8229</v>
      </c>
      <c r="C158" s="118">
        <v>20032</v>
      </c>
      <c r="D158" s="212" t="s">
        <v>8227</v>
      </c>
      <c r="E158" s="142" t="s">
        <v>8230</v>
      </c>
      <c r="F158" s="217">
        <v>818329008</v>
      </c>
      <c r="G158" s="122" t="s">
        <v>6544</v>
      </c>
      <c r="H158" s="123">
        <v>250</v>
      </c>
      <c r="I158" s="117" t="s">
        <v>8231</v>
      </c>
      <c r="J158" s="123" t="s">
        <v>6412</v>
      </c>
      <c r="K158" s="142">
        <v>70</v>
      </c>
      <c r="L158" s="144">
        <v>1051353</v>
      </c>
      <c r="M158" s="120">
        <v>12</v>
      </c>
      <c r="N158" s="218" t="s">
        <v>8458</v>
      </c>
      <c r="O158" s="219" t="s">
        <v>8233</v>
      </c>
      <c r="P158" s="213">
        <v>15150259</v>
      </c>
      <c r="Q158" s="220">
        <v>14643552</v>
      </c>
      <c r="R158" s="223"/>
      <c r="S158" s="223"/>
      <c r="T158" s="223"/>
      <c r="U158" s="223"/>
      <c r="V158" s="223"/>
      <c r="W158" s="223"/>
      <c r="X158" s="223"/>
      <c r="Y158" s="223"/>
      <c r="Z158" s="223"/>
      <c r="AA158" s="223"/>
      <c r="AB158" s="215"/>
      <c r="AC158" s="131">
        <f>SUM(Tabla3[[#This Row],[ENERO]:[DICIEMBRE]])</f>
        <v>14643552</v>
      </c>
    </row>
    <row r="159" spans="1:29" ht="34.5" customHeight="1" x14ac:dyDescent="0.2">
      <c r="A159" s="216">
        <v>5</v>
      </c>
      <c r="B159" s="175" t="s">
        <v>8229</v>
      </c>
      <c r="C159" s="118">
        <v>20032</v>
      </c>
      <c r="D159" s="212" t="s">
        <v>8227</v>
      </c>
      <c r="E159" s="142" t="s">
        <v>8230</v>
      </c>
      <c r="F159" s="217">
        <v>818329008</v>
      </c>
      <c r="G159" s="122" t="s">
        <v>6544</v>
      </c>
      <c r="H159" s="123">
        <v>250</v>
      </c>
      <c r="I159" s="117" t="s">
        <v>8231</v>
      </c>
      <c r="J159" s="123" t="s">
        <v>6415</v>
      </c>
      <c r="K159" s="142">
        <v>100</v>
      </c>
      <c r="L159" s="144">
        <v>1051354</v>
      </c>
      <c r="M159" s="120">
        <v>12</v>
      </c>
      <c r="N159" s="218" t="s">
        <v>8459</v>
      </c>
      <c r="O159" s="219" t="s">
        <v>8233</v>
      </c>
      <c r="P159" s="213">
        <v>15150283</v>
      </c>
      <c r="Q159" s="220">
        <v>20919360</v>
      </c>
      <c r="R159" s="223"/>
      <c r="S159" s="223"/>
      <c r="T159" s="223"/>
      <c r="U159" s="223"/>
      <c r="V159" s="223"/>
      <c r="W159" s="223"/>
      <c r="X159" s="223"/>
      <c r="Y159" s="223"/>
      <c r="Z159" s="223"/>
      <c r="AA159" s="223"/>
      <c r="AB159" s="215"/>
      <c r="AC159" s="131">
        <f>SUM(Tabla3[[#This Row],[ENERO]:[DICIEMBRE]])</f>
        <v>20919360</v>
      </c>
    </row>
    <row r="160" spans="1:29" ht="34.5" customHeight="1" x14ac:dyDescent="0.2">
      <c r="A160" s="216">
        <v>5</v>
      </c>
      <c r="B160" s="175" t="s">
        <v>8229</v>
      </c>
      <c r="C160" s="118">
        <v>20032</v>
      </c>
      <c r="D160" s="212" t="s">
        <v>8227</v>
      </c>
      <c r="E160" s="142" t="s">
        <v>8245</v>
      </c>
      <c r="F160" s="217">
        <v>738689003</v>
      </c>
      <c r="G160" s="132" t="s">
        <v>6558</v>
      </c>
      <c r="H160" s="123">
        <v>6979</v>
      </c>
      <c r="I160" s="117" t="s">
        <v>8231</v>
      </c>
      <c r="J160" s="123" t="s">
        <v>6765</v>
      </c>
      <c r="K160" s="142">
        <v>50</v>
      </c>
      <c r="L160" s="144">
        <v>1051355</v>
      </c>
      <c r="M160" s="120">
        <v>7</v>
      </c>
      <c r="N160" s="218" t="s">
        <v>8291</v>
      </c>
      <c r="O160" s="224" t="s">
        <v>8460</v>
      </c>
      <c r="P160" s="213">
        <v>84881449</v>
      </c>
      <c r="Q160" s="220">
        <v>7382760</v>
      </c>
      <c r="R160" s="223"/>
      <c r="S160" s="223"/>
      <c r="T160" s="223"/>
      <c r="U160" s="223"/>
      <c r="V160" s="223"/>
      <c r="W160" s="223"/>
      <c r="X160" s="223"/>
      <c r="Y160" s="223"/>
      <c r="Z160" s="223"/>
      <c r="AA160" s="223"/>
      <c r="AB160" s="215"/>
      <c r="AC160" s="131">
        <f>SUM(Tabla3[[#This Row],[ENERO]:[DICIEMBRE]])</f>
        <v>7382760</v>
      </c>
    </row>
    <row r="161" spans="1:29" ht="34.5" customHeight="1" x14ac:dyDescent="0.2">
      <c r="A161" s="216">
        <v>13</v>
      </c>
      <c r="B161" s="175" t="s">
        <v>8229</v>
      </c>
      <c r="C161" s="118">
        <v>20032</v>
      </c>
      <c r="D161" s="212" t="s">
        <v>8227</v>
      </c>
      <c r="E161" s="142" t="s">
        <v>8245</v>
      </c>
      <c r="F161" s="217">
        <v>738689003</v>
      </c>
      <c r="G161" s="132" t="s">
        <v>6558</v>
      </c>
      <c r="H161" s="123">
        <v>6979</v>
      </c>
      <c r="I161" s="117" t="s">
        <v>8231</v>
      </c>
      <c r="J161" s="123" t="s">
        <v>6438</v>
      </c>
      <c r="K161" s="142">
        <v>100</v>
      </c>
      <c r="L161" s="144">
        <v>1132586</v>
      </c>
      <c r="M161" s="120">
        <v>7</v>
      </c>
      <c r="N161" s="218" t="s">
        <v>8379</v>
      </c>
      <c r="O161" s="224" t="s">
        <v>8460</v>
      </c>
      <c r="P161" s="213">
        <v>84881392</v>
      </c>
      <c r="Q161" s="220">
        <v>14765520</v>
      </c>
      <c r="R161" s="223"/>
      <c r="S161" s="223"/>
      <c r="T161" s="223"/>
      <c r="U161" s="223"/>
      <c r="V161" s="223"/>
      <c r="W161" s="223"/>
      <c r="X161" s="223"/>
      <c r="Y161" s="223"/>
      <c r="Z161" s="223"/>
      <c r="AA161" s="223"/>
      <c r="AB161" s="215"/>
      <c r="AC161" s="131">
        <f>SUM(Tabla3[[#This Row],[ENERO]:[DICIEMBRE]])</f>
        <v>14765520</v>
      </c>
    </row>
    <row r="162" spans="1:29" ht="34.5" customHeight="1" x14ac:dyDescent="0.2">
      <c r="A162" s="216">
        <v>13</v>
      </c>
      <c r="B162" s="175" t="s">
        <v>8229</v>
      </c>
      <c r="C162" s="118">
        <v>20032</v>
      </c>
      <c r="D162" s="212" t="s">
        <v>8227</v>
      </c>
      <c r="E162" s="142" t="s">
        <v>8242</v>
      </c>
      <c r="F162" s="217">
        <v>719400000</v>
      </c>
      <c r="G162" s="132" t="s">
        <v>6547</v>
      </c>
      <c r="H162" s="123">
        <v>3842</v>
      </c>
      <c r="I162" s="117" t="s">
        <v>8231</v>
      </c>
      <c r="J162" s="123" t="s">
        <v>6446</v>
      </c>
      <c r="K162" s="142">
        <v>64</v>
      </c>
      <c r="L162" s="144">
        <v>1132587</v>
      </c>
      <c r="M162" s="120">
        <v>12</v>
      </c>
      <c r="N162" s="218" t="s">
        <v>8461</v>
      </c>
      <c r="O162" s="224" t="s">
        <v>8241</v>
      </c>
      <c r="P162" s="213">
        <v>971134984</v>
      </c>
      <c r="Q162" s="220">
        <v>10301491</v>
      </c>
      <c r="R162" s="223"/>
      <c r="S162" s="223"/>
      <c r="T162" s="223"/>
      <c r="U162" s="223"/>
      <c r="V162" s="223"/>
      <c r="W162" s="223"/>
      <c r="X162" s="223"/>
      <c r="Y162" s="223"/>
      <c r="Z162" s="223"/>
      <c r="AA162" s="223"/>
      <c r="AB162" s="215"/>
      <c r="AC162" s="131">
        <f>SUM(Tabla3[[#This Row],[ENERO]:[DICIEMBRE]])</f>
        <v>10301491</v>
      </c>
    </row>
    <row r="163" spans="1:29" ht="34.5" customHeight="1" x14ac:dyDescent="0.2">
      <c r="A163" s="216">
        <v>13</v>
      </c>
      <c r="B163" s="175" t="s">
        <v>8229</v>
      </c>
      <c r="C163" s="118">
        <v>20032</v>
      </c>
      <c r="D163" s="212" t="s">
        <v>8227</v>
      </c>
      <c r="E163" s="142" t="s">
        <v>8245</v>
      </c>
      <c r="F163" s="217">
        <v>717150007</v>
      </c>
      <c r="G163" s="122" t="s">
        <v>6550</v>
      </c>
      <c r="H163" s="123">
        <v>6570</v>
      </c>
      <c r="I163" s="117" t="s">
        <v>8231</v>
      </c>
      <c r="J163" s="123" t="s">
        <v>6428</v>
      </c>
      <c r="K163" s="142">
        <v>50</v>
      </c>
      <c r="L163" s="144">
        <v>1132588</v>
      </c>
      <c r="M163" s="120">
        <v>7</v>
      </c>
      <c r="N163" s="218" t="s">
        <v>8462</v>
      </c>
      <c r="O163" s="224" t="s">
        <v>8233</v>
      </c>
      <c r="P163" s="213">
        <v>10705171</v>
      </c>
      <c r="Q163" s="220">
        <v>7382760</v>
      </c>
      <c r="R163" s="223"/>
      <c r="S163" s="223"/>
      <c r="T163" s="223"/>
      <c r="U163" s="223"/>
      <c r="V163" s="223"/>
      <c r="W163" s="223"/>
      <c r="X163" s="223"/>
      <c r="Y163" s="223"/>
      <c r="Z163" s="223"/>
      <c r="AA163" s="223"/>
      <c r="AB163" s="215"/>
      <c r="AC163" s="131">
        <f>SUM(Tabla3[[#This Row],[ENERO]:[DICIEMBRE]])</f>
        <v>7382760</v>
      </c>
    </row>
    <row r="164" spans="1:29" ht="34.5" customHeight="1" x14ac:dyDescent="0.2">
      <c r="A164" s="216">
        <v>8</v>
      </c>
      <c r="B164" s="175" t="s">
        <v>8229</v>
      </c>
      <c r="C164" s="118">
        <v>20032</v>
      </c>
      <c r="D164" s="212" t="s">
        <v>8227</v>
      </c>
      <c r="E164" s="142" t="s">
        <v>8410</v>
      </c>
      <c r="F164" s="217">
        <v>738689003</v>
      </c>
      <c r="G164" s="132" t="s">
        <v>6558</v>
      </c>
      <c r="H164" s="123">
        <v>6979</v>
      </c>
      <c r="I164" s="117" t="s">
        <v>8231</v>
      </c>
      <c r="J164" s="123" t="s">
        <v>148</v>
      </c>
      <c r="K164" s="142">
        <v>90</v>
      </c>
      <c r="L164" s="144">
        <v>1081209</v>
      </c>
      <c r="M164" s="120">
        <v>0</v>
      </c>
      <c r="N164" s="218" t="s">
        <v>8463</v>
      </c>
      <c r="O164" s="224" t="s">
        <v>8259</v>
      </c>
      <c r="P164" s="213">
        <v>84881309</v>
      </c>
      <c r="Q164" s="220">
        <v>16685222</v>
      </c>
      <c r="R164" s="223"/>
      <c r="S164" s="223"/>
      <c r="T164" s="223"/>
      <c r="U164" s="223"/>
      <c r="V164" s="223"/>
      <c r="W164" s="223"/>
      <c r="X164" s="223"/>
      <c r="Y164" s="223"/>
      <c r="Z164" s="223"/>
      <c r="AA164" s="223"/>
      <c r="AB164" s="215"/>
      <c r="AC164" s="131">
        <f>SUM(Tabla3[[#This Row],[ENERO]:[DICIEMBRE]])</f>
        <v>16685222</v>
      </c>
    </row>
    <row r="165" spans="1:29" ht="34.5" customHeight="1" x14ac:dyDescent="0.2">
      <c r="A165" s="216">
        <v>8</v>
      </c>
      <c r="B165" s="175" t="s">
        <v>8229</v>
      </c>
      <c r="C165" s="118">
        <v>20032</v>
      </c>
      <c r="D165" s="212" t="s">
        <v>8227</v>
      </c>
      <c r="E165" s="142" t="s">
        <v>8410</v>
      </c>
      <c r="F165" s="217">
        <v>713189006</v>
      </c>
      <c r="G165" s="158" t="s">
        <v>6553</v>
      </c>
      <c r="H165" s="120">
        <v>6911</v>
      </c>
      <c r="I165" s="117" t="s">
        <v>8231</v>
      </c>
      <c r="J165" s="123" t="s">
        <v>6434</v>
      </c>
      <c r="K165" s="142">
        <v>80</v>
      </c>
      <c r="L165" s="144">
        <v>1081215</v>
      </c>
      <c r="M165" s="120">
        <v>0</v>
      </c>
      <c r="N165" s="218" t="s">
        <v>8464</v>
      </c>
      <c r="O165" s="224" t="s">
        <v>8228</v>
      </c>
      <c r="P165" s="213">
        <v>53900005551</v>
      </c>
      <c r="Q165" s="220">
        <v>14831309</v>
      </c>
      <c r="R165" s="223"/>
      <c r="S165" s="223"/>
      <c r="T165" s="223"/>
      <c r="U165" s="223"/>
      <c r="V165" s="223"/>
      <c r="W165" s="223"/>
      <c r="X165" s="223"/>
      <c r="Y165" s="223"/>
      <c r="Z165" s="223"/>
      <c r="AA165" s="223"/>
      <c r="AB165" s="215"/>
      <c r="AC165" s="131">
        <f>SUM(Tabla3[[#This Row],[ENERO]:[DICIEMBRE]])</f>
        <v>14831309</v>
      </c>
    </row>
    <row r="166" spans="1:29" ht="34.5" customHeight="1" x14ac:dyDescent="0.2">
      <c r="A166" s="216">
        <v>8</v>
      </c>
      <c r="B166" s="175" t="s">
        <v>8229</v>
      </c>
      <c r="C166" s="118">
        <v>20032</v>
      </c>
      <c r="D166" s="212" t="s">
        <v>8227</v>
      </c>
      <c r="E166" s="142" t="s">
        <v>8245</v>
      </c>
      <c r="F166" s="217">
        <v>738689003</v>
      </c>
      <c r="G166" s="132" t="s">
        <v>6558</v>
      </c>
      <c r="H166" s="123">
        <v>6979</v>
      </c>
      <c r="I166" s="117" t="s">
        <v>8231</v>
      </c>
      <c r="J166" s="123" t="s">
        <v>148</v>
      </c>
      <c r="K166" s="142">
        <v>55</v>
      </c>
      <c r="L166" s="144">
        <v>1081221</v>
      </c>
      <c r="M166" s="120">
        <v>7</v>
      </c>
      <c r="N166" s="218" t="s">
        <v>8465</v>
      </c>
      <c r="O166" s="224" t="s">
        <v>8259</v>
      </c>
      <c r="P166" s="213">
        <v>84881279</v>
      </c>
      <c r="Q166" s="220">
        <v>9257981</v>
      </c>
      <c r="R166" s="223"/>
      <c r="S166" s="223"/>
      <c r="T166" s="223"/>
      <c r="U166" s="223"/>
      <c r="V166" s="223"/>
      <c r="W166" s="223"/>
      <c r="X166" s="223"/>
      <c r="Y166" s="223"/>
      <c r="Z166" s="223"/>
      <c r="AA166" s="223"/>
      <c r="AB166" s="215"/>
      <c r="AC166" s="131">
        <f>SUM(Tabla3[[#This Row],[ENERO]:[DICIEMBRE]])</f>
        <v>9257981</v>
      </c>
    </row>
    <row r="167" spans="1:29" ht="34.5" customHeight="1" x14ac:dyDescent="0.2">
      <c r="A167" s="216">
        <v>8</v>
      </c>
      <c r="B167" s="175" t="s">
        <v>8229</v>
      </c>
      <c r="C167" s="118">
        <v>20032</v>
      </c>
      <c r="D167" s="212" t="s">
        <v>8227</v>
      </c>
      <c r="E167" s="142" t="s">
        <v>8245</v>
      </c>
      <c r="F167" s="217">
        <v>738689003</v>
      </c>
      <c r="G167" s="132" t="s">
        <v>6558</v>
      </c>
      <c r="H167" s="123">
        <v>6979</v>
      </c>
      <c r="I167" s="117" t="s">
        <v>8231</v>
      </c>
      <c r="J167" s="123" t="s">
        <v>6424</v>
      </c>
      <c r="K167" s="142">
        <v>35</v>
      </c>
      <c r="L167" s="144">
        <v>1081222</v>
      </c>
      <c r="M167" s="120">
        <v>7</v>
      </c>
      <c r="N167" s="218" t="s">
        <v>8466</v>
      </c>
      <c r="O167" s="224" t="s">
        <v>8259</v>
      </c>
      <c r="P167" s="213">
        <v>84881244</v>
      </c>
      <c r="Q167" s="220">
        <v>5891442</v>
      </c>
      <c r="R167" s="223"/>
      <c r="S167" s="223"/>
      <c r="T167" s="223"/>
      <c r="U167" s="223"/>
      <c r="V167" s="223"/>
      <c r="W167" s="223"/>
      <c r="X167" s="223"/>
      <c r="Y167" s="223"/>
      <c r="Z167" s="223"/>
      <c r="AA167" s="223"/>
      <c r="AB167" s="215"/>
      <c r="AC167" s="131">
        <f>SUM(Tabla3[[#This Row],[ENERO]:[DICIEMBRE]])</f>
        <v>5891442</v>
      </c>
    </row>
    <row r="168" spans="1:29" ht="34.5" customHeight="1" x14ac:dyDescent="0.2">
      <c r="A168" s="216">
        <v>8</v>
      </c>
      <c r="B168" s="175" t="s">
        <v>8229</v>
      </c>
      <c r="C168" s="118">
        <v>20032</v>
      </c>
      <c r="D168" s="212" t="s">
        <v>8227</v>
      </c>
      <c r="E168" s="142" t="s">
        <v>8245</v>
      </c>
      <c r="F168" s="217">
        <v>713189006</v>
      </c>
      <c r="G168" s="158" t="s">
        <v>6553</v>
      </c>
      <c r="H168" s="120">
        <v>6911</v>
      </c>
      <c r="I168" s="117" t="s">
        <v>8231</v>
      </c>
      <c r="J168" s="123" t="s">
        <v>6417</v>
      </c>
      <c r="K168" s="142">
        <v>35</v>
      </c>
      <c r="L168" s="144">
        <v>1081223</v>
      </c>
      <c r="M168" s="120">
        <v>7</v>
      </c>
      <c r="N168" s="218" t="s">
        <v>8467</v>
      </c>
      <c r="O168" s="224" t="s">
        <v>8228</v>
      </c>
      <c r="P168" s="213">
        <v>545000030294</v>
      </c>
      <c r="Q168" s="220">
        <v>5891442</v>
      </c>
      <c r="R168" s="223"/>
      <c r="S168" s="223"/>
      <c r="T168" s="223"/>
      <c r="U168" s="223"/>
      <c r="V168" s="223"/>
      <c r="W168" s="223"/>
      <c r="X168" s="223"/>
      <c r="Y168" s="223"/>
      <c r="Z168" s="223"/>
      <c r="AA168" s="223"/>
      <c r="AB168" s="215"/>
      <c r="AC168" s="131">
        <f>SUM(Tabla3[[#This Row],[ENERO]:[DICIEMBRE]])</f>
        <v>5891442</v>
      </c>
    </row>
    <row r="169" spans="1:29" ht="34.5" customHeight="1" x14ac:dyDescent="0.2">
      <c r="A169" s="216">
        <v>9</v>
      </c>
      <c r="B169" s="175" t="s">
        <v>8229</v>
      </c>
      <c r="C169" s="118">
        <v>20032</v>
      </c>
      <c r="D169" s="212" t="s">
        <v>8227</v>
      </c>
      <c r="E169" s="142" t="s">
        <v>8245</v>
      </c>
      <c r="F169" s="217">
        <v>738689003</v>
      </c>
      <c r="G169" s="132" t="s">
        <v>6558</v>
      </c>
      <c r="H169" s="123">
        <v>6979</v>
      </c>
      <c r="I169" s="117" t="s">
        <v>8231</v>
      </c>
      <c r="J169" s="123" t="s">
        <v>181</v>
      </c>
      <c r="K169" s="142">
        <v>55</v>
      </c>
      <c r="L169" s="144">
        <v>1090663</v>
      </c>
      <c r="M169" s="120">
        <v>7</v>
      </c>
      <c r="N169" s="225" t="s">
        <v>8337</v>
      </c>
      <c r="O169" s="224" t="s">
        <v>8259</v>
      </c>
      <c r="P169" s="213">
        <v>75030576</v>
      </c>
      <c r="Q169" s="220">
        <v>9257981</v>
      </c>
      <c r="R169" s="223"/>
      <c r="S169" s="223"/>
      <c r="T169" s="223"/>
      <c r="U169" s="223"/>
      <c r="V169" s="223"/>
      <c r="W169" s="223"/>
      <c r="X169" s="223"/>
      <c r="Y169" s="223"/>
      <c r="Z169" s="223"/>
      <c r="AA169" s="223"/>
      <c r="AB169" s="215"/>
      <c r="AC169" s="131">
        <f>SUM(Tabla3[[#This Row],[ENERO]:[DICIEMBRE]])</f>
        <v>9257981</v>
      </c>
    </row>
    <row r="170" spans="1:29" ht="34.5" customHeight="1" x14ac:dyDescent="0.2">
      <c r="A170" s="216">
        <v>9</v>
      </c>
      <c r="B170" s="175" t="s">
        <v>8229</v>
      </c>
      <c r="C170" s="118">
        <v>20032</v>
      </c>
      <c r="D170" s="212" t="s">
        <v>8227</v>
      </c>
      <c r="E170" s="142" t="s">
        <v>8245</v>
      </c>
      <c r="F170" s="217">
        <v>650587340</v>
      </c>
      <c r="G170" s="132" t="s">
        <v>6562</v>
      </c>
      <c r="H170" s="123">
        <v>7473</v>
      </c>
      <c r="I170" s="117" t="s">
        <v>8231</v>
      </c>
      <c r="J170" s="123" t="s">
        <v>211</v>
      </c>
      <c r="K170" s="142">
        <v>25</v>
      </c>
      <c r="L170" s="144">
        <v>1090664</v>
      </c>
      <c r="M170" s="120">
        <v>7</v>
      </c>
      <c r="N170" s="218" t="s">
        <v>8468</v>
      </c>
      <c r="O170" s="224" t="s">
        <v>8259</v>
      </c>
      <c r="P170" s="213">
        <v>73391610</v>
      </c>
      <c r="Q170" s="220">
        <v>4208173</v>
      </c>
      <c r="R170" s="223"/>
      <c r="S170" s="223"/>
      <c r="T170" s="223"/>
      <c r="U170" s="223"/>
      <c r="V170" s="223"/>
      <c r="W170" s="223"/>
      <c r="X170" s="223"/>
      <c r="Y170" s="223"/>
      <c r="Z170" s="223"/>
      <c r="AA170" s="223"/>
      <c r="AB170" s="215"/>
      <c r="AC170" s="131">
        <f>SUM(Tabla3[[#This Row],[ENERO]:[DICIEMBRE]])</f>
        <v>4208173</v>
      </c>
    </row>
    <row r="171" spans="1:29" ht="34.5" customHeight="1" x14ac:dyDescent="0.2">
      <c r="A171" s="216">
        <v>9</v>
      </c>
      <c r="B171" s="175" t="s">
        <v>8229</v>
      </c>
      <c r="C171" s="118">
        <v>20032</v>
      </c>
      <c r="D171" s="212" t="s">
        <v>8227</v>
      </c>
      <c r="E171" s="142" t="s">
        <v>8245</v>
      </c>
      <c r="F171" s="217">
        <v>650587340</v>
      </c>
      <c r="G171" s="132" t="s">
        <v>6562</v>
      </c>
      <c r="H171" s="123">
        <v>7473</v>
      </c>
      <c r="I171" s="117" t="s">
        <v>8231</v>
      </c>
      <c r="J171" s="123" t="s">
        <v>6450</v>
      </c>
      <c r="K171" s="142">
        <v>25</v>
      </c>
      <c r="L171" s="144">
        <v>1090665</v>
      </c>
      <c r="M171" s="120">
        <v>7</v>
      </c>
      <c r="N171" s="226" t="s">
        <v>8338</v>
      </c>
      <c r="O171" s="224" t="s">
        <v>8259</v>
      </c>
      <c r="P171" s="213">
        <v>73391598</v>
      </c>
      <c r="Q171" s="220">
        <v>4208173</v>
      </c>
      <c r="R171" s="223"/>
      <c r="S171" s="223"/>
      <c r="T171" s="223"/>
      <c r="U171" s="223"/>
      <c r="V171" s="223"/>
      <c r="W171" s="223"/>
      <c r="X171" s="223"/>
      <c r="Y171" s="223"/>
      <c r="Z171" s="223"/>
      <c r="AA171" s="223"/>
      <c r="AB171" s="215"/>
      <c r="AC171" s="131">
        <f>SUM(Tabla3[[#This Row],[ENERO]:[DICIEMBRE]])</f>
        <v>4208173</v>
      </c>
    </row>
    <row r="172" spans="1:29" ht="34.5" customHeight="1" x14ac:dyDescent="0.2">
      <c r="A172" s="216">
        <v>13</v>
      </c>
      <c r="B172" s="175" t="s">
        <v>8229</v>
      </c>
      <c r="C172" s="118">
        <v>20032</v>
      </c>
      <c r="D172" s="212" t="s">
        <v>8227</v>
      </c>
      <c r="E172" s="142" t="s">
        <v>8245</v>
      </c>
      <c r="F172" s="217">
        <v>731013004</v>
      </c>
      <c r="G172" s="122" t="s">
        <v>6560</v>
      </c>
      <c r="H172" s="120">
        <v>7003</v>
      </c>
      <c r="I172" s="117" t="s">
        <v>8231</v>
      </c>
      <c r="J172" s="123" t="s">
        <v>6446</v>
      </c>
      <c r="K172" s="142">
        <v>75</v>
      </c>
      <c r="L172" s="144">
        <v>1132590</v>
      </c>
      <c r="M172" s="120">
        <v>7</v>
      </c>
      <c r="N172" s="218" t="s">
        <v>8378</v>
      </c>
      <c r="O172" s="224" t="s">
        <v>8233</v>
      </c>
      <c r="P172" s="213">
        <v>11282380</v>
      </c>
      <c r="Q172" s="220">
        <v>11074140</v>
      </c>
      <c r="R172" s="223"/>
      <c r="S172" s="223"/>
      <c r="T172" s="223"/>
      <c r="U172" s="223"/>
      <c r="V172" s="223"/>
      <c r="W172" s="223"/>
      <c r="X172" s="223"/>
      <c r="Y172" s="223"/>
      <c r="Z172" s="223"/>
      <c r="AA172" s="223"/>
      <c r="AB172" s="215"/>
      <c r="AC172" s="131">
        <f>SUM(Tabla3[[#This Row],[ENERO]:[DICIEMBRE]])</f>
        <v>11074140</v>
      </c>
    </row>
    <row r="173" spans="1:29" ht="34.5" customHeight="1" x14ac:dyDescent="0.2">
      <c r="A173" s="216">
        <v>4</v>
      </c>
      <c r="B173" s="175" t="s">
        <v>8229</v>
      </c>
      <c r="C173" s="118">
        <v>20032</v>
      </c>
      <c r="D173" s="212" t="s">
        <v>8227</v>
      </c>
      <c r="E173" s="142" t="s">
        <v>8245</v>
      </c>
      <c r="F173" s="217">
        <v>721694003</v>
      </c>
      <c r="G173" s="132" t="s">
        <v>6554</v>
      </c>
      <c r="H173" s="120">
        <v>6915</v>
      </c>
      <c r="I173" s="117" t="s">
        <v>8231</v>
      </c>
      <c r="J173" s="123" t="s">
        <v>6426</v>
      </c>
      <c r="K173" s="142">
        <v>35</v>
      </c>
      <c r="L173" s="144">
        <v>1040502</v>
      </c>
      <c r="M173" s="120">
        <v>7</v>
      </c>
      <c r="N173" s="218" t="s">
        <v>8273</v>
      </c>
      <c r="O173" s="224" t="s">
        <v>8241</v>
      </c>
      <c r="P173" s="213">
        <v>973133489</v>
      </c>
      <c r="Q173" s="220">
        <v>5891442</v>
      </c>
      <c r="R173" s="223"/>
      <c r="S173" s="223"/>
      <c r="T173" s="223"/>
      <c r="U173" s="223"/>
      <c r="V173" s="223"/>
      <c r="W173" s="223"/>
      <c r="X173" s="223"/>
      <c r="Y173" s="223"/>
      <c r="Z173" s="223"/>
      <c r="AA173" s="223"/>
      <c r="AB173" s="215"/>
      <c r="AC173" s="131">
        <f>SUM(Tabla3[[#This Row],[ENERO]:[DICIEMBRE]])</f>
        <v>5891442</v>
      </c>
    </row>
    <row r="174" spans="1:29" ht="34.5" customHeight="1" x14ac:dyDescent="0.2">
      <c r="A174" s="216">
        <v>4</v>
      </c>
      <c r="B174" s="175" t="s">
        <v>8229</v>
      </c>
      <c r="C174" s="118">
        <v>20032</v>
      </c>
      <c r="D174" s="212" t="s">
        <v>8227</v>
      </c>
      <c r="E174" s="142" t="s">
        <v>8245</v>
      </c>
      <c r="F174" s="217">
        <v>721694003</v>
      </c>
      <c r="G174" s="132" t="s">
        <v>6554</v>
      </c>
      <c r="H174" s="120">
        <v>6915</v>
      </c>
      <c r="I174" s="117" t="s">
        <v>8231</v>
      </c>
      <c r="J174" s="123" t="s">
        <v>6426</v>
      </c>
      <c r="K174" s="142">
        <v>25</v>
      </c>
      <c r="L174" s="144">
        <v>1040503</v>
      </c>
      <c r="M174" s="120">
        <v>7</v>
      </c>
      <c r="N174" s="218" t="s">
        <v>8246</v>
      </c>
      <c r="O174" s="224" t="s">
        <v>8241</v>
      </c>
      <c r="P174" s="213">
        <v>24011348</v>
      </c>
      <c r="Q174" s="220">
        <v>4208173</v>
      </c>
      <c r="R174" s="223"/>
      <c r="S174" s="223"/>
      <c r="T174" s="223"/>
      <c r="U174" s="223"/>
      <c r="V174" s="223"/>
      <c r="W174" s="223"/>
      <c r="X174" s="223"/>
      <c r="Y174" s="223"/>
      <c r="Z174" s="223"/>
      <c r="AA174" s="223"/>
      <c r="AB174" s="215"/>
      <c r="AC174" s="131">
        <f>SUM(Tabla3[[#This Row],[ENERO]:[DICIEMBRE]])</f>
        <v>4208173</v>
      </c>
    </row>
    <row r="175" spans="1:29" ht="34.5" customHeight="1" x14ac:dyDescent="0.2">
      <c r="A175" s="216">
        <v>4</v>
      </c>
      <c r="B175" s="175" t="s">
        <v>8229</v>
      </c>
      <c r="C175" s="118">
        <v>20032</v>
      </c>
      <c r="D175" s="212" t="s">
        <v>8227</v>
      </c>
      <c r="E175" s="142" t="s">
        <v>8245</v>
      </c>
      <c r="F175" s="217">
        <v>713523003</v>
      </c>
      <c r="G175" s="122" t="s">
        <v>6546</v>
      </c>
      <c r="H175" s="123">
        <v>2330</v>
      </c>
      <c r="I175" s="117" t="s">
        <v>8231</v>
      </c>
      <c r="J175" s="123" t="s">
        <v>6441</v>
      </c>
      <c r="K175" s="142">
        <v>25</v>
      </c>
      <c r="L175" s="144">
        <v>1040504</v>
      </c>
      <c r="M175" s="120">
        <v>7</v>
      </c>
      <c r="N175" s="218" t="s">
        <v>8469</v>
      </c>
      <c r="O175" s="224" t="s">
        <v>8239</v>
      </c>
      <c r="P175" s="213">
        <v>1200831803</v>
      </c>
      <c r="Q175" s="220">
        <v>4208173</v>
      </c>
      <c r="R175" s="223"/>
      <c r="S175" s="223"/>
      <c r="T175" s="223"/>
      <c r="U175" s="223"/>
      <c r="V175" s="223"/>
      <c r="W175" s="223"/>
      <c r="X175" s="223"/>
      <c r="Y175" s="223"/>
      <c r="Z175" s="223"/>
      <c r="AA175" s="223"/>
      <c r="AB175" s="215"/>
      <c r="AC175" s="131">
        <f>SUM(Tabla3[[#This Row],[ENERO]:[DICIEMBRE]])</f>
        <v>4208173</v>
      </c>
    </row>
    <row r="176" spans="1:29" ht="34.5" customHeight="1" x14ac:dyDescent="0.2">
      <c r="A176" s="216">
        <v>6</v>
      </c>
      <c r="B176" s="175" t="s">
        <v>8229</v>
      </c>
      <c r="C176" s="118">
        <v>20032</v>
      </c>
      <c r="D176" s="212" t="s">
        <v>8227</v>
      </c>
      <c r="E176" s="142" t="s">
        <v>8245</v>
      </c>
      <c r="F176" s="217">
        <v>717150007</v>
      </c>
      <c r="G176" s="122" t="s">
        <v>6550</v>
      </c>
      <c r="H176" s="123">
        <v>6570</v>
      </c>
      <c r="I176" s="117" t="s">
        <v>8231</v>
      </c>
      <c r="J176" s="123" t="s">
        <v>6418</v>
      </c>
      <c r="K176" s="142">
        <v>40</v>
      </c>
      <c r="L176" s="144">
        <v>1060427</v>
      </c>
      <c r="M176" s="120">
        <v>7</v>
      </c>
      <c r="N176" s="218" t="s">
        <v>8302</v>
      </c>
      <c r="O176" s="224" t="s">
        <v>8233</v>
      </c>
      <c r="P176" s="213">
        <v>10705163</v>
      </c>
      <c r="Q176" s="220">
        <v>5906208</v>
      </c>
      <c r="R176" s="223"/>
      <c r="S176" s="223"/>
      <c r="T176" s="223"/>
      <c r="U176" s="223"/>
      <c r="V176" s="223"/>
      <c r="W176" s="223"/>
      <c r="X176" s="223"/>
      <c r="Y176" s="223"/>
      <c r="Z176" s="223"/>
      <c r="AA176" s="223"/>
      <c r="AB176" s="215"/>
      <c r="AC176" s="131">
        <f>SUM(Tabla3[[#This Row],[ENERO]:[DICIEMBRE]])</f>
        <v>5906208</v>
      </c>
    </row>
    <row r="177" spans="1:29" ht="34.5" customHeight="1" x14ac:dyDescent="0.2">
      <c r="A177" s="216">
        <v>10</v>
      </c>
      <c r="B177" s="175" t="s">
        <v>8229</v>
      </c>
      <c r="C177" s="118">
        <v>20032</v>
      </c>
      <c r="D177" s="212" t="s">
        <v>8227</v>
      </c>
      <c r="E177" s="142" t="s">
        <v>8410</v>
      </c>
      <c r="F177" s="217">
        <v>741504006</v>
      </c>
      <c r="G177" s="122" t="s">
        <v>6559</v>
      </c>
      <c r="H177" s="120">
        <v>6999</v>
      </c>
      <c r="I177" s="117" t="s">
        <v>8231</v>
      </c>
      <c r="J177" s="123" t="s">
        <v>6421</v>
      </c>
      <c r="K177" s="142">
        <v>45</v>
      </c>
      <c r="L177" s="144">
        <v>1100761</v>
      </c>
      <c r="M177" s="120">
        <v>0</v>
      </c>
      <c r="N177" s="218" t="s">
        <v>8470</v>
      </c>
      <c r="O177" s="224" t="s">
        <v>8228</v>
      </c>
      <c r="P177" s="213">
        <v>152884923</v>
      </c>
      <c r="Q177" s="220">
        <v>9367142</v>
      </c>
      <c r="R177" s="223"/>
      <c r="S177" s="223"/>
      <c r="T177" s="223"/>
      <c r="U177" s="223"/>
      <c r="V177" s="223"/>
      <c r="W177" s="223"/>
      <c r="X177" s="223"/>
      <c r="Y177" s="223"/>
      <c r="Z177" s="223"/>
      <c r="AA177" s="223"/>
      <c r="AB177" s="215"/>
      <c r="AC177" s="131">
        <f>SUM(Tabla3[[#This Row],[ENERO]:[DICIEMBRE]])</f>
        <v>9367142</v>
      </c>
    </row>
    <row r="178" spans="1:29" ht="34.5" customHeight="1" x14ac:dyDescent="0.2">
      <c r="A178" s="216">
        <v>13</v>
      </c>
      <c r="B178" s="175" t="s">
        <v>8229</v>
      </c>
      <c r="C178" s="118">
        <v>20032</v>
      </c>
      <c r="D178" s="212" t="s">
        <v>8227</v>
      </c>
      <c r="E178" s="142" t="s">
        <v>8245</v>
      </c>
      <c r="F178" s="217">
        <v>738689003</v>
      </c>
      <c r="G178" s="132" t="s">
        <v>6558</v>
      </c>
      <c r="H178" s="123">
        <v>6979</v>
      </c>
      <c r="I178" s="117" t="s">
        <v>8231</v>
      </c>
      <c r="J178" s="123" t="s">
        <v>6439</v>
      </c>
      <c r="K178" s="142">
        <v>140</v>
      </c>
      <c r="L178" s="144">
        <v>1132591</v>
      </c>
      <c r="M178" s="120">
        <v>7</v>
      </c>
      <c r="N178" s="218" t="s">
        <v>8380</v>
      </c>
      <c r="O178" s="224" t="s">
        <v>8259</v>
      </c>
      <c r="P178" s="213">
        <v>84881376</v>
      </c>
      <c r="Q178" s="220">
        <v>20671728</v>
      </c>
      <c r="R178" s="223"/>
      <c r="S178" s="223"/>
      <c r="T178" s="223"/>
      <c r="U178" s="223"/>
      <c r="V178" s="223"/>
      <c r="W178" s="223"/>
      <c r="X178" s="223"/>
      <c r="Y178" s="223"/>
      <c r="Z178" s="223"/>
      <c r="AA178" s="223"/>
      <c r="AB178" s="215"/>
      <c r="AC178" s="131">
        <f>SUM(Tabla3[[#This Row],[ENERO]:[DICIEMBRE]])</f>
        <v>20671728</v>
      </c>
    </row>
    <row r="179" spans="1:29" ht="34.5" customHeight="1" x14ac:dyDescent="0.2">
      <c r="A179" s="222">
        <v>14</v>
      </c>
      <c r="B179" s="175" t="s">
        <v>8229</v>
      </c>
      <c r="C179" s="118">
        <v>20033</v>
      </c>
      <c r="D179" s="212" t="s">
        <v>8227</v>
      </c>
      <c r="E179" s="142" t="s">
        <v>8245</v>
      </c>
      <c r="F179" s="143">
        <v>738689003</v>
      </c>
      <c r="G179" s="132" t="s">
        <v>6558</v>
      </c>
      <c r="H179" s="123">
        <v>6979</v>
      </c>
      <c r="I179" s="117" t="s">
        <v>8231</v>
      </c>
      <c r="J179" s="123" t="s">
        <v>6436</v>
      </c>
      <c r="K179" s="142">
        <v>150</v>
      </c>
      <c r="L179" s="144">
        <v>1140221</v>
      </c>
      <c r="M179" s="120">
        <v>7</v>
      </c>
      <c r="N179" s="144" t="s">
        <v>8395</v>
      </c>
      <c r="O179" s="224" t="s">
        <v>8259</v>
      </c>
      <c r="P179" s="213">
        <v>84881198</v>
      </c>
      <c r="Q179" s="220">
        <v>8416346</v>
      </c>
      <c r="R179" s="223"/>
      <c r="S179" s="223"/>
      <c r="T179" s="223"/>
      <c r="U179" s="223"/>
      <c r="V179" s="223"/>
      <c r="W179" s="223"/>
      <c r="X179" s="223"/>
      <c r="Y179" s="223"/>
      <c r="Z179" s="223"/>
      <c r="AA179" s="223"/>
      <c r="AB179" s="215"/>
      <c r="AC179" s="131">
        <f>SUM(Tabla3[[#This Row],[ENERO]:[DICIEMBRE]])</f>
        <v>8416346</v>
      </c>
    </row>
    <row r="180" spans="1:29" ht="34.5" customHeight="1" x14ac:dyDescent="0.2">
      <c r="A180" s="227">
        <v>10</v>
      </c>
      <c r="B180" s="175" t="s">
        <v>8229</v>
      </c>
      <c r="C180" s="118">
        <v>20034</v>
      </c>
      <c r="D180" s="212" t="s">
        <v>8227</v>
      </c>
      <c r="E180" s="207" t="s">
        <v>8245</v>
      </c>
      <c r="F180" s="218">
        <v>738689003</v>
      </c>
      <c r="G180" s="132" t="s">
        <v>6558</v>
      </c>
      <c r="H180" s="123">
        <v>6979</v>
      </c>
      <c r="I180" s="117" t="s">
        <v>8231</v>
      </c>
      <c r="J180" s="228" t="s">
        <v>6430</v>
      </c>
      <c r="K180" s="207">
        <v>45</v>
      </c>
      <c r="L180" s="218">
        <v>1100753</v>
      </c>
      <c r="M180" s="229">
        <v>7</v>
      </c>
      <c r="N180" s="144" t="s">
        <v>8395</v>
      </c>
      <c r="O180" s="224" t="s">
        <v>8259</v>
      </c>
      <c r="P180" s="209">
        <v>84880092</v>
      </c>
      <c r="Q180" s="230">
        <v>10601318</v>
      </c>
      <c r="R180" s="221"/>
      <c r="S180" s="221"/>
      <c r="T180" s="221"/>
      <c r="U180" s="221"/>
      <c r="V180" s="221"/>
      <c r="W180" s="221"/>
      <c r="X180" s="221"/>
      <c r="Y180" s="221"/>
      <c r="Z180" s="221"/>
      <c r="AA180" s="221"/>
      <c r="AB180" s="211"/>
      <c r="AC180" s="131">
        <f>SUM(Tabla3[[#This Row],[ENERO]:[DICIEMBRE]])</f>
        <v>10601318</v>
      </c>
    </row>
    <row r="181" spans="1:29" ht="34.5" customHeight="1" x14ac:dyDescent="0.2">
      <c r="A181" s="227">
        <v>13</v>
      </c>
      <c r="B181" s="175" t="s">
        <v>8229</v>
      </c>
      <c r="C181" s="118">
        <v>20035</v>
      </c>
      <c r="D181" s="212" t="s">
        <v>8227</v>
      </c>
      <c r="E181" s="207" t="s">
        <v>8245</v>
      </c>
      <c r="F181" s="218">
        <v>716316009</v>
      </c>
      <c r="G181" s="185" t="s">
        <v>6549</v>
      </c>
      <c r="H181" s="186">
        <v>6470</v>
      </c>
      <c r="I181" s="117" t="s">
        <v>8231</v>
      </c>
      <c r="J181" s="228" t="s">
        <v>6445</v>
      </c>
      <c r="K181" s="207">
        <v>80</v>
      </c>
      <c r="L181" s="204">
        <v>1132589</v>
      </c>
      <c r="M181" s="229">
        <v>7</v>
      </c>
      <c r="N181" s="218" t="s">
        <v>8471</v>
      </c>
      <c r="O181" s="219" t="s">
        <v>8233</v>
      </c>
      <c r="P181" s="209">
        <v>10706658</v>
      </c>
      <c r="Q181" s="230">
        <v>11812416</v>
      </c>
      <c r="R181" s="221"/>
      <c r="S181" s="221"/>
      <c r="T181" s="221"/>
      <c r="U181" s="221"/>
      <c r="V181" s="221"/>
      <c r="W181" s="221"/>
      <c r="X181" s="221"/>
      <c r="Y181" s="221"/>
      <c r="Z181" s="221"/>
      <c r="AA181" s="221"/>
      <c r="AB181" s="211"/>
      <c r="AC181" s="131">
        <f>SUM(Tabla3[[#This Row],[ENERO]:[DICIEMBRE]])</f>
        <v>11812416</v>
      </c>
    </row>
    <row r="182" spans="1:29" ht="34.5" customHeight="1" x14ac:dyDescent="0.2">
      <c r="A182" s="227">
        <v>3</v>
      </c>
      <c r="B182" s="175" t="s">
        <v>8229</v>
      </c>
      <c r="C182" s="118">
        <v>20036</v>
      </c>
      <c r="D182" s="212" t="s">
        <v>8227</v>
      </c>
      <c r="E182" s="207" t="s">
        <v>8245</v>
      </c>
      <c r="F182" s="231">
        <v>713523003</v>
      </c>
      <c r="G182" s="122" t="s">
        <v>6546</v>
      </c>
      <c r="H182" s="123">
        <v>2330</v>
      </c>
      <c r="I182" s="117" t="s">
        <v>8231</v>
      </c>
      <c r="J182" s="228" t="s">
        <v>6440</v>
      </c>
      <c r="K182" s="207">
        <v>50</v>
      </c>
      <c r="L182" s="218">
        <v>1030383</v>
      </c>
      <c r="M182" s="229">
        <v>7</v>
      </c>
      <c r="N182" s="218" t="s">
        <v>8472</v>
      </c>
      <c r="O182" s="219" t="s">
        <v>8239</v>
      </c>
      <c r="P182" s="209">
        <v>1220307906</v>
      </c>
      <c r="Q182" s="203">
        <v>8416346</v>
      </c>
      <c r="R182" s="221"/>
      <c r="S182" s="221"/>
      <c r="T182" s="221"/>
      <c r="U182" s="221"/>
      <c r="V182" s="221"/>
      <c r="W182" s="221"/>
      <c r="X182" s="221"/>
      <c r="Y182" s="221"/>
      <c r="Z182" s="221"/>
      <c r="AA182" s="221"/>
      <c r="AB182" s="211"/>
      <c r="AC182" s="131">
        <f>SUM(Tabla3[[#This Row],[ENERO]:[DICIEMBRE]])</f>
        <v>8416346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2022</vt:lpstr>
      <vt:lpstr>AUD ENE</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Gonzalez Inaipil, Gisella</cp:lastModifiedBy>
  <cp:lastPrinted>2021-09-29T14:39:12Z</cp:lastPrinted>
  <dcterms:created xsi:type="dcterms:W3CDTF">2006-10-16T21:23:02Z</dcterms:created>
  <dcterms:modified xsi:type="dcterms:W3CDTF">2022-02-09T11:24:35Z</dcterms:modified>
</cp:coreProperties>
</file>